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9.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20.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1.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drawings/drawing2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3.xml" ContentType="application/vnd.openxmlformats-officedocument.themeOverride+xml"/>
  <Override PartName="/xl/drawings/drawing2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drawings/drawing2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7.xml" ContentType="application/vnd.openxmlformats-officedocument.drawing+xml"/>
  <Override PartName="/xl/charts/chart10.xml" ContentType="application/vnd.openxmlformats-officedocument.drawingml.chart+xml"/>
  <Override PartName="/xl/theme/themeOverride5.xml" ContentType="application/vnd.openxmlformats-officedocument.themeOverride+xml"/>
  <Override PartName="/xl/drawings/drawing28.xml" ContentType="application/vnd.openxmlformats-officedocument.drawing+xml"/>
  <Override PartName="/xl/charts/chart11.xml" ContentType="application/vnd.openxmlformats-officedocument.drawingml.chart+xml"/>
  <Override PartName="/xl/theme/themeOverride6.xml" ContentType="application/vnd.openxmlformats-officedocument.themeOverride+xml"/>
  <Override PartName="/xl/drawings/drawing29.xml" ContentType="application/vnd.openxmlformats-officedocument.drawing+xml"/>
  <Override PartName="/xl/charts/chart12.xml" ContentType="application/vnd.openxmlformats-officedocument.drawingml.chart+xml"/>
  <Override PartName="/xl/theme/themeOverride7.xml" ContentType="application/vnd.openxmlformats-officedocument.themeOverride+xml"/>
  <Override PartName="/xl/drawings/drawing30.xml" ContentType="application/vnd.openxmlformats-officedocument.drawing+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1.xml" ContentType="application/vnd.openxmlformats-officedocument.drawing+xml"/>
  <Override PartName="/xl/charts/chart14.xml" ContentType="application/vnd.openxmlformats-officedocument.drawingml.chart+xml"/>
  <Override PartName="/xl/theme/themeOverride8.xml" ContentType="application/vnd.openxmlformats-officedocument.themeOverride+xml"/>
  <Override PartName="/xl/drawings/drawing32.xml" ContentType="application/vnd.openxmlformats-officedocument.drawing+xml"/>
  <Override PartName="/xl/charts/chart15.xml" ContentType="application/vnd.openxmlformats-officedocument.drawingml.chart+xml"/>
  <Override PartName="/xl/theme/themeOverride9.xml" ContentType="application/vnd.openxmlformats-officedocument.themeOverride+xml"/>
  <Override PartName="/xl/drawings/drawing33.xml" ContentType="application/vnd.openxmlformats-officedocument.drawing+xml"/>
  <Override PartName="/xl/charts/chart16.xml" ContentType="application/vnd.openxmlformats-officedocument.drawingml.chart+xml"/>
  <Override PartName="/xl/theme/themeOverride10.xml" ContentType="application/vnd.openxmlformats-officedocument.themeOverride+xml"/>
  <Override PartName="/xl/drawings/drawing34.xml" ContentType="application/vnd.openxmlformats-officedocument.drawing+xml"/>
  <Override PartName="/xl/charts/chart17.xml" ContentType="application/vnd.openxmlformats-officedocument.drawingml.chart+xml"/>
  <Override PartName="/xl/theme/themeOverride11.xml" ContentType="application/vnd.openxmlformats-officedocument.themeOverride+xml"/>
  <Override PartName="/xl/drawings/drawing35.xml" ContentType="application/vnd.openxmlformats-officedocument.drawing+xml"/>
  <Override PartName="/xl/charts/chart18.xml" ContentType="application/vnd.openxmlformats-officedocument.drawingml.chart+xml"/>
  <Override PartName="/xl/theme/themeOverride12.xml" ContentType="application/vnd.openxmlformats-officedocument.themeOverride+xml"/>
  <Override PartName="/xl/drawings/drawing36.xml" ContentType="application/vnd.openxmlformats-officedocument.drawing+xml"/>
  <Override PartName="/xl/charts/chart19.xml" ContentType="application/vnd.openxmlformats-officedocument.drawingml.chart+xml"/>
  <Override PartName="/xl/theme/themeOverride13.xml" ContentType="application/vnd.openxmlformats-officedocument.themeOverride+xml"/>
  <Override PartName="/xl/drawings/drawing37.xml" ContentType="application/vnd.openxmlformats-officedocument.drawing+xml"/>
  <Override PartName="/xl/charts/chart20.xml" ContentType="application/vnd.openxmlformats-officedocument.drawingml.chart+xml"/>
  <Override PartName="/xl/theme/themeOverride14.xml" ContentType="application/vnd.openxmlformats-officedocument.themeOverride+xml"/>
  <Override PartName="/xl/drawings/drawing38.xml" ContentType="application/vnd.openxmlformats-officedocument.drawing+xml"/>
  <Override PartName="/xl/charts/chart21.xml" ContentType="application/vnd.openxmlformats-officedocument.drawingml.chart+xml"/>
  <Override PartName="/xl/theme/themeOverride15.xml" ContentType="application/vnd.openxmlformats-officedocument.themeOverride+xml"/>
  <Override PartName="/xl/drawings/drawing39.xml" ContentType="application/vnd.openxmlformats-officedocument.drawing+xml"/>
  <Override PartName="/xl/charts/chart22.xml" ContentType="application/vnd.openxmlformats-officedocument.drawingml.chart+xml"/>
  <Override PartName="/xl/theme/themeOverride16.xml" ContentType="application/vnd.openxmlformats-officedocument.themeOverride+xml"/>
  <Override PartName="/xl/drawings/drawing40.xml" ContentType="application/vnd.openxmlformats-officedocument.drawing+xml"/>
  <Override PartName="/xl/charts/chart23.xml" ContentType="application/vnd.openxmlformats-officedocument.drawingml.chart+xml"/>
  <Override PartName="/xl/theme/themeOverride17.xml" ContentType="application/vnd.openxmlformats-officedocument.themeOverride+xml"/>
  <Override PartName="/xl/charts/chart24.xml" ContentType="application/vnd.openxmlformats-officedocument.drawingml.chart+xml"/>
  <Override PartName="/xl/theme/themeOverride18.xml" ContentType="application/vnd.openxmlformats-officedocument.themeOverride+xml"/>
  <Override PartName="/xl/drawings/drawing41.xml" ContentType="application/vnd.openxmlformats-officedocument.drawing+xml"/>
  <Override PartName="/xl/charts/chart25.xml" ContentType="application/vnd.openxmlformats-officedocument.drawingml.chart+xml"/>
  <Override PartName="/xl/theme/themeOverride19.xml" ContentType="application/vnd.openxmlformats-officedocument.themeOverride+xml"/>
  <Override PartName="/xl/charts/chart26.xml" ContentType="application/vnd.openxmlformats-officedocument.drawingml.chart+xml"/>
  <Override PartName="/xl/theme/themeOverride20.xml" ContentType="application/vnd.openxmlformats-officedocument.themeOverride+xml"/>
  <Override PartName="/xl/drawings/drawing42.xml" ContentType="application/vnd.openxmlformats-officedocument.drawing+xml"/>
  <Override PartName="/xl/charts/chart27.xml" ContentType="application/vnd.openxmlformats-officedocument.drawingml.chart+xml"/>
  <Override PartName="/xl/theme/themeOverride21.xml" ContentType="application/vnd.openxmlformats-officedocument.themeOverride+xml"/>
  <Override PartName="/xl/charts/chart28.xml" ContentType="application/vnd.openxmlformats-officedocument.drawingml.chart+xml"/>
  <Override PartName="/xl/theme/themeOverride22.xml" ContentType="application/vnd.openxmlformats-officedocument.themeOverride+xml"/>
  <Override PartName="/xl/drawings/drawing43.xml" ContentType="application/vnd.openxmlformats-officedocument.drawing+xml"/>
  <Override PartName="/xl/charts/chart29.xml" ContentType="application/vnd.openxmlformats-officedocument.drawingml.chart+xml"/>
  <Override PartName="/xl/theme/themeOverride23.xml" ContentType="application/vnd.openxmlformats-officedocument.themeOverride+xml"/>
  <Override PartName="/xl/drawings/drawing44.xml" ContentType="application/vnd.openxmlformats-officedocument.drawing+xml"/>
  <Override PartName="/xl/charts/chart3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5.xml" ContentType="application/vnd.openxmlformats-officedocument.drawing+xml"/>
  <Override PartName="/xl/charts/chart3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6.xml" ContentType="application/vnd.openxmlformats-officedocument.drawing+xml"/>
  <Override PartName="/xl/charts/chart3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7.xml" ContentType="application/vnd.openxmlformats-officedocument.drawing+xml"/>
  <Override PartName="/xl/charts/chart3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8.xml" ContentType="application/vnd.openxmlformats-officedocument.drawing+xml"/>
  <Override PartName="/xl/charts/chart3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9.xml" ContentType="application/vnd.openxmlformats-officedocument.drawing+xml"/>
  <Override PartName="/xl/charts/chart35.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0.xml" ContentType="application/vnd.openxmlformats-officedocument.drawing+xml"/>
  <Override PartName="/xl/charts/chart3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1.xml" ContentType="application/vnd.openxmlformats-officedocument.drawing+xml"/>
  <Override PartName="/xl/charts/chart37.xml" ContentType="application/vnd.openxmlformats-officedocument.drawingml.chart+xml"/>
  <Override PartName="/xl/drawings/drawing52.xml" ContentType="application/vnd.openxmlformats-officedocument.drawing+xml"/>
  <Override PartName="/xl/charts/chart38.xml" ContentType="application/vnd.openxmlformats-officedocument.drawingml.chart+xml"/>
  <Override PartName="/xl/drawings/drawing53.xml" ContentType="application/vnd.openxmlformats-officedocument.drawing+xml"/>
  <Override PartName="/xl/charts/chart3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4.xml" ContentType="application/vnd.openxmlformats-officedocument.drawing+xml"/>
  <Override PartName="/xl/charts/chart4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5.xml" ContentType="application/vnd.openxmlformats-officedocument.drawing+xml"/>
  <Override PartName="/xl/charts/chart41.xml" ContentType="application/vnd.openxmlformats-officedocument.drawingml.chart+xml"/>
  <Override PartName="/xl/drawings/drawing56.xml" ContentType="application/vnd.openxmlformats-officedocument.drawing+xml"/>
  <Override PartName="/xl/charts/chart4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7.xml" ContentType="application/vnd.openxmlformats-officedocument.drawing+xml"/>
  <Override PartName="/xl/charts/chart43.xml" ContentType="application/vnd.openxmlformats-officedocument.drawingml.chart+xml"/>
  <Override PartName="/xl/theme/themeOverride24.xml" ContentType="application/vnd.openxmlformats-officedocument.themeOverride+xml"/>
  <Override PartName="/xl/charts/chart44.xml" ContentType="application/vnd.openxmlformats-officedocument.drawingml.chart+xml"/>
  <Override PartName="/xl/theme/themeOverride25.xml" ContentType="application/vnd.openxmlformats-officedocument.themeOverride+xml"/>
  <Override PartName="/xl/drawings/drawing58.xml" ContentType="application/vnd.openxmlformats-officedocument.drawing+xml"/>
  <Override PartName="/xl/charts/chart45.xml" ContentType="application/vnd.openxmlformats-officedocument.drawingml.chart+xml"/>
  <Override PartName="/xl/theme/themeOverride26.xml" ContentType="application/vnd.openxmlformats-officedocument.themeOverride+xml"/>
  <Override PartName="/xl/charts/chart46.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7.xml" ContentType="application/vnd.openxmlformats-officedocument.themeOverride+xml"/>
  <Override PartName="/xl/charts/chart47.xml" ContentType="application/vnd.openxmlformats-officedocument.drawingml.chart+xml"/>
  <Override PartName="/xl/theme/themeOverride28.xml" ContentType="application/vnd.openxmlformats-officedocument.themeOverride+xml"/>
  <Override PartName="/xl/charts/chart48.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9.xml" ContentType="application/vnd.openxmlformats-officedocument.themeOverride+xml"/>
  <Override PartName="/xl/drawings/drawing59.xml" ContentType="application/vnd.openxmlformats-officedocument.drawing+xml"/>
  <Override PartName="/xl/charts/chart49.xml" ContentType="application/vnd.openxmlformats-officedocument.drawingml.chart+xml"/>
  <Override PartName="/xl/theme/themeOverride30.xml" ContentType="application/vnd.openxmlformats-officedocument.themeOverride+xml"/>
  <Override PartName="/xl/drawings/drawing60.xml" ContentType="application/vnd.openxmlformats-officedocument.drawing+xml"/>
  <Override PartName="/xl/charts/chart50.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1.xml" ContentType="application/vnd.openxmlformats-officedocument.drawing+xml"/>
  <Override PartName="/xl/charts/chart51.xml" ContentType="application/vnd.openxmlformats-officedocument.drawingml.chart+xml"/>
  <Override PartName="/xl/theme/themeOverride31.xml" ContentType="application/vnd.openxmlformats-officedocument.themeOverride+xml"/>
  <Override PartName="/xl/charts/chart52.xml" ContentType="application/vnd.openxmlformats-officedocument.drawingml.chart+xml"/>
  <Override PartName="/xl/theme/themeOverride32.xml" ContentType="application/vnd.openxmlformats-officedocument.themeOverride+xml"/>
  <Override PartName="/xl/drawings/drawing62.xml" ContentType="application/vnd.openxmlformats-officedocument.drawing+xml"/>
  <Override PartName="/xl/charts/chart53.xml" ContentType="application/vnd.openxmlformats-officedocument.drawingml.chart+xml"/>
  <Override PartName="/xl/theme/themeOverride33.xml" ContentType="application/vnd.openxmlformats-officedocument.themeOverride+xml"/>
  <Override PartName="/xl/drawings/drawing63.xml" ContentType="application/vnd.openxmlformats-officedocument.drawing+xml"/>
  <Override PartName="/xl/charts/chart5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4.xml" ContentType="application/vnd.openxmlformats-officedocument.drawing+xml"/>
  <Override PartName="/xl/charts/chart55.xml" ContentType="application/vnd.openxmlformats-officedocument.drawingml.chart+xml"/>
  <Override PartName="/xl/theme/themeOverride34.xml" ContentType="application/vnd.openxmlformats-officedocument.themeOverride+xml"/>
  <Override PartName="/xl/drawings/drawing65.xml" ContentType="application/vnd.openxmlformats-officedocument.drawing+xml"/>
  <Override PartName="/xl/charts/chart5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6.xml" ContentType="application/vnd.openxmlformats-officedocument.drawing+xml"/>
  <Override PartName="/xl/charts/chart57.xml" ContentType="application/vnd.openxmlformats-officedocument.drawingml.chart+xml"/>
  <Override PartName="/xl/theme/themeOverride35.xml" ContentType="application/vnd.openxmlformats-officedocument.themeOverride+xml"/>
  <Override PartName="/xl/drawings/drawing67.xml" ContentType="application/vnd.openxmlformats-officedocument.drawing+xml"/>
  <Override PartName="/xl/charts/chart58.xml" ContentType="application/vnd.openxmlformats-officedocument.drawingml.chart+xml"/>
  <Override PartName="/xl/theme/themeOverride36.xml" ContentType="application/vnd.openxmlformats-officedocument.themeOverride+xml"/>
  <Override PartName="/xl/drawings/drawing68.xml" ContentType="application/vnd.openxmlformats-officedocument.drawing+xml"/>
  <Override PartName="/xl/charts/chart59.xml" ContentType="application/vnd.openxmlformats-officedocument.drawingml.chart+xml"/>
  <Override PartName="/xl/theme/themeOverride37.xml" ContentType="application/vnd.openxmlformats-officedocument.themeOverride+xml"/>
  <Override PartName="/xl/drawings/drawing69.xml" ContentType="application/vnd.openxmlformats-officedocument.drawing+xml"/>
  <Override PartName="/xl/charts/chart60.xml" ContentType="application/vnd.openxmlformats-officedocument.drawingml.chart+xml"/>
  <Override PartName="/xl/theme/themeOverride38.xml" ContentType="application/vnd.openxmlformats-officedocument.themeOverride+xml"/>
  <Override PartName="/xl/drawings/drawing70.xml" ContentType="application/vnd.openxmlformats-officedocument.drawing+xml"/>
  <Override PartName="/xl/charts/chart61.xml" ContentType="application/vnd.openxmlformats-officedocument.drawingml.chart+xml"/>
  <Override PartName="/xl/theme/themeOverride39.xml" ContentType="application/vnd.openxmlformats-officedocument.themeOverride+xml"/>
  <Override PartName="/xl/drawings/drawing71.xml" ContentType="application/vnd.openxmlformats-officedocument.drawing+xml"/>
  <Override PartName="/xl/charts/chart62.xml" ContentType="application/vnd.openxmlformats-officedocument.drawingml.chart+xml"/>
  <Override PartName="/xl/theme/themeOverride40.xml" ContentType="application/vnd.openxmlformats-officedocument.themeOverride+xml"/>
  <Override PartName="/xl/drawings/drawing72.xml" ContentType="application/vnd.openxmlformats-officedocument.drawing+xml"/>
  <Override PartName="/xl/charts/chart63.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3.xml" ContentType="application/vnd.openxmlformats-officedocument.drawing+xml"/>
  <Override PartName="/xl/charts/chart64.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4.xml" ContentType="application/vnd.openxmlformats-officedocument.drawing+xml"/>
  <Override PartName="/xl/charts/chart65.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5.xml" ContentType="application/vnd.openxmlformats-officedocument.drawing+xml"/>
  <Override PartName="/xl/charts/chart66.xml" ContentType="application/vnd.openxmlformats-officedocument.drawingml.chart+xml"/>
  <Override PartName="/xl/theme/themeOverride41.xml" ContentType="application/vnd.openxmlformats-officedocument.themeOverride+xml"/>
  <Override PartName="/xl/drawings/drawing76.xml" ContentType="application/vnd.openxmlformats-officedocument.drawing+xml"/>
  <Override PartName="/xl/charts/chart67.xml" ContentType="application/vnd.openxmlformats-officedocument.drawingml.chart+xml"/>
  <Override PartName="/xl/theme/themeOverride42.xml" ContentType="application/vnd.openxmlformats-officedocument.themeOverride+xml"/>
  <Override PartName="/xl/drawings/drawing77.xml" ContentType="application/vnd.openxmlformats-officedocument.drawing+xml"/>
  <Override PartName="/xl/charts/chart68.xml" ContentType="application/vnd.openxmlformats-officedocument.drawingml.chart+xml"/>
  <Override PartName="/xl/drawings/drawing78.xml" ContentType="application/vnd.openxmlformats-officedocument.drawing+xml"/>
  <Override PartName="/xl/charts/chart69.xml" ContentType="application/vnd.openxmlformats-officedocument.drawingml.chart+xml"/>
  <Override PartName="/xl/drawings/drawing79.xml" ContentType="application/vnd.openxmlformats-officedocument.drawing+xml"/>
  <Override PartName="/xl/charts/chart70.xml" ContentType="application/vnd.openxmlformats-officedocument.drawingml.chart+xml"/>
  <Override PartName="/xl/drawings/drawing80.xml" ContentType="application/vnd.openxmlformats-officedocument.drawing+xml"/>
  <Override PartName="/xl/charts/chart71.xml" ContentType="application/vnd.openxmlformats-officedocument.drawingml.chart+xml"/>
  <Override PartName="/xl/drawings/drawing81.xml" ContentType="application/vnd.openxmlformats-officedocument.drawing+xml"/>
  <Override PartName="/xl/charts/chart72.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43.xml" ContentType="application/vnd.openxmlformats-officedocument.themeOverride+xml"/>
  <Override PartName="/xl/drawings/drawing82.xml" ContentType="application/vnd.openxmlformats-officedocument.drawing+xml"/>
  <Override PartName="/xl/charts/chart73.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44.xml" ContentType="application/vnd.openxmlformats-officedocument.themeOverride+xml"/>
  <Override PartName="/xl/drawings/drawing83.xml" ContentType="application/vnd.openxmlformats-officedocument.drawing+xml"/>
  <Override PartName="/xl/charts/chart74.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45.xml" ContentType="application/vnd.openxmlformats-officedocument.themeOverride+xml"/>
  <Override PartName="/xl/drawings/drawing84.xml" ContentType="application/vnd.openxmlformats-officedocument.drawing+xml"/>
  <Override PartName="/xl/charts/chart75.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46.xml" ContentType="application/vnd.openxmlformats-officedocument.themeOverride+xml"/>
  <Override PartName="/xl/drawings/drawing85.xml" ContentType="application/vnd.openxmlformats-officedocument.drawing+xml"/>
  <Override PartName="/xl/charts/chart76.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47.xml" ContentType="application/vnd.openxmlformats-officedocument.themeOverride+xml"/>
  <Override PartName="/xl/drawings/drawing86.xml" ContentType="application/vnd.openxmlformats-officedocument.drawing+xml"/>
  <Override PartName="/xl/charts/chart77.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48.xml" ContentType="application/vnd.openxmlformats-officedocument.themeOverride+xml"/>
  <Override PartName="/xl/drawings/drawing87.xml" ContentType="application/vnd.openxmlformats-officedocument.drawing+xml"/>
  <Override PartName="/xl/charts/chart78.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49.xml" ContentType="application/vnd.openxmlformats-officedocument.themeOverride+xml"/>
  <Override PartName="/xl/drawings/drawing88.xml" ContentType="application/vnd.openxmlformats-officedocument.drawing+xml"/>
  <Override PartName="/xl/charts/chart79.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50.xml" ContentType="application/vnd.openxmlformats-officedocument.themeOverride+xml"/>
  <Override PartName="/xl/drawings/drawing89.xml" ContentType="application/vnd.openxmlformats-officedocument.drawing+xml"/>
  <Override PartName="/xl/charts/chart80.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51.xml" ContentType="application/vnd.openxmlformats-officedocument.themeOverride+xml"/>
  <Override PartName="/xl/drawings/drawing90.xml" ContentType="application/vnd.openxmlformats-officedocument.drawing+xml"/>
  <Override PartName="/xl/charts/chart81.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52.xml" ContentType="application/vnd.openxmlformats-officedocument.themeOverride+xml"/>
  <Override PartName="/xl/drawings/drawing91.xml" ContentType="application/vnd.openxmlformats-officedocument.drawing+xml"/>
  <Override PartName="/xl/charts/chart82.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53.xml" ContentType="application/vnd.openxmlformats-officedocument.themeOverride+xml"/>
  <Override PartName="/xl/drawings/drawing92.xml" ContentType="application/vnd.openxmlformats-officedocument.drawing+xml"/>
  <Override PartName="/xl/charts/chart83.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54.xml" ContentType="application/vnd.openxmlformats-officedocument.themeOverride+xml"/>
  <Override PartName="/xl/drawings/drawing93.xml" ContentType="application/vnd.openxmlformats-officedocument.drawing+xml"/>
  <Override PartName="/xl/charts/chart84.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55.xml" ContentType="application/vnd.openxmlformats-officedocument.themeOverride+xml"/>
  <Override PartName="/xl/drawings/drawing94.xml" ContentType="application/vnd.openxmlformats-officedocument.drawing+xml"/>
  <Override PartName="/xl/charts/chart85.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56.xml" ContentType="application/vnd.openxmlformats-officedocument.themeOverride+xml"/>
  <Override PartName="/xl/drawings/drawing95.xml" ContentType="application/vnd.openxmlformats-officedocument.drawing+xml"/>
  <Override PartName="/xl/charts/chart86.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57.xml" ContentType="application/vnd.openxmlformats-officedocument.themeOverride+xml"/>
  <Override PartName="/xl/drawings/drawing96.xml" ContentType="application/vnd.openxmlformats-officedocument.drawing+xml"/>
  <Override PartName="/xl/charts/chart87.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58.xml" ContentType="application/vnd.openxmlformats-officedocument.themeOverride+xml"/>
  <Override PartName="/xl/drawings/drawing97.xml" ContentType="application/vnd.openxmlformats-officedocument.drawing+xml"/>
  <Override PartName="/xl/charts/chart88.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59.xml" ContentType="application/vnd.openxmlformats-officedocument.themeOverride+xml"/>
  <Override PartName="/xl/drawings/drawing98.xml" ContentType="application/vnd.openxmlformats-officedocument.drawing+xml"/>
  <Override PartName="/xl/charts/chart89.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60.xml" ContentType="application/vnd.openxmlformats-officedocument.themeOverride+xml"/>
  <Override PartName="/xl/drawings/drawing99.xml" ContentType="application/vnd.openxmlformats-officedocument.drawing+xml"/>
  <Override PartName="/xl/charts/chart90.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61.xml" ContentType="application/vnd.openxmlformats-officedocument.themeOverride+xml"/>
  <Override PartName="/xl/drawings/drawing100.xml" ContentType="application/vnd.openxmlformats-officedocument.drawing+xml"/>
  <Override PartName="/xl/charts/chart91.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62.xml" ContentType="application/vnd.openxmlformats-officedocument.themeOverride+xml"/>
  <Override PartName="/xl/drawings/drawing101.xml" ContentType="application/vnd.openxmlformats-officedocument.drawing+xml"/>
  <Override PartName="/xl/charts/chart92.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63.xml" ContentType="application/vnd.openxmlformats-officedocument.themeOverride+xml"/>
  <Override PartName="/xl/drawings/drawing102.xml" ContentType="application/vnd.openxmlformats-officedocument.drawing+xml"/>
  <Override PartName="/xl/charts/chart93.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64.xml" ContentType="application/vnd.openxmlformats-officedocument.themeOverride+xml"/>
  <Override PartName="/xl/drawings/drawing103.xml" ContentType="application/vnd.openxmlformats-officedocument.drawing+xml"/>
  <Override PartName="/xl/charts/chart94.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65.xml" ContentType="application/vnd.openxmlformats-officedocument.themeOverride+xml"/>
  <Override PartName="/xl/drawings/drawing104.xml" ContentType="application/vnd.openxmlformats-officedocument.drawing+xml"/>
  <Override PartName="/xl/charts/chart95.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66.xml" ContentType="application/vnd.openxmlformats-officedocument.themeOverride+xml"/>
  <Override PartName="/xl/drawings/drawing105.xml" ContentType="application/vnd.openxmlformats-officedocument.drawing+xml"/>
  <Override PartName="/xl/charts/chart96.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67.xml" ContentType="application/vnd.openxmlformats-officedocument.themeOverride+xml"/>
  <Override PartName="/xl/drawings/drawing106.xml" ContentType="application/vnd.openxmlformats-officedocument.drawing+xml"/>
  <Override PartName="/xl/charts/chart97.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68.xml" ContentType="application/vnd.openxmlformats-officedocument.themeOverride+xml"/>
  <Override PartName="/xl/drawings/drawing107.xml" ContentType="application/vnd.openxmlformats-officedocument.drawing+xml"/>
  <Override PartName="/xl/charts/chart98.xml" ContentType="application/vnd.openxmlformats-officedocument.drawingml.chart+xml"/>
  <Override PartName="/xl/theme/themeOverride69.xml" ContentType="application/vnd.openxmlformats-officedocument.themeOverride+xml"/>
  <Override PartName="/xl/drawings/drawing108.xml" ContentType="application/vnd.openxmlformats-officedocument.drawing+xml"/>
  <Override PartName="/xl/charts/chart99.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70.xml" ContentType="application/vnd.openxmlformats-officedocument.themeOverride+xml"/>
  <Override PartName="/xl/drawings/drawing109.xml" ContentType="application/vnd.openxmlformats-officedocument.drawing+xml"/>
  <Override PartName="/xl/charts/chart100.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71.xml" ContentType="application/vnd.openxmlformats-officedocument.themeOverride+xml"/>
  <Override PartName="/xl/drawings/drawing110.xml" ContentType="application/vnd.openxmlformats-officedocument.drawing+xml"/>
  <Override PartName="/xl/charts/chart101.xml" ContentType="application/vnd.openxmlformats-officedocument.drawingml.chart+xml"/>
  <Override PartName="/xl/theme/themeOverride72.xml" ContentType="application/vnd.openxmlformats-officedocument.themeOverride+xml"/>
  <Override PartName="/xl/drawings/drawing111.xml" ContentType="application/vnd.openxmlformats-officedocument.drawing+xml"/>
  <Override PartName="/xl/charts/chart102.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73.xml" ContentType="application/vnd.openxmlformats-officedocument.themeOverride+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charts/chart103.xml" ContentType="application/vnd.openxmlformats-officedocument.drawingml.chart+xml"/>
  <Override PartName="/xl/theme/themeOverride74.xml" ContentType="application/vnd.openxmlformats-officedocument.themeOverride+xml"/>
  <Override PartName="/xl/drawings/drawing125.xml" ContentType="application/vnd.openxmlformats-officedocument.drawing+xml"/>
  <Override PartName="/xl/charts/chart104.xml" ContentType="application/vnd.openxmlformats-officedocument.drawingml.chart+xml"/>
  <Override PartName="/xl/theme/themeOverride75.xml" ContentType="application/vnd.openxmlformats-officedocument.themeOverride+xml"/>
  <Override PartName="/xl/drawings/drawing126.xml" ContentType="application/vnd.openxmlformats-officedocument.drawing+xml"/>
  <Override PartName="/xl/charts/chart105.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76.xml" ContentType="application/vnd.openxmlformats-officedocument.themeOverride+xml"/>
  <Override PartName="/xl/drawings/drawing127.xml" ContentType="application/vnd.openxmlformats-officedocument.drawing+xml"/>
  <Override PartName="/xl/charts/chart106.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77.xml" ContentType="application/vnd.openxmlformats-officedocument.themeOverride+xml"/>
  <Override PartName="/xl/drawings/drawing128.xml" ContentType="application/vnd.openxmlformats-officedocument.drawing+xml"/>
  <Override PartName="/xl/charts/chart107.xml" ContentType="application/vnd.openxmlformats-officedocument.drawingml.chart+xml"/>
  <Override PartName="/xl/drawings/drawing129.xml" ContentType="application/vnd.openxmlformats-officedocument.drawing+xml"/>
  <Override PartName="/xl/charts/chart108.xml" ContentType="application/vnd.openxmlformats-officedocument.drawingml.chart+xml"/>
  <Override PartName="/xl/drawings/drawing130.xml" ContentType="application/vnd.openxmlformats-officedocument.drawing+xml"/>
  <Override PartName="/xl/charts/chart109.xml" ContentType="application/vnd.openxmlformats-officedocument.drawingml.chart+xml"/>
  <Override PartName="/xl/drawings/drawing131.xml" ContentType="application/vnd.openxmlformats-officedocument.drawing+xml"/>
  <Override PartName="/xl/charts/chart110.xml" ContentType="application/vnd.openxmlformats-officedocument.drawingml.chart+xml"/>
  <Override PartName="/xl/drawings/drawing132.xml" ContentType="application/vnd.openxmlformats-officedocument.drawing+xml"/>
  <Override PartName="/xl/charts/chart111.xml" ContentType="application/vnd.openxmlformats-officedocument.drawingml.chart+xml"/>
  <Override PartName="/xl/drawings/drawing133.xml" ContentType="application/vnd.openxmlformats-officedocument.drawing+xml"/>
  <Override PartName="/xl/charts/chart112.xml" ContentType="application/vnd.openxmlformats-officedocument.drawingml.chart+xml"/>
  <Override PartName="/xl/drawings/drawing134.xml" ContentType="application/vnd.openxmlformats-officedocument.drawing+xml"/>
  <Override PartName="/xl/charts/chart113.xml" ContentType="application/vnd.openxmlformats-officedocument.drawingml.chart+xml"/>
  <Override PartName="/xl/drawings/drawing135.xml" ContentType="application/vnd.openxmlformats-officedocument.drawing+xml"/>
  <Override PartName="/xl/charts/chart114.xml" ContentType="application/vnd.openxmlformats-officedocument.drawingml.chart+xml"/>
  <Override PartName="/xl/drawings/drawing136.xml" ContentType="application/vnd.openxmlformats-officedocument.drawing+xml"/>
  <Override PartName="/xl/charts/chart115.xml" ContentType="application/vnd.openxmlformats-officedocument.drawingml.chart+xml"/>
  <Override PartName="/xl/drawings/drawing137.xml" ContentType="application/vnd.openxmlformats-officedocument.drawing+xml"/>
  <Override PartName="/xl/charts/chart116.xml" ContentType="application/vnd.openxmlformats-officedocument.drawingml.chart+xml"/>
  <Override PartName="/xl/drawings/drawing138.xml" ContentType="application/vnd.openxmlformats-officedocument.drawing+xml"/>
  <Override PartName="/xl/charts/chart117.xml" ContentType="application/vnd.openxmlformats-officedocument.drawingml.chart+xml"/>
  <Override PartName="/xl/drawings/drawing139.xml" ContentType="application/vnd.openxmlformats-officedocument.drawing+xml"/>
  <Override PartName="/xl/charts/chart11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updateLinks="never" codeName="ThisWorkbook"/>
  <mc:AlternateContent xmlns:mc="http://schemas.openxmlformats.org/markup-compatibility/2006">
    <mc:Choice Requires="x15">
      <x15ac:absPath xmlns:x15ac="http://schemas.microsoft.com/office/spreadsheetml/2010/11/ac" url="L:\UEF\Boletín_Económico\2022\1_Enero\"/>
    </mc:Choice>
  </mc:AlternateContent>
  <xr:revisionPtr revIDLastSave="0" documentId="13_ncr:1_{7C5DF51F-5351-4963-9B98-C0BEDE3D2D5A}" xr6:coauthVersionLast="36" xr6:coauthVersionMax="36" xr10:uidLastSave="{00000000-0000-0000-0000-000000000000}"/>
  <bookViews>
    <workbookView xWindow="0" yWindow="0" windowWidth="21780" windowHeight="7440" tabRatio="907" xr2:uid="{00000000-000D-0000-FFFF-FFFF00000000}"/>
  </bookViews>
  <sheets>
    <sheet name="Index" sheetId="125" r:id="rId1"/>
    <sheet name="T1" sheetId="255" r:id="rId2"/>
    <sheet name="T2" sheetId="2344" r:id="rId3"/>
    <sheet name="T3" sheetId="861" r:id="rId4"/>
    <sheet name="T4" sheetId="1129" r:id="rId5"/>
    <sheet name="T5" sheetId="863" r:id="rId6"/>
    <sheet name="T6" sheetId="864" r:id="rId7"/>
    <sheet name="T7" sheetId="865" r:id="rId8"/>
    <sheet name="T8" sheetId="1130" r:id="rId9"/>
    <sheet name="T9" sheetId="868" r:id="rId10"/>
    <sheet name="T10" sheetId="870" r:id="rId11"/>
    <sheet name="T11" sheetId="1799" r:id="rId12"/>
    <sheet name="T12" sheetId="1800" r:id="rId13"/>
    <sheet name="T13" sheetId="1571" r:id="rId14"/>
    <sheet name="T14" sheetId="2289" r:id="rId15"/>
    <sheet name="T15" sheetId="2290" r:id="rId16"/>
    <sheet name="T16" sheetId="2291" r:id="rId17"/>
    <sheet name="T17" sheetId="1258" r:id="rId18"/>
    <sheet name="F1" sheetId="2292" r:id="rId19"/>
    <sheet name="F2" sheetId="2293" r:id="rId20"/>
    <sheet name="F3" sheetId="2294" r:id="rId21"/>
    <sheet name="F4" sheetId="2306" r:id="rId22"/>
    <sheet name="F5" sheetId="2307" r:id="rId23"/>
    <sheet name="F6" sheetId="2308" r:id="rId24"/>
    <sheet name="F7" sheetId="2309" r:id="rId25"/>
    <sheet name="F8" sheetId="2310" r:id="rId26"/>
    <sheet name="F9" sheetId="2311" r:id="rId27"/>
    <sheet name="F10" sheetId="2312" r:id="rId28"/>
    <sheet name="F11" sheetId="2313" r:id="rId29"/>
    <sheet name="F12" sheetId="2314" r:id="rId30"/>
    <sheet name="F13" sheetId="2315" r:id="rId31"/>
    <sheet name="F14" sheetId="2316" r:id="rId32"/>
    <sheet name="F15" sheetId="2317" r:id="rId33"/>
    <sheet name="F16" sheetId="2318" r:id="rId34"/>
    <sheet name="F17" sheetId="2319" r:id="rId35"/>
    <sheet name="F18" sheetId="1320" r:id="rId36"/>
    <sheet name="F19" sheetId="903" r:id="rId37"/>
    <sheet name="F20" sheetId="905" r:id="rId38"/>
    <sheet name="F21" sheetId="904" r:id="rId39"/>
    <sheet name="F22" sheetId="906" r:id="rId40"/>
    <sheet name="F23" sheetId="2320" r:id="rId41"/>
    <sheet name="F24" sheetId="2321" r:id="rId42"/>
    <sheet name="F25" sheetId="2322" r:id="rId43"/>
    <sheet name="F26" sheetId="2323" r:id="rId44"/>
    <sheet name="F27" sheetId="2324" r:id="rId45"/>
    <sheet name="F28" sheetId="2325" r:id="rId46"/>
    <sheet name="F29" sheetId="2326" r:id="rId47"/>
    <sheet name="F30" sheetId="2327" r:id="rId48"/>
    <sheet name="F31" sheetId="2328" r:id="rId49"/>
    <sheet name="F32" sheetId="2329" r:id="rId50"/>
    <sheet name="F33" sheetId="2330" r:id="rId51"/>
    <sheet name="F34" sheetId="2331" r:id="rId52"/>
    <sheet name="F35" sheetId="2332" r:id="rId53"/>
    <sheet name="F36" sheetId="2333" r:id="rId54"/>
    <sheet name="F37" sheetId="2334" r:id="rId55"/>
    <sheet name="F38" sheetId="2335" r:id="rId56"/>
    <sheet name="F39" sheetId="2336" r:id="rId57"/>
    <sheet name="F40-41 Regular" sheetId="2337" r:id="rId58"/>
    <sheet name="F42-43 Premium" sheetId="2338" r:id="rId59"/>
    <sheet name="F44-45 Diésel" sheetId="2339" r:id="rId60"/>
    <sheet name="F46" sheetId="2340" r:id="rId61"/>
    <sheet name="F47" sheetId="1903" r:id="rId62"/>
    <sheet name="F48" sheetId="1904" r:id="rId63"/>
    <sheet name="F49" sheetId="1905" r:id="rId64"/>
    <sheet name="F50" sheetId="2346" r:id="rId65"/>
    <sheet name="F51" sheetId="2347" r:id="rId66"/>
    <sheet name="F52" sheetId="2348" r:id="rId67"/>
    <sheet name="F53" sheetId="2349" r:id="rId68"/>
    <sheet name="F54" sheetId="2350" r:id="rId69"/>
    <sheet name="F55" sheetId="2357" r:id="rId70"/>
    <sheet name="F56" sheetId="2353" r:id="rId71"/>
    <sheet name="F57" sheetId="2354" r:id="rId72"/>
    <sheet name="F58" sheetId="2355" r:id="rId73"/>
    <sheet name="F59" sheetId="2356" r:id="rId74"/>
    <sheet name="F60-61 Acumulado" sheetId="2345" r:id="rId75"/>
    <sheet name="F62-65 Eventual-Permanente" sheetId="2359" r:id="rId76"/>
    <sheet name="F66" sheetId="2302" r:id="rId77"/>
    <sheet name="F67" sheetId="2304" r:id="rId78"/>
    <sheet name="F68-69 Empleo Turístico" sheetId="2303" r:id="rId79"/>
    <sheet name="F70" sheetId="871" r:id="rId80"/>
    <sheet name="F71" sheetId="872" r:id="rId81"/>
    <sheet name="F72" sheetId="873" r:id="rId82"/>
    <sheet name="F73" sheetId="874" r:id="rId83"/>
    <sheet name="F74" sheetId="875" r:id="rId84"/>
    <sheet name="F75" sheetId="876" r:id="rId85"/>
    <sheet name="F76" sheetId="877" r:id="rId86"/>
    <sheet name="F77" sheetId="878" r:id="rId87"/>
    <sheet name="F78" sheetId="879" r:id="rId88"/>
    <sheet name="F79" sheetId="880" r:id="rId89"/>
    <sheet name="F80" sheetId="881" r:id="rId90"/>
    <sheet name="F81" sheetId="882" r:id="rId91"/>
    <sheet name="F82" sheetId="883" r:id="rId92"/>
    <sheet name="F83" sheetId="884" r:id="rId93"/>
    <sheet name="F84" sheetId="885" r:id="rId94"/>
    <sheet name="F85" sheetId="2364" r:id="rId95"/>
    <sheet name="F86" sheetId="2365" r:id="rId96"/>
    <sheet name="F87" sheetId="2366" r:id="rId97"/>
    <sheet name="F88" sheetId="2367" r:id="rId98"/>
    <sheet name="F89" sheetId="2368" r:id="rId99"/>
    <sheet name="F90" sheetId="2369" r:id="rId100"/>
    <sheet name="F91" sheetId="2370" r:id="rId101"/>
    <sheet name="F92" sheetId="2371" r:id="rId102"/>
    <sheet name="F93" sheetId="2372" r:id="rId103"/>
    <sheet name="F94" sheetId="2373" r:id="rId104"/>
    <sheet name="F95" sheetId="2374" r:id="rId105"/>
    <sheet name="F96" sheetId="2375" r:id="rId106"/>
    <sheet name="F97" sheetId="2376" r:id="rId107"/>
    <sheet name="F98" sheetId="2377" r:id="rId108"/>
    <sheet name="F99" sheetId="2378" r:id="rId109"/>
    <sheet name="F100" sheetId="2379" r:id="rId110"/>
    <sheet name="F101" sheetId="2380" r:id="rId111"/>
    <sheet name="F102" sheetId="2381" r:id="rId112"/>
    <sheet name="F103" sheetId="2382" r:id="rId113"/>
    <sheet name="F104" sheetId="2383" r:id="rId114"/>
    <sheet name="F105" sheetId="2384" r:id="rId115"/>
    <sheet name="F106" sheetId="2385" r:id="rId116"/>
    <sheet name="F107" sheetId="2388" r:id="rId117"/>
    <sheet name="F108" sheetId="2389" r:id="rId118"/>
    <sheet name="F109" sheetId="2390" r:id="rId119"/>
    <sheet name="F110" sheetId="2391" r:id="rId120"/>
    <sheet name="F111" sheetId="2392" r:id="rId121"/>
    <sheet name="F112" sheetId="2393" r:id="rId122"/>
    <sheet name="F113" sheetId="2394" r:id="rId123"/>
    <sheet name="F114" sheetId="2395" r:id="rId124"/>
    <sheet name="F115" sheetId="2191" r:id="rId125"/>
    <sheet name="F116" sheetId="2192" r:id="rId126"/>
    <sheet name="F117" sheetId="2193" r:id="rId127"/>
    <sheet name="F118" sheetId="2194" r:id="rId128"/>
    <sheet name="F119" sheetId="2195" r:id="rId129"/>
    <sheet name="F120" sheetId="2197" r:id="rId130"/>
    <sheet name="F121" sheetId="2198" r:id="rId131"/>
    <sheet name="F122" sheetId="2199" r:id="rId132"/>
    <sheet name="F123" sheetId="2200" r:id="rId133"/>
    <sheet name="F124" sheetId="2201" r:id="rId134"/>
    <sheet name="F125" sheetId="2202" r:id="rId135"/>
    <sheet name="F126" sheetId="2203" r:id="rId136"/>
    <sheet name="F127" sheetId="2204" r:id="rId137"/>
    <sheet name="F128" sheetId="2205" r:id="rId138"/>
    <sheet name="F129" sheetId="2206" r:id="rId139"/>
    <sheet name="F130" sheetId="2207" r:id="rId140"/>
    <sheet name="F131" sheetId="2208" r:id="rId141"/>
    <sheet name="F132" sheetId="2396" r:id="rId142"/>
    <sheet name="F133" sheetId="2397" r:id="rId143"/>
    <sheet name="F134" sheetId="2398" r:id="rId144"/>
    <sheet name="F135" sheetId="2399" r:id="rId145"/>
    <sheet name="F136" sheetId="2277" r:id="rId146"/>
    <sheet name="F137" sheetId="2278" r:id="rId147"/>
    <sheet name="F138" sheetId="2279" r:id="rId148"/>
    <sheet name="F139" sheetId="2280" r:id="rId149"/>
    <sheet name="F140" sheetId="2281" r:id="rId150"/>
    <sheet name="F141" sheetId="2282" r:id="rId151"/>
    <sheet name="F142" sheetId="2283" r:id="rId152"/>
    <sheet name="F143" sheetId="2284" r:id="rId153"/>
    <sheet name="F144 Bovino" sheetId="2285" r:id="rId154"/>
    <sheet name="F144 Caprino" sheetId="2286" r:id="rId155"/>
    <sheet name="F144 Ovino" sheetId="2287" r:id="rId156"/>
    <sheet name="F144 Porcino" sheetId="2288" r:id="rId157"/>
    <sheet name="F145-156 empleo" sheetId="2061" r:id="rId158"/>
  </sheets>
  <definedNames>
    <definedName name="_xlnm._FilterDatabase" localSheetId="111" hidden="1">'F102'!$A$5:$B$37</definedName>
    <definedName name="_xlnm._FilterDatabase" localSheetId="112" hidden="1">'F103'!$A$5:$B$38</definedName>
    <definedName name="_xlnm._FilterDatabase" localSheetId="113" hidden="1">'F104'!$A$5:$B$38</definedName>
    <definedName name="_xlnm._FilterDatabase" localSheetId="114" hidden="1">'F105'!$A$5:$B$38</definedName>
    <definedName name="_xlnm._FilterDatabase" localSheetId="115" hidden="1">'F106'!$A$5:$B$38</definedName>
    <definedName name="_xlnm._FilterDatabase" localSheetId="120" hidden="1">'F111'!$A$5:$B$24</definedName>
    <definedName name="_xlnm._FilterDatabase" localSheetId="123" hidden="1">'F114'!$A$5:$B$24</definedName>
    <definedName name="_xlnm._FilterDatabase" localSheetId="41" hidden="1">'F24'!$F$4:$H$37</definedName>
    <definedName name="_xlnm._FilterDatabase" localSheetId="48" hidden="1">'F31'!$A$6:$D$6</definedName>
    <definedName name="_xlnm._FilterDatabase" localSheetId="49" hidden="1">'F32'!$A$6:$D$37</definedName>
    <definedName name="_xlnm._FilterDatabase" localSheetId="50" hidden="1">'F33'!$A$6:$D$37</definedName>
    <definedName name="_xlnm._FilterDatabase" localSheetId="51" hidden="1">'F34'!$A$6:$D$37</definedName>
    <definedName name="_xlnm._FilterDatabase" localSheetId="52" hidden="1">'F35'!$A$6:$D$37</definedName>
    <definedName name="_xlnm._FilterDatabase" localSheetId="53" hidden="1">'F36'!$A$6:$D$37</definedName>
    <definedName name="_xlnm._FilterDatabase" localSheetId="54" hidden="1">'F37'!$A$6:$D$38</definedName>
    <definedName name="_xlnm._FilterDatabase" localSheetId="55" hidden="1">'F38'!$A$6:$D$38</definedName>
    <definedName name="_xlnm._FilterDatabase" localSheetId="60" hidden="1">'F46'!$A$6:$D$39</definedName>
    <definedName name="_xlnm._FilterDatabase" localSheetId="62" hidden="1">'F48'!$A$6:$B$6</definedName>
    <definedName name="_xlnm._FilterDatabase" localSheetId="63" hidden="1">'F49'!$A$6:$B$6</definedName>
    <definedName name="_xlnm._FilterDatabase" localSheetId="69" hidden="1">'F55'!$A$6:$T$40</definedName>
    <definedName name="_xlnm._FilterDatabase" localSheetId="74" hidden="1">'F60-61 Acumulado'!$A$6:$I$6</definedName>
    <definedName name="_xlnm._FilterDatabase" localSheetId="75" hidden="1">'F62-65 Eventual-Permanente'!$A$6:$I$6</definedName>
    <definedName name="_xlnm._FilterDatabase" localSheetId="76" hidden="1">'F66'!$A$5:$H$149</definedName>
    <definedName name="_xlnm._FilterDatabase" localSheetId="78" hidden="1">'F68-69 Empleo Turístico'!$A$7:$H$151</definedName>
    <definedName name="_xlnm._FilterDatabase" localSheetId="79" hidden="1">'F70'!#REF!</definedName>
    <definedName name="_xlnm._FilterDatabase" localSheetId="99" hidden="1">'F90'!$A$5:$B$38</definedName>
    <definedName name="_xlnm._FilterDatabase" localSheetId="101" hidden="1">'F92'!$A$5:$B$38</definedName>
    <definedName name="_xlnm._FilterDatabase" localSheetId="102" hidden="1">'F93'!$A$5:$B$38</definedName>
    <definedName name="_xlnm._FilterDatabase" localSheetId="105" hidden="1">'F96'!$A$5:$B$38</definedName>
    <definedName name="_xlnm._FilterDatabase" localSheetId="107" hidden="1">'F98'!$A$5:$B$38</definedName>
    <definedName name="_xlnm._FilterDatabase" localSheetId="11" hidden="1">'T11'!$A$5:$D$5</definedName>
    <definedName name="actividad" localSheetId="17" hidden="1">{"'III15-0095'!$A$1:$N$151"}</definedName>
    <definedName name="actividad" hidden="1">{"'III15-0095'!$A$1:$N$151"}</definedName>
    <definedName name="HTML_CodePage" hidden="1">1252</definedName>
    <definedName name="HTML_Control" localSheetId="91" hidden="1">{"'III15-0095'!$A$1:$N$151"}</definedName>
    <definedName name="HTML_Control" localSheetId="17" hidden="1">{"'III15-0095'!$A$1:$N$151"}</definedName>
    <definedName name="HTML_Control" localSheetId="6" hidden="1">{"'III15-0095'!$A$1:$N$151"}</definedName>
    <definedName name="HTML_Control" hidden="1">{"'III15-0095'!$A$1:$N$151"}</definedName>
    <definedName name="HTML_Description" hidden="1">""</definedName>
    <definedName name="HTML_Email" hidden="1">""</definedName>
    <definedName name="HTML_Header" hidden="1">""</definedName>
    <definedName name="HTML_LastUpdate" hidden="1">"07/02/2007"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"G:\EstadInternet\Cap-3\0095.htm"</definedName>
    <definedName name="HTML_Title" hidden="1">""</definedName>
    <definedName name="Start10">'T9'!$H$1:$I$1</definedName>
    <definedName name="Start100">'F90'!$H$1:$I$1</definedName>
    <definedName name="Start101">'F91'!$H$1:$I$1</definedName>
    <definedName name="Start102">'F92'!$H$1:$I$1</definedName>
    <definedName name="Start103">'F93'!$H$1:$I$1</definedName>
    <definedName name="Start104">'F94'!$H$1:$I$1</definedName>
    <definedName name="Start105">'F95'!$H$1:$I$1</definedName>
    <definedName name="Start106">'F96'!$H$1:$I$1</definedName>
    <definedName name="Start107">'F97'!$H$1:$I$1</definedName>
    <definedName name="Start108">'F98'!$H$1:$I$1</definedName>
    <definedName name="Start109">'F99'!$H$1:$I$1</definedName>
    <definedName name="Start11">'T10'!$H$1:$I$1</definedName>
    <definedName name="Start110">'F100'!$H$1:$I$1</definedName>
    <definedName name="Start111">'F101'!$H$1:$I$1</definedName>
    <definedName name="Start112">'F102'!$H$1:$I$1</definedName>
    <definedName name="Start113">'F103'!$H$1:$I$1</definedName>
    <definedName name="Start114">'F104'!$H$1:$I$1</definedName>
    <definedName name="Start115">'F105'!$H$1:$I$1</definedName>
    <definedName name="Start116">'F106'!$H$1:$I$1</definedName>
    <definedName name="Start117">'F107'!$H$1:$I$1</definedName>
    <definedName name="Start118">'F108'!$H$1:$I$1</definedName>
    <definedName name="Start119">'F109'!$H$1:$I$1</definedName>
    <definedName name="Start12">'T11'!$H$1:$I$1</definedName>
    <definedName name="Start120">'F110'!$H$1:$I$1</definedName>
    <definedName name="Start121">'F111'!$H$1:$I$1</definedName>
    <definedName name="Start122">'F112'!$H$1:$I$1</definedName>
    <definedName name="Start123">'F113'!$H$1:$I$1</definedName>
    <definedName name="Start124">'F114'!$H$1:$I$1</definedName>
    <definedName name="Start125">'F115'!$H$1:$I$1</definedName>
    <definedName name="Start126">'F116'!$H$1:$I$1</definedName>
    <definedName name="Start127">'F117'!$H$1:$I$1</definedName>
    <definedName name="Start128">'F118'!$H$1:$I$1</definedName>
    <definedName name="Start129">'F119'!$H$1:$I$1</definedName>
    <definedName name="Start13">'T12'!$H$1:$I$1</definedName>
    <definedName name="Start130">'F120'!$H$1:$I$1</definedName>
    <definedName name="Start131">'F121'!$H$1:$I$1</definedName>
    <definedName name="Start132">'F122'!$H$1:$I$1</definedName>
    <definedName name="Start133">'F123'!$H$1:$I$1</definedName>
    <definedName name="Start134">'F124'!$H$1:$I$1</definedName>
    <definedName name="Start135">'F125'!$H$1:$I$1</definedName>
    <definedName name="Start136">'F126'!$H$1:$I$1</definedName>
    <definedName name="Start137">'F127'!$H$1:$I$1</definedName>
    <definedName name="Start138">'F128'!$H$1:$I$1</definedName>
    <definedName name="Start139">'F129'!$H$1:$I$1</definedName>
    <definedName name="Start14">'T13'!$H$1:$I$1</definedName>
    <definedName name="Start140">'F130'!$H$1:$I$1</definedName>
    <definedName name="Start141">'F131'!$H$1:$I$1</definedName>
    <definedName name="Start142">'F132'!$H$1:$I$1</definedName>
    <definedName name="Start143">'F133'!$H$1:$I$1</definedName>
    <definedName name="Start144">'F134'!$H$1:$I$1</definedName>
    <definedName name="Start145">'F135'!$H$1:$I$1</definedName>
    <definedName name="Start146">'F136'!$H$1:$I$1</definedName>
    <definedName name="Start147">'F137'!$H$1:$I$1</definedName>
    <definedName name="Start148">'F138'!$H$1:$I$1</definedName>
    <definedName name="Start149">'F139'!$H$1:$I$1</definedName>
    <definedName name="Start15">'T14'!$H$1:$I$1</definedName>
    <definedName name="Start150">'F140'!$H$1:$I$1</definedName>
    <definedName name="Start151">'F141'!$H$1:$I$1</definedName>
    <definedName name="Start152">'F142'!$H$1:$I$1</definedName>
    <definedName name="Start153">'F143'!$H$1:$I$1</definedName>
    <definedName name="Start154">'F144 Bovino'!$H$1:$I$1</definedName>
    <definedName name="Start155">'F144 Caprino'!$H$1:$I$1</definedName>
    <definedName name="Start156">'F144 Ovino'!$H$1:$I$1</definedName>
    <definedName name="Start157">'F144 Porcino'!$H$1:$I$1</definedName>
    <definedName name="Start158">'F145-156 empleo'!$H$1:$I$1</definedName>
    <definedName name="Start159">'F118'!$H$1:$I$1</definedName>
    <definedName name="Start16">'T15'!$H$1:$I$1</definedName>
    <definedName name="Start160">'F119'!$H$1:$I$1</definedName>
    <definedName name="Start161">#REF!</definedName>
    <definedName name="Start162">'F120'!$H$1:$I$1</definedName>
    <definedName name="Start163">'F121'!$H$1:$I$1</definedName>
    <definedName name="Start164">'F122'!$H$1:$I$1</definedName>
    <definedName name="Start165">'F123'!$H$1:$I$1</definedName>
    <definedName name="Start166">'F124'!$H$1:$I$1</definedName>
    <definedName name="Start167">'F125'!$H$1:$I$1</definedName>
    <definedName name="Start168">'F126'!$H$1:$I$1</definedName>
    <definedName name="Start169">'F127'!$H$1:$I$1</definedName>
    <definedName name="Start17">'T16'!$H$1:$I$1</definedName>
    <definedName name="Start170">'F128'!$H$1:$I$1</definedName>
    <definedName name="Start171">'F129'!$H$1:$I$1</definedName>
    <definedName name="Start172">'F130'!$H$1:$I$1</definedName>
    <definedName name="Start173">'F131'!$H$1:$I$1</definedName>
    <definedName name="Start18">'T17'!$H$1:$I$1</definedName>
    <definedName name="Start19">'F1'!$H$1:$I$1</definedName>
    <definedName name="Start190">'F145-156 empleo'!$H$1:$I$1</definedName>
    <definedName name="Start2">'T1'!$H$1:$I$1</definedName>
    <definedName name="Start20">'F2'!$H$1:$I$1</definedName>
    <definedName name="Start21">'F3'!$H$1:$I$1</definedName>
    <definedName name="Start22">'F4'!$H$1:$I$1</definedName>
    <definedName name="Start23">'F5'!$H$1:$I$1</definedName>
    <definedName name="Start24">'F6'!$H$1:$I$1</definedName>
    <definedName name="Start25">'F7'!$H$1:$I$1</definedName>
    <definedName name="Start26">'F8'!$H$1:$I$1</definedName>
    <definedName name="Start27">'F9'!$H$1:$I$1</definedName>
    <definedName name="Start28">'F10'!$H$1:$I$1</definedName>
    <definedName name="Start29">'F11'!$H$1:$I$1</definedName>
    <definedName name="Start3">'T2'!$H$1:$I$1</definedName>
    <definedName name="Start30">'F12'!$H$1:$I$1</definedName>
    <definedName name="Start31">'F13'!$H$1:$I$1</definedName>
    <definedName name="Start32">'F14'!$H$1:$I$1</definedName>
    <definedName name="Start33">'F15'!$H$1:$I$1</definedName>
    <definedName name="Start34">'F16'!$H$1:$I$1</definedName>
    <definedName name="Start35">'F17'!$H$1:$I$1</definedName>
    <definedName name="Start36">'F18'!$H$1:$I$1</definedName>
    <definedName name="Start37">'F19'!$H$1:$I$1</definedName>
    <definedName name="Start38">'F20'!$H$1:$I$1</definedName>
    <definedName name="Start39">'F21'!$H$1:$I$1</definedName>
    <definedName name="Start4">'T3'!$H$1:$I$1</definedName>
    <definedName name="Start40">'F22'!$H$1:$I$1</definedName>
    <definedName name="Start41">'F23'!$H$1:$I$1</definedName>
    <definedName name="Start42">'F24'!$H$1:$I$1</definedName>
    <definedName name="Start43">'F25'!$H$1:$I$1</definedName>
    <definedName name="Start44">'F26'!$H$1:$I$1</definedName>
    <definedName name="Start45">'F27'!$H$1:$I$1</definedName>
    <definedName name="Start46">'F28'!$H$1:$I$1</definedName>
    <definedName name="Start47">'F29'!$H$1:$I$1</definedName>
    <definedName name="Start48">'F30'!$H$1:$I$1</definedName>
    <definedName name="Start49">'F31'!$H$1:$I$1</definedName>
    <definedName name="Start5">'T4'!$H$1:$I$1</definedName>
    <definedName name="Start50">'F32'!$H$1:$I$1</definedName>
    <definedName name="Start51">'F33'!$H$1:$I$1</definedName>
    <definedName name="Start52">'F34'!$H$1:$I$1</definedName>
    <definedName name="Start53">'F35'!$H$1:$I$1</definedName>
    <definedName name="Start54">'F36'!$H$1:$I$1</definedName>
    <definedName name="Start55">'F37'!$H$1:$I$1</definedName>
    <definedName name="Start56">'F38'!$H$1:$I$1</definedName>
    <definedName name="Start57">'F39'!$H$1:$I$1</definedName>
    <definedName name="Start58">'F40-41 Regular'!$H$1:$I$1</definedName>
    <definedName name="Start59">'F42-43 Premium'!$H$1:$I$1</definedName>
    <definedName name="Start6">'T5'!$H$1:$I$1</definedName>
    <definedName name="Start60">'F44-45 Diésel'!$H$1:$I$1</definedName>
    <definedName name="Start61">'F46'!$H$1:$I$1</definedName>
    <definedName name="Start62">'F47'!$H$1:$I$1</definedName>
    <definedName name="Start63">'F48'!$H$1:$I$1</definedName>
    <definedName name="Start64">'F49'!$H$1:$I$1</definedName>
    <definedName name="Start65">'F50'!$H$1:$I$1</definedName>
    <definedName name="Start66">'F51'!$H$1:$I$1</definedName>
    <definedName name="Start67">'F52'!$H$1:$I$1</definedName>
    <definedName name="Start68">'F53'!$H$1:$I$1</definedName>
    <definedName name="Start69">'F54'!$H$1:$I$1</definedName>
    <definedName name="Start7">'T6'!$H$1:$I$1</definedName>
    <definedName name="Start70">'F55'!$H$1:$I$1</definedName>
    <definedName name="Start71">'F56'!$H$1:$I$1</definedName>
    <definedName name="Start72">'F57'!$H$1:$I$1</definedName>
    <definedName name="Start73">'F58'!$H$1:$I$1</definedName>
    <definedName name="Start74">'F59'!$H$1:$I$1</definedName>
    <definedName name="Start75">'F60-61 Acumulado'!$H$1:$I$1</definedName>
    <definedName name="Start76">'F62-65 Eventual-Permanente'!$H$1:$I$1</definedName>
    <definedName name="Start77">'F66'!$H$1:$I$1</definedName>
    <definedName name="Start78">'F67'!$H$1:$I$1</definedName>
    <definedName name="Start79">'F68-69 Empleo Turístico'!$H$1:$I$1</definedName>
    <definedName name="Start8">'T7'!$H$1:$I$1</definedName>
    <definedName name="Start80">'F70'!$H$1:$I$1</definedName>
    <definedName name="Start81">'F71'!$H$1:$I$1</definedName>
    <definedName name="Start82">'F72'!$H$1:$I$1</definedName>
    <definedName name="Start83">'F73'!$H$1:$I$1</definedName>
    <definedName name="Start84">'F74'!$H$1:$I$1</definedName>
    <definedName name="Start85">'F75'!$H$1:$I$1</definedName>
    <definedName name="Start86">'F76'!$H$1:$I$1</definedName>
    <definedName name="Start87">'F77'!$H$1:$I$1</definedName>
    <definedName name="Start88">'F78'!$H$1:$I$1</definedName>
    <definedName name="Start89">'F79'!$H$1:$I$1</definedName>
    <definedName name="Start9">'T8'!$H$1:$I$1</definedName>
    <definedName name="Start90">'F80'!$H$1:$I$1</definedName>
    <definedName name="Start91">'F81'!$H$1:$I$1</definedName>
    <definedName name="Start92">'F82'!$H$1:$I$1</definedName>
    <definedName name="Start93">'F83'!$H$1:$I$1</definedName>
    <definedName name="Start94">'F84'!$H$1:$I$1</definedName>
    <definedName name="Start95">'F85'!$H$1:$I$1</definedName>
    <definedName name="Start96">'F86'!$H$1:$I$1</definedName>
    <definedName name="Start97">'F87'!$H$1:$I$1</definedName>
    <definedName name="Start98">'F88'!$H$1:$I$1</definedName>
    <definedName name="Start99">'F89'!$H$1:$I$1</definedName>
  </definedNames>
  <calcPr calcId="191029"/>
</workbook>
</file>

<file path=xl/calcChain.xml><?xml version="1.0" encoding="utf-8"?>
<calcChain xmlns="http://schemas.openxmlformats.org/spreadsheetml/2006/main">
  <c r="X15" i="255" l="1"/>
  <c r="W15" i="255"/>
  <c r="V15" i="255"/>
  <c r="U15" i="255"/>
  <c r="X14" i="255"/>
  <c r="W14" i="255"/>
  <c r="V14" i="255"/>
  <c r="U14" i="255"/>
  <c r="X13" i="255"/>
  <c r="W13" i="255"/>
  <c r="V13" i="255"/>
  <c r="U13" i="255"/>
  <c r="X12" i="255"/>
  <c r="W12" i="255"/>
  <c r="V12" i="255"/>
  <c r="U12" i="255"/>
  <c r="X11" i="255"/>
  <c r="W11" i="255"/>
  <c r="V11" i="255"/>
  <c r="U11" i="255"/>
  <c r="X10" i="255"/>
  <c r="W10" i="255"/>
  <c r="V10" i="255"/>
  <c r="U10" i="255"/>
  <c r="G11" i="2291" l="1"/>
  <c r="F11" i="2291"/>
  <c r="E11" i="2291"/>
  <c r="J11" i="2291" s="1"/>
  <c r="D11" i="2291"/>
  <c r="I11" i="2291" s="1"/>
  <c r="J10" i="2291"/>
  <c r="I10" i="2291"/>
  <c r="H10" i="2291"/>
  <c r="J9" i="2291"/>
  <c r="I9" i="2291"/>
  <c r="H9" i="2291"/>
  <c r="J8" i="2291"/>
  <c r="I8" i="2291"/>
  <c r="H8" i="2291"/>
  <c r="J7" i="2291"/>
  <c r="I7" i="2291"/>
  <c r="H7" i="2291"/>
  <c r="G10" i="2290"/>
  <c r="H10" i="2290" s="1"/>
  <c r="F10" i="2290"/>
  <c r="E10" i="2290"/>
  <c r="D10" i="2290"/>
  <c r="C10" i="2290"/>
  <c r="B10" i="2290"/>
  <c r="J9" i="2290"/>
  <c r="I9" i="2290"/>
  <c r="H9" i="2290"/>
  <c r="J8" i="2290"/>
  <c r="I8" i="2290"/>
  <c r="H8" i="2290"/>
  <c r="J7" i="2290"/>
  <c r="I7" i="2290"/>
  <c r="H7" i="2290"/>
  <c r="J6" i="2290"/>
  <c r="I6" i="2290"/>
  <c r="H6" i="2290"/>
  <c r="J10" i="2289"/>
  <c r="G10" i="2289"/>
  <c r="F10" i="2289"/>
  <c r="E10" i="2289"/>
  <c r="D10" i="2289"/>
  <c r="I10" i="2289" s="1"/>
  <c r="J9" i="2289"/>
  <c r="I9" i="2289"/>
  <c r="H9" i="2289"/>
  <c r="J8" i="2289"/>
  <c r="I8" i="2289"/>
  <c r="H8" i="2289"/>
  <c r="J7" i="2289"/>
  <c r="I7" i="2289"/>
  <c r="H7" i="2289"/>
  <c r="J6" i="2289"/>
  <c r="I6" i="2289"/>
  <c r="H6" i="2289"/>
  <c r="J66" i="2288"/>
  <c r="I66" i="2288"/>
  <c r="J65" i="2288"/>
  <c r="I65" i="2288"/>
  <c r="J64" i="2288"/>
  <c r="I64" i="2288"/>
  <c r="J63" i="2288"/>
  <c r="I63" i="2288"/>
  <c r="J62" i="2288"/>
  <c r="I62" i="2288"/>
  <c r="J61" i="2288"/>
  <c r="I61" i="2288"/>
  <c r="J60" i="2288"/>
  <c r="I60" i="2288"/>
  <c r="J59" i="2288"/>
  <c r="I59" i="2288"/>
  <c r="J58" i="2288"/>
  <c r="I58" i="2288"/>
  <c r="J57" i="2288"/>
  <c r="I57" i="2288"/>
  <c r="J56" i="2288"/>
  <c r="I56" i="2288"/>
  <c r="J55" i="2288"/>
  <c r="I55" i="2288"/>
  <c r="J54" i="2288"/>
  <c r="I54" i="2288"/>
  <c r="J53" i="2288"/>
  <c r="I53" i="2288"/>
  <c r="J52" i="2288"/>
  <c r="I52" i="2288"/>
  <c r="J51" i="2288"/>
  <c r="I51" i="2288"/>
  <c r="J50" i="2288"/>
  <c r="I50" i="2288"/>
  <c r="J49" i="2288"/>
  <c r="I49" i="2288"/>
  <c r="J48" i="2288"/>
  <c r="I48" i="2288"/>
  <c r="J47" i="2288"/>
  <c r="I47" i="2288"/>
  <c r="J46" i="2288"/>
  <c r="I46" i="2288"/>
  <c r="J45" i="2288"/>
  <c r="I45" i="2288"/>
  <c r="J44" i="2288"/>
  <c r="I44" i="2288"/>
  <c r="J43" i="2288"/>
  <c r="I43" i="2288"/>
  <c r="J42" i="2288"/>
  <c r="I42" i="2288"/>
  <c r="J41" i="2288"/>
  <c r="I41" i="2288"/>
  <c r="J40" i="2288"/>
  <c r="I40" i="2288"/>
  <c r="J39" i="2288"/>
  <c r="I39" i="2288"/>
  <c r="J38" i="2288"/>
  <c r="I38" i="2288"/>
  <c r="J37" i="2288"/>
  <c r="I37" i="2288"/>
  <c r="J36" i="2288"/>
  <c r="I36" i="2288"/>
  <c r="J35" i="2288"/>
  <c r="I35" i="2288"/>
  <c r="J34" i="2288"/>
  <c r="I34" i="2288"/>
  <c r="J33" i="2288"/>
  <c r="I33" i="2288"/>
  <c r="J32" i="2288"/>
  <c r="I32" i="2288"/>
  <c r="J31" i="2288"/>
  <c r="I31" i="2288"/>
  <c r="J30" i="2288"/>
  <c r="I30" i="2288"/>
  <c r="J29" i="2288"/>
  <c r="I29" i="2288"/>
  <c r="J28" i="2288"/>
  <c r="I28" i="2288"/>
  <c r="J27" i="2288"/>
  <c r="I27" i="2288"/>
  <c r="J26" i="2288"/>
  <c r="I26" i="2288"/>
  <c r="J25" i="2288"/>
  <c r="I25" i="2288"/>
  <c r="J24" i="2288"/>
  <c r="I24" i="2288"/>
  <c r="J23" i="2288"/>
  <c r="I23" i="2288"/>
  <c r="J22" i="2288"/>
  <c r="I22" i="2288"/>
  <c r="J21" i="2288"/>
  <c r="I21" i="2288"/>
  <c r="J20" i="2288"/>
  <c r="I20" i="2288"/>
  <c r="J66" i="2287"/>
  <c r="I66" i="2287"/>
  <c r="J65" i="2287"/>
  <c r="I65" i="2287"/>
  <c r="J64" i="2287"/>
  <c r="I64" i="2287"/>
  <c r="J63" i="2287"/>
  <c r="I63" i="2287"/>
  <c r="J62" i="2287"/>
  <c r="I62" i="2287"/>
  <c r="J61" i="2287"/>
  <c r="I61" i="2287"/>
  <c r="J60" i="2287"/>
  <c r="I60" i="2287"/>
  <c r="J59" i="2287"/>
  <c r="I59" i="2287"/>
  <c r="J58" i="2287"/>
  <c r="I58" i="2287"/>
  <c r="J57" i="2287"/>
  <c r="I57" i="2287"/>
  <c r="J56" i="2287"/>
  <c r="I56" i="2287"/>
  <c r="J55" i="2287"/>
  <c r="I55" i="2287"/>
  <c r="J54" i="2287"/>
  <c r="I54" i="2287"/>
  <c r="J53" i="2287"/>
  <c r="I53" i="2287"/>
  <c r="J52" i="2287"/>
  <c r="I52" i="2287"/>
  <c r="J51" i="2287"/>
  <c r="I51" i="2287"/>
  <c r="J50" i="2287"/>
  <c r="I50" i="2287"/>
  <c r="J49" i="2287"/>
  <c r="I49" i="2287"/>
  <c r="J48" i="2287"/>
  <c r="I48" i="2287"/>
  <c r="J47" i="2287"/>
  <c r="I47" i="2287"/>
  <c r="J46" i="2287"/>
  <c r="I46" i="2287"/>
  <c r="J45" i="2287"/>
  <c r="I45" i="2287"/>
  <c r="J44" i="2287"/>
  <c r="I44" i="2287"/>
  <c r="J43" i="2287"/>
  <c r="I43" i="2287"/>
  <c r="J42" i="2287"/>
  <c r="I42" i="2287"/>
  <c r="J41" i="2287"/>
  <c r="I41" i="2287"/>
  <c r="J40" i="2287"/>
  <c r="I40" i="2287"/>
  <c r="J39" i="2287"/>
  <c r="I39" i="2287"/>
  <c r="J38" i="2287"/>
  <c r="I38" i="2287"/>
  <c r="J37" i="2287"/>
  <c r="I37" i="2287"/>
  <c r="J36" i="2287"/>
  <c r="I36" i="2287"/>
  <c r="J35" i="2287"/>
  <c r="I35" i="2287"/>
  <c r="J34" i="2287"/>
  <c r="I34" i="2287"/>
  <c r="J33" i="2287"/>
  <c r="I33" i="2287"/>
  <c r="J32" i="2287"/>
  <c r="I32" i="2287"/>
  <c r="J31" i="2287"/>
  <c r="I31" i="2287"/>
  <c r="J30" i="2287"/>
  <c r="I30" i="2287"/>
  <c r="J29" i="2287"/>
  <c r="I29" i="2287"/>
  <c r="J28" i="2287"/>
  <c r="I28" i="2287"/>
  <c r="J27" i="2287"/>
  <c r="I27" i="2287"/>
  <c r="J26" i="2287"/>
  <c r="I26" i="2287"/>
  <c r="J25" i="2287"/>
  <c r="I25" i="2287"/>
  <c r="J24" i="2287"/>
  <c r="I24" i="2287"/>
  <c r="J23" i="2287"/>
  <c r="I23" i="2287"/>
  <c r="J22" i="2287"/>
  <c r="I22" i="2287"/>
  <c r="J21" i="2287"/>
  <c r="I21" i="2287"/>
  <c r="J20" i="2287"/>
  <c r="I20" i="2287"/>
  <c r="J69" i="2285"/>
  <c r="I69" i="2285"/>
  <c r="J68" i="2285"/>
  <c r="I68" i="2285"/>
  <c r="J67" i="2285"/>
  <c r="I67" i="2285"/>
  <c r="J66" i="2285"/>
  <c r="I66" i="2285"/>
  <c r="J65" i="2285"/>
  <c r="I65" i="2285"/>
  <c r="J64" i="2285"/>
  <c r="I64" i="2285"/>
  <c r="J63" i="2285"/>
  <c r="I63" i="2285"/>
  <c r="J62" i="2285"/>
  <c r="I62" i="2285"/>
  <c r="J61" i="2285"/>
  <c r="I61" i="2285"/>
  <c r="J60" i="2285"/>
  <c r="I60" i="2285"/>
  <c r="J59" i="2285"/>
  <c r="I59" i="2285"/>
  <c r="J58" i="2285"/>
  <c r="I58" i="2285"/>
  <c r="J57" i="2285"/>
  <c r="I57" i="2285"/>
  <c r="J56" i="2285"/>
  <c r="I56" i="2285"/>
  <c r="J55" i="2285"/>
  <c r="I55" i="2285"/>
  <c r="J54" i="2285"/>
  <c r="I54" i="2285"/>
  <c r="J53" i="2285"/>
  <c r="I53" i="2285"/>
  <c r="J52" i="2285"/>
  <c r="I52" i="2285"/>
  <c r="J51" i="2285"/>
  <c r="I51" i="2285"/>
  <c r="J50" i="2285"/>
  <c r="I50" i="2285"/>
  <c r="J49" i="2285"/>
  <c r="I49" i="2285"/>
  <c r="J48" i="2285"/>
  <c r="I48" i="2285"/>
  <c r="J47" i="2285"/>
  <c r="I47" i="2285"/>
  <c r="J46" i="2285"/>
  <c r="I46" i="2285"/>
  <c r="J45" i="2285"/>
  <c r="I45" i="2285"/>
  <c r="J44" i="2285"/>
  <c r="I44" i="2285"/>
  <c r="J43" i="2285"/>
  <c r="I43" i="2285"/>
  <c r="J42" i="2285"/>
  <c r="I42" i="2285"/>
  <c r="J41" i="2285"/>
  <c r="I41" i="2285"/>
  <c r="J40" i="2285"/>
  <c r="I40" i="2285"/>
  <c r="J39" i="2285"/>
  <c r="I39" i="2285"/>
  <c r="J38" i="2285"/>
  <c r="I38" i="2285"/>
  <c r="J37" i="2285"/>
  <c r="I37" i="2285"/>
  <c r="J36" i="2285"/>
  <c r="I36" i="2285"/>
  <c r="J35" i="2285"/>
  <c r="I35" i="2285"/>
  <c r="J34" i="2285"/>
  <c r="I34" i="2285"/>
  <c r="J33" i="2285"/>
  <c r="I33" i="2285"/>
  <c r="J32" i="2285"/>
  <c r="I32" i="2285"/>
  <c r="J31" i="2285"/>
  <c r="I31" i="2285"/>
  <c r="J30" i="2285"/>
  <c r="I30" i="2285"/>
  <c r="J29" i="2285"/>
  <c r="I29" i="2285"/>
  <c r="J28" i="2285"/>
  <c r="I28" i="2285"/>
  <c r="J27" i="2285"/>
  <c r="I27" i="2285"/>
  <c r="J26" i="2285"/>
  <c r="I26" i="2285"/>
  <c r="J25" i="2285"/>
  <c r="I25" i="2285"/>
  <c r="J24" i="2285"/>
  <c r="I24" i="2285"/>
  <c r="J23" i="2285"/>
  <c r="I23" i="2285"/>
  <c r="J10" i="2290" l="1"/>
  <c r="I10" i="2290"/>
  <c r="H11" i="2291"/>
  <c r="H10" i="2289"/>
  <c r="E7" i="2399" l="1"/>
  <c r="G39" i="2367" l="1"/>
  <c r="G38" i="2367"/>
  <c r="G37" i="2367"/>
  <c r="G36" i="2367"/>
  <c r="G35" i="2367"/>
  <c r="G34" i="2367"/>
  <c r="G33" i="2367"/>
  <c r="G32" i="2367"/>
  <c r="G31" i="2367"/>
  <c r="G30" i="2367"/>
  <c r="G29" i="2367"/>
  <c r="G28" i="2367"/>
  <c r="G27" i="2367"/>
  <c r="G26" i="2367"/>
  <c r="G25" i="2367"/>
  <c r="G24" i="2367"/>
  <c r="G23" i="2367"/>
  <c r="G22" i="2367"/>
  <c r="G21" i="2367"/>
  <c r="G20" i="2367"/>
  <c r="G19" i="2367"/>
  <c r="G18" i="2367"/>
  <c r="G17" i="2367"/>
  <c r="G16" i="2367"/>
  <c r="G15" i="2367"/>
  <c r="G14" i="2367"/>
  <c r="G13" i="2367"/>
  <c r="G12" i="2367"/>
  <c r="G11" i="2367"/>
  <c r="G10" i="2367"/>
  <c r="G9" i="2367"/>
  <c r="G8" i="2367"/>
  <c r="G7" i="2367"/>
  <c r="G39" i="2366"/>
  <c r="G38" i="2366"/>
  <c r="G37" i="2366"/>
  <c r="G36" i="2366"/>
  <c r="G35" i="2366"/>
  <c r="G34" i="2366"/>
  <c r="G33" i="2366"/>
  <c r="G32" i="2366"/>
  <c r="G31" i="2366"/>
  <c r="G30" i="2366"/>
  <c r="G29" i="2366"/>
  <c r="G28" i="2366"/>
  <c r="G27" i="2366"/>
  <c r="G26" i="2366"/>
  <c r="G25" i="2366"/>
  <c r="G24" i="2366"/>
  <c r="G23" i="2366"/>
  <c r="G22" i="2366"/>
  <c r="G21" i="2366"/>
  <c r="G20" i="2366"/>
  <c r="G19" i="2366"/>
  <c r="G18" i="2366"/>
  <c r="G17" i="2366"/>
  <c r="G16" i="2366"/>
  <c r="G15" i="2366"/>
  <c r="G14" i="2366"/>
  <c r="G13" i="2366"/>
  <c r="G12" i="2366"/>
  <c r="G11" i="2366"/>
  <c r="G10" i="2366"/>
  <c r="G9" i="2366"/>
  <c r="G8" i="2366"/>
  <c r="G7" i="2366"/>
  <c r="G39" i="2365"/>
  <c r="G38" i="2365"/>
  <c r="G37" i="2365"/>
  <c r="G36" i="2365"/>
  <c r="G35" i="2365"/>
  <c r="G34" i="2365"/>
  <c r="G33" i="2365"/>
  <c r="G32" i="2365"/>
  <c r="G31" i="2365"/>
  <c r="G30" i="2365"/>
  <c r="G29" i="2365"/>
  <c r="G28" i="2365"/>
  <c r="G27" i="2365"/>
  <c r="G26" i="2365"/>
  <c r="G25" i="2365"/>
  <c r="G24" i="2365"/>
  <c r="G23" i="2365"/>
  <c r="G22" i="2365"/>
  <c r="G21" i="2365"/>
  <c r="G20" i="2365"/>
  <c r="G19" i="2365"/>
  <c r="G18" i="2365"/>
  <c r="G17" i="2365"/>
  <c r="G16" i="2365"/>
  <c r="G15" i="2365"/>
  <c r="G14" i="2365"/>
  <c r="G13" i="2365"/>
  <c r="G12" i="2365"/>
  <c r="G11" i="2365"/>
  <c r="G10" i="2365"/>
  <c r="G9" i="2365"/>
  <c r="G8" i="2365"/>
  <c r="G7" i="2365"/>
  <c r="G38" i="2364"/>
  <c r="G37" i="2364"/>
  <c r="G36" i="2364"/>
  <c r="G35" i="2364"/>
  <c r="G34" i="2364"/>
  <c r="G33" i="2364"/>
  <c r="G32" i="2364"/>
  <c r="G31" i="2364"/>
  <c r="G30" i="2364"/>
  <c r="G29" i="2364"/>
  <c r="G28" i="2364"/>
  <c r="G27" i="2364"/>
  <c r="G26" i="2364"/>
  <c r="G25" i="2364"/>
  <c r="G24" i="2364"/>
  <c r="G23" i="2364"/>
  <c r="G22" i="2364"/>
  <c r="G21" i="2364"/>
  <c r="G20" i="2364"/>
  <c r="G19" i="2364"/>
  <c r="G18" i="2364"/>
  <c r="G17" i="2364"/>
  <c r="G16" i="2364"/>
  <c r="G15" i="2364"/>
  <c r="G14" i="2364"/>
  <c r="G13" i="2364"/>
  <c r="G12" i="2364"/>
  <c r="G11" i="2364"/>
  <c r="G10" i="2364"/>
  <c r="G9" i="2364"/>
  <c r="G8" i="2364"/>
  <c r="G7" i="2364"/>
  <c r="G135" i="2359" l="1"/>
  <c r="G136" i="2359" s="1"/>
  <c r="G134" i="2359"/>
  <c r="G133" i="2359"/>
  <c r="H40" i="2356"/>
  <c r="G40" i="2356"/>
  <c r="E39" i="2355"/>
  <c r="E38" i="2355"/>
  <c r="E37" i="2355"/>
  <c r="E36" i="2355"/>
  <c r="E35" i="2355"/>
  <c r="E34" i="2355"/>
  <c r="E33" i="2355"/>
  <c r="E32" i="2355"/>
  <c r="E31" i="2355"/>
  <c r="E30" i="2355"/>
  <c r="E29" i="2355"/>
  <c r="E28" i="2355"/>
  <c r="E27" i="2355"/>
  <c r="E26" i="2355"/>
  <c r="E25" i="2355"/>
  <c r="E24" i="2355"/>
  <c r="E23" i="2355"/>
  <c r="E22" i="2355"/>
  <c r="E21" i="2355"/>
  <c r="E20" i="2355"/>
  <c r="E19" i="2355"/>
  <c r="E18" i="2355"/>
  <c r="E17" i="2355"/>
  <c r="E16" i="2355"/>
  <c r="E15" i="2355"/>
  <c r="E14" i="2355"/>
  <c r="E13" i="2355"/>
  <c r="E12" i="2355"/>
  <c r="E11" i="2355"/>
  <c r="E10" i="2355"/>
  <c r="E9" i="2355"/>
  <c r="E8" i="2355"/>
  <c r="E7" i="2355"/>
  <c r="E39" i="2354"/>
  <c r="E38" i="2354"/>
  <c r="E37" i="2354"/>
  <c r="E36" i="2354"/>
  <c r="E35" i="2354"/>
  <c r="E34" i="2354"/>
  <c r="E33" i="2354"/>
  <c r="E32" i="2354"/>
  <c r="E31" i="2354"/>
  <c r="E30" i="2354"/>
  <c r="E29" i="2354"/>
  <c r="E28" i="2354"/>
  <c r="E27" i="2354"/>
  <c r="E26" i="2354"/>
  <c r="E25" i="2354"/>
  <c r="E24" i="2354"/>
  <c r="E23" i="2354"/>
  <c r="E22" i="2354"/>
  <c r="E21" i="2354"/>
  <c r="E20" i="2354"/>
  <c r="E19" i="2354"/>
  <c r="E18" i="2354"/>
  <c r="E17" i="2354"/>
  <c r="E16" i="2354"/>
  <c r="E15" i="2354"/>
  <c r="E14" i="2354"/>
  <c r="E13" i="2354"/>
  <c r="E12" i="2354"/>
  <c r="E11" i="2354"/>
  <c r="E10" i="2354"/>
  <c r="E9" i="2354"/>
  <c r="E8" i="2354"/>
  <c r="E39" i="2350"/>
  <c r="E38" i="2350"/>
  <c r="E37" i="2350"/>
  <c r="E36" i="2350"/>
  <c r="E35" i="2350"/>
  <c r="E34" i="2350"/>
  <c r="E33" i="2350"/>
  <c r="E32" i="2350"/>
  <c r="E31" i="2350"/>
  <c r="E30" i="2350"/>
  <c r="E29" i="2350"/>
  <c r="E28" i="2350"/>
  <c r="E27" i="2350"/>
  <c r="E26" i="2350"/>
  <c r="E25" i="2350"/>
  <c r="E24" i="2350"/>
  <c r="E23" i="2350"/>
  <c r="E22" i="2350"/>
  <c r="E21" i="2350"/>
  <c r="E20" i="2350"/>
  <c r="E19" i="2350"/>
  <c r="E18" i="2350"/>
  <c r="E17" i="2350"/>
  <c r="E16" i="2350"/>
  <c r="E15" i="2350"/>
  <c r="E14" i="2350"/>
  <c r="E13" i="2350"/>
  <c r="E12" i="2350"/>
  <c r="E11" i="2350"/>
  <c r="E10" i="2350"/>
  <c r="E9" i="2350"/>
  <c r="E8" i="2350"/>
  <c r="E7" i="2350"/>
  <c r="E39" i="2349"/>
  <c r="E38" i="2349"/>
  <c r="E37" i="2349"/>
  <c r="E36" i="2349"/>
  <c r="E35" i="2349"/>
  <c r="E34" i="2349"/>
  <c r="E33" i="2349"/>
  <c r="E32" i="2349"/>
  <c r="E31" i="2349"/>
  <c r="E30" i="2349"/>
  <c r="E29" i="2349"/>
  <c r="E28" i="2349"/>
  <c r="E27" i="2349"/>
  <c r="E26" i="2349"/>
  <c r="E25" i="2349"/>
  <c r="E24" i="2349"/>
  <c r="E23" i="2349"/>
  <c r="E22" i="2349"/>
  <c r="E21" i="2349"/>
  <c r="E20" i="2349"/>
  <c r="E19" i="2349"/>
  <c r="E18" i="2349"/>
  <c r="E17" i="2349"/>
  <c r="E16" i="2349"/>
  <c r="E15" i="2349"/>
  <c r="E14" i="2349"/>
  <c r="E13" i="2349"/>
  <c r="E12" i="2349"/>
  <c r="E11" i="2349"/>
  <c r="E10" i="2349"/>
  <c r="E9" i="2349"/>
  <c r="E8" i="2349"/>
  <c r="G28" i="2347"/>
  <c r="G27" i="2347"/>
  <c r="G26" i="2347"/>
  <c r="G25" i="2347"/>
  <c r="G24" i="2347"/>
  <c r="G23" i="2347"/>
  <c r="G22" i="2347"/>
  <c r="G21" i="2347"/>
  <c r="G20" i="2347"/>
  <c r="G19" i="2347"/>
  <c r="G18" i="2347"/>
  <c r="G17" i="2347"/>
  <c r="G16" i="2347"/>
  <c r="G15" i="2347"/>
  <c r="G14" i="2347"/>
  <c r="G13" i="2347"/>
  <c r="G12" i="2347"/>
  <c r="G11" i="2347"/>
  <c r="G10" i="2347"/>
  <c r="G9" i="2347"/>
  <c r="G8" i="2347"/>
  <c r="G7" i="2347"/>
  <c r="E259" i="2345" l="1"/>
  <c r="E258" i="2345"/>
  <c r="E257" i="2345"/>
  <c r="E256" i="2345"/>
  <c r="E255" i="2345"/>
  <c r="E254" i="2345"/>
  <c r="E253" i="2345"/>
  <c r="E252" i="2345"/>
  <c r="E251" i="2345"/>
  <c r="E250" i="2345"/>
  <c r="E249" i="2345"/>
  <c r="E248" i="2345"/>
  <c r="E247" i="2345"/>
  <c r="E246" i="2345"/>
  <c r="E245" i="2345"/>
  <c r="E244" i="2345"/>
  <c r="E243" i="2345"/>
  <c r="E242" i="2345"/>
  <c r="E241" i="2345"/>
  <c r="E240" i="2345"/>
  <c r="E239" i="2345"/>
  <c r="E238" i="2345"/>
  <c r="E237" i="2345"/>
  <c r="E236" i="2345"/>
  <c r="E235" i="2345"/>
  <c r="E234" i="2345"/>
  <c r="E233" i="2345"/>
  <c r="E232" i="2345"/>
  <c r="E231" i="2345"/>
  <c r="E230" i="2345"/>
  <c r="E229" i="2345"/>
  <c r="E228" i="2345"/>
  <c r="E227" i="2345"/>
  <c r="E226" i="2345"/>
  <c r="E225" i="2345"/>
  <c r="E224" i="2345"/>
  <c r="E223" i="2345"/>
  <c r="E222" i="2345"/>
  <c r="E221" i="2345"/>
  <c r="E220" i="2345"/>
  <c r="E219" i="2345"/>
  <c r="E218" i="2345"/>
  <c r="E217" i="2345"/>
  <c r="E216" i="2345"/>
  <c r="E215" i="2345"/>
  <c r="E214" i="2345"/>
  <c r="E213" i="2345"/>
  <c r="E212" i="2345"/>
  <c r="E211" i="2345"/>
  <c r="E210" i="2345"/>
  <c r="E209" i="2345"/>
  <c r="E208" i="2345"/>
  <c r="E207" i="2345"/>
  <c r="E206" i="2345"/>
  <c r="E205" i="2345"/>
  <c r="E204" i="2345"/>
  <c r="E203" i="2345"/>
  <c r="E202" i="2345"/>
  <c r="E201" i="2345"/>
  <c r="E200" i="2345"/>
  <c r="E199" i="2345"/>
  <c r="E198" i="2345"/>
  <c r="E197" i="2345"/>
  <c r="E196" i="2345"/>
  <c r="E195" i="2345"/>
  <c r="E194" i="2345"/>
  <c r="E193" i="2345"/>
  <c r="E192" i="2345"/>
  <c r="E191" i="2345"/>
  <c r="E190" i="2345"/>
  <c r="E189" i="2345"/>
  <c r="E188" i="2345"/>
  <c r="E187" i="2345"/>
  <c r="E186" i="2345"/>
  <c r="E185" i="2345"/>
  <c r="E184" i="2345"/>
  <c r="E183" i="2345"/>
  <c r="E182" i="2345"/>
  <c r="E181" i="2345"/>
  <c r="E180" i="2345"/>
  <c r="E179" i="2345"/>
  <c r="E178" i="2345"/>
  <c r="E177" i="2345"/>
  <c r="E176" i="2345"/>
  <c r="E175" i="2345"/>
  <c r="E174" i="2345"/>
  <c r="E173" i="2345"/>
  <c r="E172" i="2345"/>
  <c r="E171" i="2345"/>
  <c r="E170" i="2345"/>
  <c r="E169" i="2345"/>
  <c r="E168" i="2345"/>
  <c r="E167" i="2345"/>
  <c r="E166" i="2345"/>
  <c r="E165" i="2345"/>
  <c r="E164" i="2345"/>
  <c r="E163" i="2345"/>
  <c r="E162" i="2345"/>
  <c r="E161" i="2345"/>
  <c r="E160" i="2345"/>
  <c r="E159" i="2345"/>
  <c r="E158" i="2345"/>
  <c r="E157" i="2345"/>
  <c r="E156" i="2345"/>
  <c r="E155" i="2345"/>
  <c r="E154" i="2345"/>
  <c r="E153" i="2345"/>
  <c r="E152" i="2345"/>
  <c r="E151" i="2345"/>
  <c r="E150" i="2345"/>
  <c r="E149" i="2345"/>
  <c r="E148" i="2345"/>
  <c r="E147" i="2345"/>
  <c r="E146" i="2345"/>
  <c r="E145" i="2345"/>
  <c r="E144" i="2345"/>
  <c r="E143" i="2345"/>
  <c r="E142" i="2345"/>
  <c r="E141" i="2345"/>
  <c r="E140" i="2345"/>
  <c r="E139" i="2345"/>
  <c r="E138" i="2345"/>
  <c r="E137" i="2345"/>
  <c r="E136" i="2345"/>
  <c r="G135" i="2345"/>
  <c r="G136" i="2345" s="1"/>
  <c r="E135" i="2345"/>
  <c r="G134" i="2345"/>
  <c r="J133" i="2345"/>
  <c r="I133" i="2345"/>
  <c r="G133" i="2345"/>
  <c r="G132" i="2345"/>
  <c r="H133" i="2345" s="1"/>
  <c r="D16" i="2344"/>
  <c r="C16" i="2344"/>
  <c r="B16" i="2344"/>
  <c r="I66" i="2337" l="1"/>
  <c r="I65" i="2337"/>
  <c r="I64" i="2337"/>
  <c r="I63" i="2337"/>
  <c r="I62" i="2337"/>
  <c r="I61" i="2337"/>
  <c r="I60" i="2337"/>
  <c r="I59" i="2337"/>
  <c r="I58" i="2337"/>
  <c r="I57" i="2337"/>
  <c r="I56" i="2337"/>
  <c r="I55" i="2337"/>
  <c r="I54" i="2337"/>
  <c r="I53" i="2337"/>
  <c r="I52" i="2337"/>
  <c r="I51" i="2337"/>
  <c r="I50" i="2337"/>
  <c r="I49" i="2337"/>
  <c r="I48" i="2337"/>
  <c r="I47" i="2337"/>
  <c r="I46" i="2337"/>
  <c r="I45" i="2337"/>
  <c r="I44" i="2337"/>
  <c r="I43" i="2337"/>
  <c r="I42" i="2337"/>
  <c r="I41" i="2337"/>
  <c r="I40" i="2337"/>
  <c r="I39" i="2337"/>
  <c r="I38" i="2337"/>
  <c r="I37" i="2337"/>
  <c r="I36" i="2337"/>
  <c r="I35" i="2337"/>
  <c r="I34" i="2337"/>
  <c r="I33" i="2337"/>
  <c r="I32" i="2337"/>
  <c r="I31" i="2337"/>
  <c r="I30" i="2337"/>
  <c r="I29" i="2337"/>
  <c r="I28" i="2337"/>
  <c r="I27" i="2337"/>
  <c r="I26" i="2337"/>
  <c r="I25" i="2337"/>
  <c r="I24" i="2337"/>
  <c r="I23" i="2337"/>
  <c r="I22" i="2337"/>
  <c r="I21" i="2337"/>
  <c r="I20" i="2337"/>
  <c r="I19" i="2337"/>
  <c r="D41" i="2335" l="1"/>
  <c r="D38" i="2335"/>
  <c r="D37" i="2335"/>
  <c r="D36" i="2335"/>
  <c r="D35" i="2335"/>
  <c r="D34" i="2335"/>
  <c r="D33" i="2335"/>
  <c r="D32" i="2335"/>
  <c r="D31" i="2335"/>
  <c r="D30" i="2335"/>
  <c r="D29" i="2335"/>
  <c r="D28" i="2335"/>
  <c r="D27" i="2335"/>
  <c r="D26" i="2335"/>
  <c r="D25" i="2335"/>
  <c r="D24" i="2335"/>
  <c r="D23" i="2335"/>
  <c r="D22" i="2335"/>
  <c r="D21" i="2335"/>
  <c r="D20" i="2335"/>
  <c r="D19" i="2335"/>
  <c r="D18" i="2335"/>
  <c r="D17" i="2335"/>
  <c r="D16" i="2335"/>
  <c r="D15" i="2335"/>
  <c r="D14" i="2335"/>
  <c r="D13" i="2335"/>
  <c r="D12" i="2335"/>
  <c r="D11" i="2335"/>
  <c r="D10" i="2335"/>
  <c r="D9" i="2335"/>
  <c r="D8" i="2335"/>
  <c r="D7" i="2335"/>
  <c r="D41" i="2334"/>
  <c r="D38" i="2334"/>
  <c r="D37" i="2334"/>
  <c r="D36" i="2334"/>
  <c r="D35" i="2334"/>
  <c r="D34" i="2334"/>
  <c r="D33" i="2334"/>
  <c r="D32" i="2334"/>
  <c r="D31" i="2334"/>
  <c r="D30" i="2334"/>
  <c r="D29" i="2334"/>
  <c r="D28" i="2334"/>
  <c r="D27" i="2334"/>
  <c r="D26" i="2334"/>
  <c r="D25" i="2334"/>
  <c r="D24" i="2334"/>
  <c r="D23" i="2334"/>
  <c r="D22" i="2334"/>
  <c r="D21" i="2334"/>
  <c r="D20" i="2334"/>
  <c r="D19" i="2334"/>
  <c r="D18" i="2334"/>
  <c r="D17" i="2334"/>
  <c r="D16" i="2334"/>
  <c r="D15" i="2334"/>
  <c r="D14" i="2334"/>
  <c r="D13" i="2334"/>
  <c r="D12" i="2334"/>
  <c r="D11" i="2334"/>
  <c r="D10" i="2334"/>
  <c r="D9" i="2334"/>
  <c r="D8" i="2334"/>
  <c r="D7" i="2334"/>
  <c r="D41" i="2333"/>
  <c r="D38" i="2333"/>
  <c r="D37" i="2333"/>
  <c r="D36" i="2333"/>
  <c r="D35" i="2333"/>
  <c r="D34" i="2333"/>
  <c r="D33" i="2333"/>
  <c r="D32" i="2333"/>
  <c r="D31" i="2333"/>
  <c r="D30" i="2333"/>
  <c r="D29" i="2333"/>
  <c r="D28" i="2333"/>
  <c r="D27" i="2333"/>
  <c r="D26" i="2333"/>
  <c r="D25" i="2333"/>
  <c r="D24" i="2333"/>
  <c r="D23" i="2333"/>
  <c r="D22" i="2333"/>
  <c r="D21" i="2333"/>
  <c r="D20" i="2333"/>
  <c r="D19" i="2333"/>
  <c r="D18" i="2333"/>
  <c r="D17" i="2333"/>
  <c r="D16" i="2333"/>
  <c r="D15" i="2333"/>
  <c r="D14" i="2333"/>
  <c r="D13" i="2333"/>
  <c r="D12" i="2333"/>
  <c r="D11" i="2333"/>
  <c r="D10" i="2333"/>
  <c r="D9" i="2333"/>
  <c r="D8" i="2333"/>
  <c r="D7" i="2333"/>
  <c r="D41" i="2332"/>
  <c r="D38" i="2332"/>
  <c r="D37" i="2332"/>
  <c r="D36" i="2332"/>
  <c r="D35" i="2332"/>
  <c r="D34" i="2332"/>
  <c r="D33" i="2332"/>
  <c r="D32" i="2332"/>
  <c r="D31" i="2332"/>
  <c r="D30" i="2332"/>
  <c r="D29" i="2332"/>
  <c r="D28" i="2332"/>
  <c r="D27" i="2332"/>
  <c r="D26" i="2332"/>
  <c r="D25" i="2332"/>
  <c r="D24" i="2332"/>
  <c r="D23" i="2332"/>
  <c r="D22" i="2332"/>
  <c r="D21" i="2332"/>
  <c r="D20" i="2332"/>
  <c r="D19" i="2332"/>
  <c r="D18" i="2332"/>
  <c r="D17" i="2332"/>
  <c r="D16" i="2332"/>
  <c r="D15" i="2332"/>
  <c r="D14" i="2332"/>
  <c r="D13" i="2332"/>
  <c r="D12" i="2332"/>
  <c r="D11" i="2332"/>
  <c r="D10" i="2332"/>
  <c r="D9" i="2332"/>
  <c r="D8" i="2332"/>
  <c r="D7" i="2332"/>
  <c r="D41" i="2331"/>
  <c r="D38" i="2331"/>
  <c r="D37" i="2331"/>
  <c r="D36" i="2331"/>
  <c r="D35" i="2331"/>
  <c r="D34" i="2331"/>
  <c r="D33" i="2331"/>
  <c r="D32" i="2331"/>
  <c r="D31" i="2331"/>
  <c r="D30" i="2331"/>
  <c r="D29" i="2331"/>
  <c r="D28" i="2331"/>
  <c r="D27" i="2331"/>
  <c r="D26" i="2331"/>
  <c r="D25" i="2331"/>
  <c r="D24" i="2331"/>
  <c r="D23" i="2331"/>
  <c r="D22" i="2331"/>
  <c r="D21" i="2331"/>
  <c r="D20" i="2331"/>
  <c r="D19" i="2331"/>
  <c r="D18" i="2331"/>
  <c r="D17" i="2331"/>
  <c r="D16" i="2331"/>
  <c r="D15" i="2331"/>
  <c r="D14" i="2331"/>
  <c r="D13" i="2331"/>
  <c r="D12" i="2331"/>
  <c r="D11" i="2331"/>
  <c r="D10" i="2331"/>
  <c r="D9" i="2331"/>
  <c r="D8" i="2331"/>
  <c r="D7" i="2331"/>
  <c r="D41" i="2330"/>
  <c r="D38" i="2330"/>
  <c r="D37" i="2330"/>
  <c r="D36" i="2330"/>
  <c r="D35" i="2330"/>
  <c r="D34" i="2330"/>
  <c r="D33" i="2330"/>
  <c r="D32" i="2330"/>
  <c r="D31" i="2330"/>
  <c r="D30" i="2330"/>
  <c r="D29" i="2330"/>
  <c r="D28" i="2330"/>
  <c r="D27" i="2330"/>
  <c r="D26" i="2330"/>
  <c r="D25" i="2330"/>
  <c r="D24" i="2330"/>
  <c r="D23" i="2330"/>
  <c r="D22" i="2330"/>
  <c r="D21" i="2330"/>
  <c r="D20" i="2330"/>
  <c r="D19" i="2330"/>
  <c r="D18" i="2330"/>
  <c r="D17" i="2330"/>
  <c r="D16" i="2330"/>
  <c r="D15" i="2330"/>
  <c r="D14" i="2330"/>
  <c r="D13" i="2330"/>
  <c r="D12" i="2330"/>
  <c r="D11" i="2330"/>
  <c r="D10" i="2330"/>
  <c r="D9" i="2330"/>
  <c r="D8" i="2330"/>
  <c r="D7" i="2330"/>
  <c r="D41" i="2329"/>
  <c r="D38" i="2329"/>
  <c r="D37" i="2329"/>
  <c r="D36" i="2329"/>
  <c r="D35" i="2329"/>
  <c r="D34" i="2329"/>
  <c r="D33" i="2329"/>
  <c r="D32" i="2329"/>
  <c r="D31" i="2329"/>
  <c r="D30" i="2329"/>
  <c r="D29" i="2329"/>
  <c r="D28" i="2329"/>
  <c r="D27" i="2329"/>
  <c r="D26" i="2329"/>
  <c r="D25" i="2329"/>
  <c r="D24" i="2329"/>
  <c r="D23" i="2329"/>
  <c r="D22" i="2329"/>
  <c r="D21" i="2329"/>
  <c r="D20" i="2329"/>
  <c r="D19" i="2329"/>
  <c r="D18" i="2329"/>
  <c r="D17" i="2329"/>
  <c r="D16" i="2329"/>
  <c r="D15" i="2329"/>
  <c r="D14" i="2329"/>
  <c r="D13" i="2329"/>
  <c r="D12" i="2329"/>
  <c r="D11" i="2329"/>
  <c r="D10" i="2329"/>
  <c r="D9" i="2329"/>
  <c r="D8" i="2329"/>
  <c r="D7" i="2329"/>
  <c r="D41" i="2328"/>
  <c r="D38" i="2328"/>
  <c r="D37" i="2328"/>
  <c r="D36" i="2328"/>
  <c r="D35" i="2328"/>
  <c r="D34" i="2328"/>
  <c r="D33" i="2328"/>
  <c r="D32" i="2328"/>
  <c r="D31" i="2328"/>
  <c r="D30" i="2328"/>
  <c r="D29" i="2328"/>
  <c r="D28" i="2328"/>
  <c r="D27" i="2328"/>
  <c r="D26" i="2328"/>
  <c r="D25" i="2328"/>
  <c r="D24" i="2328"/>
  <c r="D23" i="2328"/>
  <c r="D22" i="2328"/>
  <c r="D21" i="2328"/>
  <c r="D20" i="2328"/>
  <c r="D19" i="2328"/>
  <c r="D18" i="2328"/>
  <c r="D17" i="2328"/>
  <c r="D16" i="2328"/>
  <c r="D15" i="2328"/>
  <c r="D14" i="2328"/>
  <c r="D13" i="2328"/>
  <c r="D12" i="2328"/>
  <c r="D11" i="2328"/>
  <c r="D10" i="2328"/>
  <c r="D9" i="2328"/>
  <c r="D8" i="2328"/>
  <c r="D7" i="2328"/>
  <c r="C16" i="2323" l="1"/>
  <c r="E15" i="2323"/>
  <c r="D15" i="2323"/>
  <c r="C15" i="2323"/>
  <c r="C11" i="2322"/>
  <c r="E9" i="2322" s="1"/>
  <c r="F79" i="2321"/>
  <c r="E79" i="2321"/>
  <c r="F78" i="2321"/>
  <c r="E78" i="2321"/>
  <c r="F77" i="2321"/>
  <c r="E77" i="2321"/>
  <c r="F76" i="2321"/>
  <c r="G76" i="2321" s="1"/>
  <c r="E76" i="2321"/>
  <c r="F75" i="2321"/>
  <c r="E75" i="2321"/>
  <c r="F74" i="2321"/>
  <c r="E74" i="2321"/>
  <c r="F73" i="2321"/>
  <c r="E73" i="2321"/>
  <c r="F72" i="2321"/>
  <c r="E72" i="2321"/>
  <c r="F71" i="2321"/>
  <c r="E71" i="2321"/>
  <c r="F70" i="2321"/>
  <c r="E70" i="2321"/>
  <c r="F69" i="2321"/>
  <c r="E69" i="2321"/>
  <c r="F68" i="2321"/>
  <c r="E68" i="2321"/>
  <c r="F67" i="2321"/>
  <c r="E67" i="2321"/>
  <c r="F66" i="2321"/>
  <c r="E66" i="2321"/>
  <c r="F65" i="2321"/>
  <c r="E65" i="2321"/>
  <c r="F64" i="2321"/>
  <c r="G64" i="2321" s="1"/>
  <c r="E64" i="2321"/>
  <c r="F63" i="2321"/>
  <c r="E63" i="2321"/>
  <c r="F62" i="2321"/>
  <c r="E62" i="2321"/>
  <c r="F61" i="2321"/>
  <c r="E61" i="2321"/>
  <c r="F60" i="2321"/>
  <c r="G60" i="2321" s="1"/>
  <c r="E60" i="2321"/>
  <c r="F59" i="2321"/>
  <c r="E59" i="2321"/>
  <c r="F58" i="2321"/>
  <c r="E58" i="2321"/>
  <c r="F57" i="2321"/>
  <c r="E57" i="2321"/>
  <c r="F56" i="2321"/>
  <c r="E56" i="2321"/>
  <c r="F55" i="2321"/>
  <c r="E55" i="2321"/>
  <c r="F54" i="2321"/>
  <c r="E54" i="2321"/>
  <c r="F53" i="2321"/>
  <c r="E53" i="2321"/>
  <c r="F52" i="2321"/>
  <c r="G52" i="2321" s="1"/>
  <c r="E52" i="2321"/>
  <c r="F51" i="2321"/>
  <c r="E51" i="2321"/>
  <c r="F50" i="2321"/>
  <c r="E50" i="2321"/>
  <c r="F49" i="2321"/>
  <c r="E49" i="2321"/>
  <c r="F48" i="2321"/>
  <c r="E48" i="2321"/>
  <c r="F47" i="2321"/>
  <c r="E47" i="2321"/>
  <c r="D37" i="2321"/>
  <c r="D36" i="2321"/>
  <c r="D35" i="2321"/>
  <c r="D34" i="2321"/>
  <c r="D33" i="2321"/>
  <c r="D32" i="2321"/>
  <c r="D31" i="2321"/>
  <c r="D30" i="2321"/>
  <c r="D29" i="2321"/>
  <c r="D28" i="2321"/>
  <c r="D27" i="2321"/>
  <c r="D26" i="2321"/>
  <c r="D25" i="2321"/>
  <c r="D24" i="2321"/>
  <c r="D23" i="2321"/>
  <c r="D22" i="2321"/>
  <c r="D21" i="2321"/>
  <c r="D20" i="2321"/>
  <c r="D19" i="2321"/>
  <c r="D18" i="2321"/>
  <c r="D17" i="2321"/>
  <c r="D16" i="2321"/>
  <c r="D15" i="2321"/>
  <c r="D14" i="2321"/>
  <c r="D13" i="2321"/>
  <c r="D12" i="2321"/>
  <c r="D11" i="2321"/>
  <c r="D10" i="2321"/>
  <c r="D9" i="2321"/>
  <c r="D8" i="2321"/>
  <c r="D7" i="2321"/>
  <c r="D6" i="2321"/>
  <c r="D5" i="2321"/>
  <c r="C14" i="2320"/>
  <c r="C13" i="2320"/>
  <c r="C12" i="2320"/>
  <c r="C11" i="2320"/>
  <c r="C10" i="2320"/>
  <c r="C9" i="2320"/>
  <c r="C8" i="2320"/>
  <c r="C7" i="2320"/>
  <c r="AN54" i="903"/>
  <c r="AM54" i="903"/>
  <c r="M54" i="903"/>
  <c r="AJ54" i="903" s="1"/>
  <c r="G54" i="903"/>
  <c r="H54" i="903" s="1"/>
  <c r="AN53" i="903"/>
  <c r="AM53" i="903"/>
  <c r="M53" i="903"/>
  <c r="AJ53" i="903" s="1"/>
  <c r="G53" i="903"/>
  <c r="H53" i="903" s="1"/>
  <c r="AN52" i="903"/>
  <c r="AM52" i="903"/>
  <c r="M52" i="903"/>
  <c r="AJ52" i="903" s="1"/>
  <c r="G52" i="903"/>
  <c r="H52" i="903" s="1"/>
  <c r="AN51" i="903"/>
  <c r="AM51" i="903"/>
  <c r="M51" i="903"/>
  <c r="AJ51" i="903" s="1"/>
  <c r="G51" i="903"/>
  <c r="H51" i="903" s="1"/>
  <c r="AN50" i="903"/>
  <c r="AM50" i="903"/>
  <c r="M50" i="903"/>
  <c r="AJ50" i="903" s="1"/>
  <c r="G50" i="903"/>
  <c r="H50" i="903" s="1"/>
  <c r="AN49" i="903"/>
  <c r="AM49" i="903"/>
  <c r="M49" i="903"/>
  <c r="AJ49" i="903" s="1"/>
  <c r="G49" i="903"/>
  <c r="H49" i="903" s="1"/>
  <c r="AN48" i="903"/>
  <c r="AM48" i="903"/>
  <c r="M48" i="903"/>
  <c r="AJ48" i="903" s="1"/>
  <c r="G48" i="903"/>
  <c r="H48" i="903" s="1"/>
  <c r="AN47" i="903"/>
  <c r="AM47" i="903"/>
  <c r="M47" i="903"/>
  <c r="AJ47" i="903" s="1"/>
  <c r="G47" i="903"/>
  <c r="H47" i="903" s="1"/>
  <c r="AN46" i="903"/>
  <c r="AM46" i="903"/>
  <c r="M46" i="903"/>
  <c r="AJ46" i="903" s="1"/>
  <c r="H46" i="903"/>
  <c r="G46" i="903"/>
  <c r="AN45" i="903"/>
  <c r="AM45" i="903"/>
  <c r="M45" i="903"/>
  <c r="N45" i="903" s="1"/>
  <c r="G45" i="903"/>
  <c r="H45" i="903" s="1"/>
  <c r="AN44" i="903"/>
  <c r="AM44" i="903"/>
  <c r="M44" i="903"/>
  <c r="N44" i="903" s="1"/>
  <c r="G44" i="903"/>
  <c r="H44" i="903" s="1"/>
  <c r="AN43" i="903"/>
  <c r="AM43" i="903"/>
  <c r="M43" i="903"/>
  <c r="AJ43" i="903" s="1"/>
  <c r="G43" i="903"/>
  <c r="H43" i="903" s="1"/>
  <c r="AN42" i="903"/>
  <c r="AM42" i="903"/>
  <c r="M42" i="903"/>
  <c r="AJ42" i="903" s="1"/>
  <c r="G42" i="903"/>
  <c r="H42" i="903" s="1"/>
  <c r="AN41" i="903"/>
  <c r="AM41" i="903"/>
  <c r="M41" i="903"/>
  <c r="AJ41" i="903" s="1"/>
  <c r="G41" i="903"/>
  <c r="H41" i="903" s="1"/>
  <c r="AN40" i="903"/>
  <c r="AM40" i="903"/>
  <c r="M40" i="903"/>
  <c r="AJ40" i="903" s="1"/>
  <c r="G40" i="903"/>
  <c r="H40" i="903" s="1"/>
  <c r="AN39" i="903"/>
  <c r="AM39" i="903"/>
  <c r="M39" i="903"/>
  <c r="AJ39" i="903" s="1"/>
  <c r="G39" i="903"/>
  <c r="H39" i="903" s="1"/>
  <c r="AN38" i="903"/>
  <c r="AM38" i="903"/>
  <c r="M38" i="903"/>
  <c r="AJ38" i="903" s="1"/>
  <c r="G38" i="903"/>
  <c r="H38" i="903" s="1"/>
  <c r="AN37" i="903"/>
  <c r="AM37" i="903"/>
  <c r="M37" i="903"/>
  <c r="AJ37" i="903" s="1"/>
  <c r="G37" i="903"/>
  <c r="H37" i="903" s="1"/>
  <c r="AN36" i="903"/>
  <c r="AM36" i="903"/>
  <c r="AJ36" i="903"/>
  <c r="AI36" i="903"/>
  <c r="N36" i="903"/>
  <c r="G36" i="903"/>
  <c r="H36" i="903" s="1"/>
  <c r="AN35" i="903"/>
  <c r="AM35" i="903"/>
  <c r="M35" i="903"/>
  <c r="AJ35" i="903" s="1"/>
  <c r="G35" i="903"/>
  <c r="H35" i="903" s="1"/>
  <c r="AN34" i="903"/>
  <c r="AM34" i="903"/>
  <c r="M34" i="903"/>
  <c r="AI34" i="903" s="1"/>
  <c r="G34" i="903"/>
  <c r="H34" i="903" s="1"/>
  <c r="AN33" i="903"/>
  <c r="AM33" i="903"/>
  <c r="M33" i="903"/>
  <c r="AI33" i="903" s="1"/>
  <c r="G33" i="903"/>
  <c r="H33" i="903" s="1"/>
  <c r="AN32" i="903"/>
  <c r="AM32" i="903"/>
  <c r="M32" i="903"/>
  <c r="AJ32" i="903" s="1"/>
  <c r="G32" i="903"/>
  <c r="H32" i="903" s="1"/>
  <c r="AN31" i="903"/>
  <c r="AM31" i="903"/>
  <c r="M31" i="903"/>
  <c r="AJ31" i="903" s="1"/>
  <c r="G31" i="903"/>
  <c r="H31" i="903" s="1"/>
  <c r="AN30" i="903"/>
  <c r="AM30" i="903"/>
  <c r="M30" i="903"/>
  <c r="AJ30" i="903" s="1"/>
  <c r="G30" i="903"/>
  <c r="H30" i="903" s="1"/>
  <c r="AN29" i="903"/>
  <c r="AM29" i="903"/>
  <c r="M29" i="903"/>
  <c r="AJ29" i="903" s="1"/>
  <c r="G29" i="903"/>
  <c r="H29" i="903" s="1"/>
  <c r="AN28" i="903"/>
  <c r="AM28" i="903"/>
  <c r="M28" i="903"/>
  <c r="AJ28" i="903" s="1"/>
  <c r="G28" i="903"/>
  <c r="H28" i="903" s="1"/>
  <c r="AN27" i="903"/>
  <c r="AM27" i="903"/>
  <c r="AJ27" i="903"/>
  <c r="AI27" i="903"/>
  <c r="AN26" i="903"/>
  <c r="AM26" i="903"/>
  <c r="AJ26" i="903"/>
  <c r="AI26" i="903"/>
  <c r="AN25" i="903"/>
  <c r="AM25" i="903"/>
  <c r="AJ25" i="903"/>
  <c r="AI25" i="903"/>
  <c r="AN24" i="903"/>
  <c r="AM24" i="903"/>
  <c r="AJ24" i="903"/>
  <c r="AI24" i="903"/>
  <c r="AN23" i="903"/>
  <c r="AM23" i="903"/>
  <c r="AJ23" i="903"/>
  <c r="AI23" i="903"/>
  <c r="AN22" i="903"/>
  <c r="AM22" i="903"/>
  <c r="AJ22" i="903"/>
  <c r="AI22" i="903"/>
  <c r="AN21" i="903"/>
  <c r="AM21" i="903"/>
  <c r="AJ21" i="903"/>
  <c r="AI21" i="903"/>
  <c r="AN20" i="903"/>
  <c r="AM20" i="903"/>
  <c r="AJ20" i="903"/>
  <c r="AI20" i="903"/>
  <c r="AN19" i="903"/>
  <c r="AM19" i="903"/>
  <c r="AJ19" i="903"/>
  <c r="AI19" i="903"/>
  <c r="AN18" i="903"/>
  <c r="AM18" i="903"/>
  <c r="AJ18" i="903"/>
  <c r="AI18" i="903"/>
  <c r="AN17" i="903"/>
  <c r="AM17" i="903"/>
  <c r="AJ17" i="903"/>
  <c r="AI17" i="903"/>
  <c r="AN16" i="903"/>
  <c r="AM16" i="903"/>
  <c r="AJ16" i="903"/>
  <c r="AI16" i="903"/>
  <c r="AN15" i="903"/>
  <c r="AM15" i="903"/>
  <c r="AJ15" i="903"/>
  <c r="AI15" i="903"/>
  <c r="AN14" i="903"/>
  <c r="AM14" i="903"/>
  <c r="AJ14" i="903"/>
  <c r="AI14" i="903"/>
  <c r="AN13" i="903"/>
  <c r="AM13" i="903"/>
  <c r="AJ13" i="903"/>
  <c r="AI13" i="903"/>
  <c r="AN12" i="903"/>
  <c r="AM12" i="903"/>
  <c r="AJ12" i="903"/>
  <c r="AI12" i="903"/>
  <c r="AN11" i="903"/>
  <c r="AM11" i="903"/>
  <c r="AJ11" i="903"/>
  <c r="AI11" i="903"/>
  <c r="G11" i="903"/>
  <c r="AN10" i="903"/>
  <c r="AM10" i="903"/>
  <c r="AJ10" i="903"/>
  <c r="AI10" i="903"/>
  <c r="G10" i="903"/>
  <c r="AN9" i="903"/>
  <c r="AM9" i="903"/>
  <c r="AJ9" i="903"/>
  <c r="AI9" i="903"/>
  <c r="AN8" i="903"/>
  <c r="AM8" i="903"/>
  <c r="AJ8" i="903"/>
  <c r="AI8" i="903"/>
  <c r="G49" i="2321" l="1"/>
  <c r="G57" i="2321"/>
  <c r="G61" i="2321"/>
  <c r="G65" i="2321"/>
  <c r="G73" i="2321"/>
  <c r="G47" i="2321"/>
  <c r="G79" i="2321"/>
  <c r="G48" i="2321"/>
  <c r="G51" i="2321"/>
  <c r="G67" i="2321"/>
  <c r="G56" i="2321"/>
  <c r="G72" i="2321"/>
  <c r="G50" i="2321"/>
  <c r="G54" i="2321"/>
  <c r="G55" i="2321"/>
  <c r="G58" i="2321"/>
  <c r="G62" i="2321"/>
  <c r="G69" i="2321"/>
  <c r="E8" i="2322"/>
  <c r="G75" i="2321"/>
  <c r="G59" i="2321"/>
  <c r="G63" i="2321"/>
  <c r="G66" i="2321"/>
  <c r="G70" i="2321"/>
  <c r="G77" i="2321"/>
  <c r="G68" i="2321"/>
  <c r="G53" i="2321"/>
  <c r="G71" i="2321"/>
  <c r="G74" i="2321"/>
  <c r="G78" i="2321"/>
  <c r="G46" i="2321"/>
  <c r="E6" i="2322"/>
  <c r="E7" i="2322"/>
  <c r="D13" i="2322"/>
  <c r="C17" i="2322" s="1"/>
  <c r="AJ33" i="903"/>
  <c r="N54" i="903"/>
  <c r="N37" i="903"/>
  <c r="N38" i="903"/>
  <c r="N39" i="903"/>
  <c r="N40" i="903"/>
  <c r="N42" i="903"/>
  <c r="N43" i="903"/>
  <c r="N46" i="903"/>
  <c r="N47" i="903"/>
  <c r="N48" i="903"/>
  <c r="N49" i="903"/>
  <c r="N50" i="903"/>
  <c r="N51" i="903"/>
  <c r="N52" i="903"/>
  <c r="N53" i="903"/>
  <c r="N28" i="903"/>
  <c r="N29" i="903"/>
  <c r="N30" i="903"/>
  <c r="N31" i="903"/>
  <c r="N32" i="903"/>
  <c r="N33" i="903"/>
  <c r="N34" i="903"/>
  <c r="N35" i="903"/>
  <c r="AI37" i="903"/>
  <c r="AI38" i="903"/>
  <c r="AI39" i="903"/>
  <c r="AI40" i="903"/>
  <c r="AI41" i="903"/>
  <c r="AI42" i="903"/>
  <c r="AI43" i="903"/>
  <c r="AI44" i="903"/>
  <c r="AI45" i="903"/>
  <c r="AI46" i="903"/>
  <c r="AI47" i="903"/>
  <c r="AI48" i="903"/>
  <c r="AI49" i="903"/>
  <c r="AI50" i="903"/>
  <c r="AI51" i="903"/>
  <c r="AI52" i="903"/>
  <c r="AI53" i="903"/>
  <c r="AI54" i="903"/>
  <c r="N41" i="903"/>
  <c r="AI32" i="903"/>
  <c r="AJ44" i="903"/>
  <c r="AJ45" i="903"/>
  <c r="AI28" i="903"/>
  <c r="AJ34" i="903"/>
  <c r="AI29" i="903"/>
  <c r="AI30" i="903"/>
  <c r="AI31" i="903"/>
  <c r="AI35" i="903"/>
  <c r="E10" i="2322" l="1"/>
  <c r="D9" i="2322"/>
  <c r="D8" i="2322"/>
  <c r="D7" i="2322"/>
  <c r="D10" i="2322"/>
  <c r="D6" i="2322"/>
  <c r="C16" i="2322"/>
  <c r="E12" i="2322" l="1"/>
  <c r="G17" i="2304" l="1"/>
  <c r="G16" i="2304"/>
  <c r="H151" i="2303"/>
  <c r="G151" i="2303"/>
  <c r="H150" i="2303"/>
  <c r="G150" i="2303"/>
  <c r="H149" i="2303"/>
  <c r="G149" i="2303"/>
  <c r="H148" i="2303"/>
  <c r="G148" i="2303"/>
  <c r="H147" i="2303"/>
  <c r="G147" i="2303"/>
  <c r="H146" i="2303"/>
  <c r="G146" i="2303"/>
  <c r="H145" i="2303"/>
  <c r="G145" i="2303"/>
  <c r="H144" i="2303"/>
  <c r="G144" i="2303"/>
  <c r="H143" i="2303"/>
  <c r="G143" i="2303"/>
  <c r="H142" i="2303"/>
  <c r="G142" i="2303"/>
  <c r="H141" i="2303"/>
  <c r="G141" i="2303"/>
  <c r="H140" i="2303"/>
  <c r="G140" i="2303"/>
  <c r="H139" i="2303"/>
  <c r="G139" i="2303"/>
  <c r="H138" i="2303"/>
  <c r="G138" i="2303"/>
  <c r="H137" i="2303"/>
  <c r="G137" i="2303"/>
  <c r="H136" i="2303"/>
  <c r="G136" i="2303"/>
  <c r="H135" i="2303"/>
  <c r="G135" i="2303"/>
  <c r="H134" i="2303"/>
  <c r="G134" i="2303"/>
  <c r="H133" i="2303"/>
  <c r="G133" i="2303"/>
  <c r="H132" i="2303"/>
  <c r="G132" i="2303"/>
  <c r="H131" i="2303"/>
  <c r="G131" i="2303"/>
  <c r="H130" i="2303"/>
  <c r="G130" i="2303"/>
  <c r="H129" i="2303"/>
  <c r="G129" i="2303"/>
  <c r="H128" i="2303"/>
  <c r="G128" i="2303"/>
  <c r="H127" i="2303"/>
  <c r="G127" i="2303"/>
  <c r="H126" i="2303"/>
  <c r="G126" i="2303"/>
  <c r="H125" i="2303"/>
  <c r="G125" i="2303"/>
  <c r="H124" i="2303"/>
  <c r="G124" i="2303"/>
  <c r="H123" i="2303"/>
  <c r="G123" i="2303"/>
  <c r="H122" i="2303"/>
  <c r="G122" i="2303"/>
  <c r="H121" i="2303"/>
  <c r="G121" i="2303"/>
  <c r="H120" i="2303"/>
  <c r="G120" i="2303"/>
  <c r="H119" i="2303"/>
  <c r="G119" i="2303"/>
  <c r="H118" i="2303"/>
  <c r="G118" i="2303"/>
  <c r="H117" i="2303"/>
  <c r="G117" i="2303"/>
  <c r="H116" i="2303"/>
  <c r="G116" i="2303"/>
  <c r="H115" i="2303"/>
  <c r="G115" i="2303"/>
  <c r="H114" i="2303"/>
  <c r="G114" i="2303"/>
  <c r="H113" i="2303"/>
  <c r="G113" i="2303"/>
  <c r="H112" i="2303"/>
  <c r="G112" i="2303"/>
  <c r="H111" i="2303"/>
  <c r="G111" i="2303"/>
  <c r="H110" i="2303"/>
  <c r="G110" i="2303"/>
  <c r="H109" i="2303"/>
  <c r="G109" i="2303"/>
  <c r="H108" i="2303"/>
  <c r="G108" i="2303"/>
  <c r="H107" i="2303"/>
  <c r="G107" i="2303"/>
  <c r="H106" i="2303"/>
  <c r="G106" i="2303"/>
  <c r="H105" i="2303"/>
  <c r="G105" i="2303"/>
  <c r="H104" i="2303"/>
  <c r="G104" i="2303"/>
  <c r="H103" i="2303"/>
  <c r="G103" i="2303"/>
  <c r="H102" i="2303"/>
  <c r="G102" i="2303"/>
  <c r="H101" i="2303"/>
  <c r="G101" i="2303"/>
  <c r="H100" i="2303"/>
  <c r="G100" i="2303"/>
  <c r="H99" i="2303"/>
  <c r="G99" i="2303"/>
  <c r="H98" i="2303"/>
  <c r="G98" i="2303"/>
  <c r="H97" i="2303"/>
  <c r="G97" i="2303"/>
  <c r="H96" i="2303"/>
  <c r="G96" i="2303"/>
  <c r="H95" i="2303"/>
  <c r="G95" i="2303"/>
  <c r="H94" i="2303"/>
  <c r="G94" i="2303"/>
  <c r="H93" i="2303"/>
  <c r="G93" i="2303"/>
  <c r="H92" i="2303"/>
  <c r="G92" i="2303"/>
  <c r="H91" i="2303"/>
  <c r="G91" i="2303"/>
  <c r="H90" i="2303"/>
  <c r="G90" i="2303"/>
  <c r="H89" i="2303"/>
  <c r="G89" i="2303"/>
  <c r="H88" i="2303"/>
  <c r="G88" i="2303"/>
  <c r="H87" i="2303"/>
  <c r="G87" i="2303"/>
  <c r="H86" i="2303"/>
  <c r="G86" i="2303"/>
  <c r="H85" i="2303"/>
  <c r="G85" i="2303"/>
  <c r="H84" i="2303"/>
  <c r="G84" i="2303"/>
  <c r="H83" i="2303"/>
  <c r="G83" i="2303"/>
  <c r="H82" i="2303"/>
  <c r="G82" i="2303"/>
  <c r="H81" i="2303"/>
  <c r="G81" i="2303"/>
  <c r="H80" i="2303"/>
  <c r="G80" i="2303"/>
  <c r="H79" i="2303"/>
  <c r="G79" i="2303"/>
  <c r="H78" i="2303"/>
  <c r="G78" i="2303"/>
  <c r="H77" i="2303"/>
  <c r="G77" i="2303"/>
  <c r="H76" i="2303"/>
  <c r="G76" i="2303"/>
  <c r="H75" i="2303"/>
  <c r="G75" i="2303"/>
  <c r="H74" i="2303"/>
  <c r="G74" i="2303"/>
  <c r="H73" i="2303"/>
  <c r="G73" i="2303"/>
  <c r="H72" i="2303"/>
  <c r="G72" i="2303"/>
  <c r="H71" i="2303"/>
  <c r="G71" i="2303"/>
  <c r="H70" i="2303"/>
  <c r="G70" i="2303"/>
  <c r="H69" i="2303"/>
  <c r="G69" i="2303"/>
  <c r="H68" i="2303"/>
  <c r="G68" i="2303"/>
  <c r="H67" i="2303"/>
  <c r="G67" i="2303"/>
  <c r="H66" i="2303"/>
  <c r="G66" i="2303"/>
  <c r="H65" i="2303"/>
  <c r="G65" i="2303"/>
  <c r="H64" i="2303"/>
  <c r="G64" i="2303"/>
  <c r="H63" i="2303"/>
  <c r="G63" i="2303"/>
  <c r="H62" i="2303"/>
  <c r="G62" i="2303"/>
  <c r="H61" i="2303"/>
  <c r="G61" i="2303"/>
  <c r="H60" i="2303"/>
  <c r="G60" i="2303"/>
  <c r="H59" i="2303"/>
  <c r="G59" i="2303"/>
  <c r="H58" i="2303"/>
  <c r="G58" i="2303"/>
  <c r="H57" i="2303"/>
  <c r="G57" i="2303"/>
  <c r="H56" i="2303"/>
  <c r="G56" i="2303"/>
  <c r="H55" i="2303"/>
  <c r="G55" i="2303"/>
  <c r="H54" i="2303"/>
  <c r="G54" i="2303"/>
  <c r="H53" i="2303"/>
  <c r="G53" i="2303"/>
  <c r="H52" i="2303"/>
  <c r="G52" i="2303"/>
  <c r="H51" i="2303"/>
  <c r="G51" i="2303"/>
  <c r="H50" i="2303"/>
  <c r="G50" i="2303"/>
  <c r="H49" i="2303"/>
  <c r="G49" i="2303"/>
  <c r="H48" i="2303"/>
  <c r="G48" i="2303"/>
  <c r="H47" i="2303"/>
  <c r="G47" i="2303"/>
  <c r="H46" i="2303"/>
  <c r="G46" i="2303"/>
  <c r="H45" i="2303"/>
  <c r="G45" i="2303"/>
  <c r="H44" i="2303"/>
  <c r="G44" i="2303"/>
  <c r="H43" i="2303"/>
  <c r="G43" i="2303"/>
  <c r="H42" i="2303"/>
  <c r="G42" i="2303"/>
  <c r="H41" i="2303"/>
  <c r="G41" i="2303"/>
  <c r="H40" i="2303"/>
  <c r="G40" i="2303"/>
  <c r="H39" i="2303"/>
  <c r="G39" i="2303"/>
  <c r="H38" i="2303"/>
  <c r="G38" i="2303"/>
  <c r="H37" i="2303"/>
  <c r="G37" i="2303"/>
  <c r="H36" i="2303"/>
  <c r="G36" i="2303"/>
  <c r="H35" i="2303"/>
  <c r="G35" i="2303"/>
  <c r="H34" i="2303"/>
  <c r="G34" i="2303"/>
  <c r="H33" i="2303"/>
  <c r="G33" i="2303"/>
  <c r="H32" i="2303"/>
  <c r="G32" i="2303"/>
  <c r="H31" i="2303"/>
  <c r="G31" i="2303"/>
  <c r="H30" i="2303"/>
  <c r="G30" i="2303"/>
  <c r="H29" i="2303"/>
  <c r="G29" i="2303"/>
  <c r="H28" i="2303"/>
  <c r="G28" i="2303"/>
  <c r="H27" i="2303"/>
  <c r="G27" i="2303"/>
  <c r="H26" i="2303"/>
  <c r="G26" i="2303"/>
  <c r="H25" i="2303"/>
  <c r="G25" i="2303"/>
  <c r="H24" i="2303"/>
  <c r="G24" i="2303"/>
  <c r="H23" i="2303"/>
  <c r="G23" i="2303"/>
  <c r="H22" i="2303"/>
  <c r="G22" i="2303"/>
  <c r="H21" i="2303"/>
  <c r="G21" i="2303"/>
  <c r="H20" i="2303"/>
  <c r="G20" i="2303"/>
  <c r="H149" i="2302"/>
  <c r="G149" i="2302"/>
  <c r="H148" i="2302"/>
  <c r="G148" i="2302"/>
  <c r="H147" i="2302"/>
  <c r="G147" i="2302"/>
  <c r="H146" i="2302"/>
  <c r="G146" i="2302"/>
  <c r="H145" i="2302"/>
  <c r="G145" i="2302"/>
  <c r="H144" i="2302"/>
  <c r="G144" i="2302"/>
  <c r="H143" i="2302"/>
  <c r="G143" i="2302"/>
  <c r="H142" i="2302"/>
  <c r="G142" i="2302"/>
  <c r="H141" i="2302"/>
  <c r="G141" i="2302"/>
  <c r="H140" i="2302"/>
  <c r="G140" i="2302"/>
  <c r="H139" i="2302"/>
  <c r="G139" i="2302"/>
  <c r="H138" i="2302"/>
  <c r="G138" i="2302"/>
  <c r="H137" i="2302"/>
  <c r="G137" i="2302"/>
  <c r="H136" i="2302"/>
  <c r="G136" i="2302"/>
  <c r="H135" i="2302"/>
  <c r="G135" i="2302"/>
  <c r="H134" i="2302"/>
  <c r="G134" i="2302"/>
  <c r="H133" i="2302"/>
  <c r="G133" i="2302"/>
  <c r="H132" i="2302"/>
  <c r="G132" i="2302"/>
  <c r="H131" i="2302"/>
  <c r="G131" i="2302"/>
  <c r="H130" i="2302"/>
  <c r="G130" i="2302"/>
  <c r="H129" i="2302"/>
  <c r="G129" i="2302"/>
  <c r="H128" i="2302"/>
  <c r="G128" i="2302"/>
  <c r="H127" i="2302"/>
  <c r="G127" i="2302"/>
  <c r="H126" i="2302"/>
  <c r="G126" i="2302"/>
  <c r="H125" i="2302"/>
  <c r="G125" i="2302"/>
  <c r="H124" i="2302"/>
  <c r="G124" i="2302"/>
  <c r="H123" i="2302"/>
  <c r="G123" i="2302"/>
  <c r="H122" i="2302"/>
  <c r="G122" i="2302"/>
  <c r="H121" i="2302"/>
  <c r="G121" i="2302"/>
  <c r="H120" i="2302"/>
  <c r="G120" i="2302"/>
  <c r="H119" i="2302"/>
  <c r="G119" i="2302"/>
  <c r="H118" i="2302"/>
  <c r="G118" i="2302"/>
  <c r="H117" i="2302"/>
  <c r="G117" i="2302"/>
  <c r="H116" i="2302"/>
  <c r="G116" i="2302"/>
  <c r="H115" i="2302"/>
  <c r="G115" i="2302"/>
  <c r="H114" i="2302"/>
  <c r="G114" i="2302"/>
  <c r="H113" i="2302"/>
  <c r="G113" i="2302"/>
  <c r="H112" i="2302"/>
  <c r="G112" i="2302"/>
  <c r="H111" i="2302"/>
  <c r="G111" i="2302"/>
  <c r="H110" i="2302"/>
  <c r="G110" i="2302"/>
  <c r="H109" i="2302"/>
  <c r="G109" i="2302"/>
  <c r="H108" i="2302"/>
  <c r="G108" i="2302"/>
  <c r="H107" i="2302"/>
  <c r="G107" i="2302"/>
  <c r="H106" i="2302"/>
  <c r="G106" i="2302"/>
  <c r="H105" i="2302"/>
  <c r="G105" i="2302"/>
  <c r="H104" i="2302"/>
  <c r="G104" i="2302"/>
  <c r="H103" i="2302"/>
  <c r="G103" i="2302"/>
  <c r="H102" i="2302"/>
  <c r="G102" i="2302"/>
  <c r="H101" i="2302"/>
  <c r="G101" i="2302"/>
  <c r="H100" i="2302"/>
  <c r="G100" i="2302"/>
  <c r="H99" i="2302"/>
  <c r="G99" i="2302"/>
  <c r="H98" i="2302"/>
  <c r="G98" i="2302"/>
  <c r="H97" i="2302"/>
  <c r="G97" i="2302"/>
  <c r="H96" i="2302"/>
  <c r="G96" i="2302"/>
  <c r="H95" i="2302"/>
  <c r="G95" i="2302"/>
  <c r="H94" i="2302"/>
  <c r="G94" i="2302"/>
  <c r="H93" i="2302"/>
  <c r="G93" i="2302"/>
  <c r="H92" i="2302"/>
  <c r="G92" i="2302"/>
  <c r="H91" i="2302"/>
  <c r="G91" i="2302"/>
  <c r="H90" i="2302"/>
  <c r="G90" i="2302"/>
  <c r="H89" i="2302"/>
  <c r="G89" i="2302"/>
  <c r="H88" i="2302"/>
  <c r="G88" i="2302"/>
  <c r="H87" i="2302"/>
  <c r="G87" i="2302"/>
  <c r="H86" i="2302"/>
  <c r="G86" i="2302"/>
  <c r="H85" i="2302"/>
  <c r="G85" i="2302"/>
  <c r="H84" i="2302"/>
  <c r="G84" i="2302"/>
  <c r="H83" i="2302"/>
  <c r="G83" i="2302"/>
  <c r="H82" i="2302"/>
  <c r="G82" i="2302"/>
  <c r="H81" i="2302"/>
  <c r="G81" i="2302"/>
  <c r="H80" i="2302"/>
  <c r="G80" i="2302"/>
  <c r="H79" i="2302"/>
  <c r="G79" i="2302"/>
  <c r="H78" i="2302"/>
  <c r="G78" i="2302"/>
  <c r="H77" i="2302"/>
  <c r="G77" i="2302"/>
  <c r="H76" i="2302"/>
  <c r="G76" i="2302"/>
  <c r="H75" i="2302"/>
  <c r="G75" i="2302"/>
  <c r="H74" i="2302"/>
  <c r="G74" i="2302"/>
  <c r="H73" i="2302"/>
  <c r="G73" i="2302"/>
  <c r="H72" i="2302"/>
  <c r="G72" i="2302"/>
  <c r="H71" i="2302"/>
  <c r="G71" i="2302"/>
  <c r="H70" i="2302"/>
  <c r="G70" i="2302"/>
  <c r="H69" i="2302"/>
  <c r="G69" i="2302"/>
  <c r="H68" i="2302"/>
  <c r="G68" i="2302"/>
  <c r="H67" i="2302"/>
  <c r="G67" i="2302"/>
  <c r="H66" i="2302"/>
  <c r="G66" i="2302"/>
  <c r="H65" i="2302"/>
  <c r="G65" i="2302"/>
  <c r="H64" i="2302"/>
  <c r="G64" i="2302"/>
  <c r="H63" i="2302"/>
  <c r="G63" i="2302"/>
  <c r="H62" i="2302"/>
  <c r="G62" i="2302"/>
  <c r="H61" i="2302"/>
  <c r="G61" i="2302"/>
  <c r="H60" i="2302"/>
  <c r="G60" i="2302"/>
  <c r="H59" i="2302"/>
  <c r="G59" i="2302"/>
  <c r="H58" i="2302"/>
  <c r="G58" i="2302"/>
  <c r="H57" i="2302"/>
  <c r="G57" i="2302"/>
  <c r="H56" i="2302"/>
  <c r="G56" i="2302"/>
  <c r="H55" i="2302"/>
  <c r="G55" i="2302"/>
  <c r="H54" i="2302"/>
  <c r="G54" i="2302"/>
  <c r="H53" i="2302"/>
  <c r="G53" i="2302"/>
  <c r="H52" i="2302"/>
  <c r="G52" i="2302"/>
  <c r="H51" i="2302"/>
  <c r="G51" i="2302"/>
  <c r="H50" i="2302"/>
  <c r="G50" i="2302"/>
  <c r="H49" i="2302"/>
  <c r="G49" i="2302"/>
  <c r="H48" i="2302"/>
  <c r="G48" i="2302"/>
  <c r="H47" i="2302"/>
  <c r="G47" i="2302"/>
  <c r="H46" i="2302"/>
  <c r="G46" i="2302"/>
  <c r="H45" i="2302"/>
  <c r="G45" i="2302"/>
  <c r="H44" i="2302"/>
  <c r="G44" i="2302"/>
  <c r="H43" i="2302"/>
  <c r="G43" i="2302"/>
  <c r="H42" i="2302"/>
  <c r="G42" i="2302"/>
  <c r="H41" i="2302"/>
  <c r="G41" i="2302"/>
  <c r="H40" i="2302"/>
  <c r="G40" i="2302"/>
  <c r="H39" i="2302"/>
  <c r="G39" i="2302"/>
  <c r="H38" i="2302"/>
  <c r="G38" i="2302"/>
  <c r="H37" i="2302"/>
  <c r="G37" i="2302"/>
  <c r="H36" i="2302"/>
  <c r="G36" i="2302"/>
  <c r="H35" i="2302"/>
  <c r="G35" i="2302"/>
  <c r="H34" i="2302"/>
  <c r="G34" i="2302"/>
  <c r="H33" i="2302"/>
  <c r="G33" i="2302"/>
  <c r="H32" i="2302"/>
  <c r="G32" i="2302"/>
  <c r="H31" i="2302"/>
  <c r="G31" i="2302"/>
  <c r="H30" i="2302"/>
  <c r="G30" i="2302"/>
  <c r="H29" i="2302"/>
  <c r="G29" i="2302"/>
  <c r="H28" i="2302"/>
  <c r="G28" i="2302"/>
  <c r="H27" i="2302"/>
  <c r="G27" i="2302"/>
  <c r="H26" i="2302"/>
  <c r="G26" i="2302"/>
  <c r="H25" i="2302"/>
  <c r="G25" i="2302"/>
  <c r="H24" i="2302"/>
  <c r="G24" i="2302"/>
  <c r="H23" i="2302"/>
  <c r="G23" i="2302"/>
  <c r="H22" i="2302"/>
  <c r="G22" i="2302"/>
  <c r="H21" i="2302"/>
  <c r="G21" i="2302"/>
  <c r="H20" i="2302"/>
  <c r="G20" i="2302"/>
  <c r="H19" i="2302"/>
  <c r="G19" i="2302"/>
  <c r="H18" i="2302"/>
  <c r="G18" i="2302"/>
  <c r="F11" i="883" l="1"/>
  <c r="F9" i="883"/>
  <c r="F5" i="883"/>
  <c r="E11" i="883"/>
  <c r="E9" i="883"/>
  <c r="E5" i="883"/>
  <c r="E6" i="883"/>
  <c r="F6" i="883"/>
  <c r="E7" i="883"/>
  <c r="F7" i="883"/>
  <c r="E8" i="883"/>
  <c r="F8" i="883"/>
  <c r="E10" i="883"/>
  <c r="F10" i="883"/>
  <c r="E12" i="883"/>
  <c r="F12" i="883"/>
  <c r="E13" i="883"/>
  <c r="F13" i="883"/>
  <c r="C14" i="883"/>
  <c r="D14" i="883"/>
  <c r="C22" i="883" s="1"/>
  <c r="B15" i="882"/>
  <c r="C15" i="882"/>
  <c r="B15" i="880"/>
  <c r="B14" i="880"/>
  <c r="B12" i="880"/>
  <c r="B10" i="880"/>
  <c r="B7" i="880"/>
  <c r="B6" i="880"/>
  <c r="B17" i="879"/>
  <c r="B16" i="879"/>
  <c r="B13" i="878"/>
  <c r="B11" i="878"/>
  <c r="B9" i="878"/>
  <c r="B6" i="878"/>
  <c r="C25" i="883" l="1"/>
  <c r="C24" i="883"/>
  <c r="C18" i="883"/>
  <c r="C26" i="883"/>
  <c r="C20" i="883"/>
  <c r="C23" i="883"/>
  <c r="C19" i="883"/>
  <c r="C21" i="883"/>
  <c r="E14" i="883"/>
  <c r="F14" i="883"/>
  <c r="B11" i="876" l="1"/>
  <c r="B5" i="876"/>
  <c r="B16" i="871" l="1"/>
  <c r="B17" i="871"/>
  <c r="B15" i="864" l="1"/>
  <c r="C15" i="864"/>
  <c r="E15" i="864" s="1"/>
  <c r="E14" i="864"/>
  <c r="D14" i="864"/>
  <c r="E13" i="864"/>
  <c r="D13" i="864"/>
  <c r="E12" i="864"/>
  <c r="D12" i="864"/>
  <c r="E11" i="864"/>
  <c r="D11" i="864"/>
  <c r="E10" i="864"/>
  <c r="D10" i="864"/>
  <c r="E9" i="864"/>
  <c r="D9" i="864"/>
  <c r="E8" i="864"/>
  <c r="D8" i="864"/>
  <c r="E7" i="864"/>
  <c r="D7" i="864"/>
  <c r="E6" i="864"/>
  <c r="D6" i="864"/>
  <c r="D15" i="864" l="1"/>
  <c r="C38" i="2294" l="1"/>
  <c r="D18" i="2280" l="1"/>
  <c r="D18" i="2279"/>
  <c r="C21" i="2278"/>
  <c r="D17" i="2278"/>
  <c r="C21" i="2277"/>
  <c r="C20" i="2277"/>
  <c r="D100" i="2205" l="1"/>
  <c r="D100" i="2203"/>
  <c r="B17" i="873" l="1"/>
  <c r="B16" i="873"/>
  <c r="B28" i="885" l="1"/>
  <c r="B8" i="885" s="1"/>
  <c r="B21" i="884"/>
  <c r="B17" i="877"/>
  <c r="B16" i="875"/>
  <c r="B11" i="885" l="1"/>
  <c r="B7" i="885"/>
  <c r="B6" i="885"/>
  <c r="E13" i="881"/>
  <c r="D13" i="881"/>
  <c r="C13" i="881"/>
  <c r="C17" i="881" s="1"/>
  <c r="B10" i="876"/>
  <c r="C22" i="1903" l="1"/>
  <c r="C21" i="1903"/>
  <c r="C20" i="1903"/>
  <c r="C19" i="1903"/>
  <c r="C18" i="1903"/>
  <c r="C17" i="1903"/>
  <c r="C16" i="1903"/>
  <c r="C15" i="1903"/>
  <c r="C14" i="1903"/>
  <c r="C13" i="1903"/>
  <c r="C12" i="1903"/>
  <c r="C11" i="1903"/>
  <c r="C10" i="1903"/>
  <c r="C9" i="1903"/>
  <c r="C8" i="1903"/>
  <c r="C7" i="1903"/>
  <c r="B12" i="876" l="1"/>
  <c r="N15" i="871" l="1"/>
  <c r="O7" i="871" l="1"/>
  <c r="O11" i="871"/>
  <c r="M9" i="874"/>
  <c r="B6" i="874" s="1"/>
  <c r="B22" i="884" l="1"/>
  <c r="B8" i="880"/>
  <c r="B13" i="872" l="1"/>
  <c r="C5" i="872" s="1"/>
  <c r="C18" i="881" l="1"/>
  <c r="B18" i="877"/>
  <c r="B17" i="875"/>
  <c r="B8" i="874"/>
  <c r="B7" i="874"/>
  <c r="C13" i="870" l="1"/>
  <c r="B13" i="870"/>
  <c r="E12" i="870"/>
  <c r="D12" i="870"/>
  <c r="E11" i="870"/>
  <c r="D11" i="870"/>
  <c r="E10" i="870"/>
  <c r="D10" i="870"/>
  <c r="E9" i="870"/>
  <c r="D9" i="870"/>
  <c r="E8" i="870"/>
  <c r="D8" i="870"/>
  <c r="E7" i="870"/>
  <c r="D7" i="870"/>
  <c r="E6" i="870"/>
  <c r="D6" i="870"/>
  <c r="C13" i="868"/>
  <c r="B13" i="868"/>
  <c r="E12" i="868"/>
  <c r="D12" i="868"/>
  <c r="E11" i="868"/>
  <c r="D11" i="868"/>
  <c r="E10" i="868"/>
  <c r="D10" i="868"/>
  <c r="E9" i="868"/>
  <c r="D9" i="868"/>
  <c r="E8" i="868"/>
  <c r="D8" i="868"/>
  <c r="E7" i="868"/>
  <c r="D7" i="868"/>
  <c r="E6" i="868"/>
  <c r="D6" i="868"/>
  <c r="C14" i="1130"/>
  <c r="B14" i="1130"/>
  <c r="E13" i="1130"/>
  <c r="D13" i="1130"/>
  <c r="E12" i="1130"/>
  <c r="D12" i="1130"/>
  <c r="E11" i="1130"/>
  <c r="D11" i="1130"/>
  <c r="E10" i="1130"/>
  <c r="D10" i="1130"/>
  <c r="E9" i="1130"/>
  <c r="D9" i="1130"/>
  <c r="E8" i="1130"/>
  <c r="D8" i="1130"/>
  <c r="E7" i="1130"/>
  <c r="D7" i="1130"/>
  <c r="E6" i="1130"/>
  <c r="D6" i="1130"/>
  <c r="C14" i="865"/>
  <c r="B14" i="865"/>
  <c r="E13" i="865"/>
  <c r="D13" i="865"/>
  <c r="E12" i="865"/>
  <c r="D12" i="865"/>
  <c r="E11" i="865"/>
  <c r="D11" i="865"/>
  <c r="E10" i="865"/>
  <c r="D10" i="865"/>
  <c r="E9" i="865"/>
  <c r="D9" i="865"/>
  <c r="E8" i="865"/>
  <c r="D8" i="865"/>
  <c r="E7" i="865"/>
  <c r="D7" i="865"/>
  <c r="E6" i="865"/>
  <c r="D6" i="865"/>
  <c r="E14" i="1130" l="1"/>
  <c r="E13" i="868"/>
  <c r="D14" i="865"/>
  <c r="E13" i="870"/>
  <c r="D14" i="1130"/>
  <c r="D13" i="868"/>
  <c r="E14" i="865"/>
  <c r="D13" i="870"/>
  <c r="G14" i="863" l="1"/>
  <c r="F14" i="863"/>
  <c r="E14" i="863"/>
  <c r="D14" i="863"/>
  <c r="C14" i="863"/>
  <c r="B14" i="863"/>
  <c r="I13" i="863"/>
  <c r="H13" i="863"/>
  <c r="I12" i="863"/>
  <c r="H12" i="863"/>
  <c r="I11" i="863"/>
  <c r="H11" i="863"/>
  <c r="I10" i="863"/>
  <c r="H10" i="863"/>
  <c r="I9" i="863"/>
  <c r="H9" i="863"/>
  <c r="I8" i="863"/>
  <c r="H8" i="863"/>
  <c r="I7" i="863"/>
  <c r="H7" i="863"/>
  <c r="I6" i="863"/>
  <c r="H6" i="863"/>
  <c r="C13" i="1129"/>
  <c r="B13" i="1129"/>
  <c r="E12" i="1129"/>
  <c r="D12" i="1129"/>
  <c r="E11" i="1129"/>
  <c r="D11" i="1129"/>
  <c r="E10" i="1129"/>
  <c r="D10" i="1129"/>
  <c r="E9" i="1129"/>
  <c r="D9" i="1129"/>
  <c r="E8" i="1129"/>
  <c r="D8" i="1129"/>
  <c r="E7" i="1129"/>
  <c r="D7" i="1129"/>
  <c r="E6" i="1129"/>
  <c r="D6" i="1129"/>
  <c r="E5" i="1129"/>
  <c r="D5" i="1129"/>
  <c r="C13" i="861"/>
  <c r="B13" i="861"/>
  <c r="E12" i="861"/>
  <c r="D12" i="861"/>
  <c r="E11" i="861"/>
  <c r="D11" i="861"/>
  <c r="E10" i="861"/>
  <c r="D10" i="861"/>
  <c r="E9" i="861"/>
  <c r="D9" i="861"/>
  <c r="E8" i="861"/>
  <c r="D8" i="861"/>
  <c r="E7" i="861"/>
  <c r="D7" i="861"/>
  <c r="E6" i="861"/>
  <c r="D6" i="861"/>
  <c r="E5" i="861"/>
  <c r="D5" i="861"/>
  <c r="J10" i="863" l="1"/>
  <c r="J8" i="863"/>
  <c r="J13" i="863"/>
  <c r="J6" i="863"/>
  <c r="D13" i="861"/>
  <c r="J11" i="863"/>
  <c r="J12" i="863"/>
  <c r="I14" i="863"/>
  <c r="E13" i="861"/>
  <c r="J7" i="863"/>
  <c r="E13" i="1129"/>
  <c r="H14" i="863"/>
  <c r="J9" i="863"/>
  <c r="D13" i="1129"/>
  <c r="J14" i="863" l="1"/>
  <c r="I17" i="871" l="1"/>
  <c r="I16" i="871"/>
  <c r="C10" i="1258" l="1"/>
  <c r="A10" i="1258"/>
  <c r="O13" i="871" l="1"/>
  <c r="D23" i="881" l="1"/>
  <c r="C23" i="881"/>
  <c r="D19" i="881"/>
  <c r="C19" i="881"/>
  <c r="D17" i="881"/>
  <c r="B13" i="880" l="1"/>
  <c r="B11" i="880"/>
  <c r="B9" i="880"/>
  <c r="B14" i="878"/>
  <c r="B7" i="878"/>
  <c r="B14" i="876"/>
  <c r="B13" i="876"/>
  <c r="B9" i="876"/>
  <c r="B8" i="876"/>
  <c r="B7" i="876"/>
  <c r="B6" i="876"/>
  <c r="B10" i="874"/>
  <c r="B9" i="874"/>
  <c r="B14" i="874" l="1"/>
  <c r="B11" i="874"/>
  <c r="C12" i="872"/>
  <c r="C11" i="872"/>
  <c r="C10" i="872"/>
  <c r="C9" i="872"/>
  <c r="C8" i="872"/>
  <c r="C7" i="872"/>
  <c r="C6" i="872"/>
  <c r="H17" i="871"/>
  <c r="G17" i="871"/>
  <c r="F17" i="871"/>
  <c r="E17" i="871"/>
  <c r="D17" i="871"/>
  <c r="C17" i="871"/>
  <c r="H16" i="871"/>
  <c r="G16" i="871"/>
  <c r="F16" i="871"/>
  <c r="E16" i="871"/>
  <c r="D16" i="871"/>
  <c r="C16" i="871"/>
  <c r="C13" i="872" l="1"/>
  <c r="O14" i="871"/>
  <c r="O12" i="871"/>
  <c r="O10" i="871"/>
  <c r="O9" i="871"/>
  <c r="O8" i="871"/>
  <c r="O15" i="871" l="1"/>
  <c r="B13" i="885" l="1"/>
  <c r="B12" i="885" l="1"/>
  <c r="B10" i="878" l="1"/>
  <c r="B12" i="878" l="1"/>
  <c r="B8" i="878"/>
  <c r="B26" i="877"/>
  <c r="B25" i="877"/>
  <c r="B22" i="877"/>
  <c r="B21" i="877"/>
  <c r="B37" i="875"/>
  <c r="B36" i="875"/>
  <c r="D24" i="881" l="1"/>
  <c r="B10" i="885"/>
  <c r="B9" i="885"/>
  <c r="B15" i="878"/>
  <c r="B16" i="880"/>
  <c r="B15" i="876"/>
  <c r="D18" i="881"/>
  <c r="C20" i="881"/>
  <c r="C21" i="881"/>
  <c r="C22" i="881"/>
  <c r="C24" i="881"/>
  <c r="D20" i="881"/>
  <c r="D21" i="881"/>
  <c r="D22" i="881"/>
  <c r="C25" i="881" l="1"/>
  <c r="E18" i="881"/>
  <c r="B14" i="885"/>
  <c r="C27" i="883"/>
  <c r="D25" i="881"/>
</calcChain>
</file>

<file path=xl/sharedStrings.xml><?xml version="1.0" encoding="utf-8"?>
<sst xmlns="http://schemas.openxmlformats.org/spreadsheetml/2006/main" count="13057" uniqueCount="1356">
  <si>
    <t>Jalisco</t>
  </si>
  <si>
    <t>Nacional</t>
  </si>
  <si>
    <t>Entidad</t>
  </si>
  <si>
    <t>Aguascalientes</t>
  </si>
  <si>
    <t>Baja California</t>
  </si>
  <si>
    <t>Baja California Sur</t>
  </si>
  <si>
    <t>Campeche</t>
  </si>
  <si>
    <t>Chiapas</t>
  </si>
  <si>
    <t>Chihuahua</t>
  </si>
  <si>
    <t>Ciudad de México</t>
  </si>
  <si>
    <t>Coahuila</t>
  </si>
  <si>
    <t>Colima</t>
  </si>
  <si>
    <t>Durango</t>
  </si>
  <si>
    <t>Estado de México</t>
  </si>
  <si>
    <t>Guanajuato</t>
  </si>
  <si>
    <t>Guerrero</t>
  </si>
  <si>
    <t>Hidalgo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</si>
  <si>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</si>
  <si>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</si>
  <si>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</si>
  <si>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</si>
  <si>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</si>
  <si>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</si>
  <si>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</si>
  <si>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</si>
  <si>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</si>
  <si>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</si>
  <si>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</si>
  <si>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</si>
  <si>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</si>
  <si>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</si>
  <si>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</si>
  <si>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</si>
  <si>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</si>
  <si>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Empleos nuevos</t>
  </si>
  <si>
    <t>Concepto</t>
  </si>
  <si>
    <t>Indicador de Confianza del Consumidor Jalisciense</t>
  </si>
  <si>
    <t xml:space="preserve">   - Posibilidades en el momento actual de los integrantes del hogar, comparadas con las de hace un año, para realizar compras de muebles, televisor, lavadora, otros aparatos electrodomésticos, etc. </t>
  </si>
  <si>
    <t>Regresar al Índice</t>
  </si>
  <si>
    <t>Enero</t>
  </si>
  <si>
    <t>Febrero</t>
  </si>
  <si>
    <t>Marzo</t>
  </si>
  <si>
    <t>Abril</t>
  </si>
  <si>
    <t>Mayo</t>
  </si>
  <si>
    <t>Junio</t>
  </si>
  <si>
    <t>Julio</t>
  </si>
  <si>
    <t>Agosto</t>
  </si>
  <si>
    <t>Septiembre</t>
  </si>
  <si>
    <t>Octubre</t>
  </si>
  <si>
    <t>Noviembre</t>
  </si>
  <si>
    <t>Diciembre</t>
  </si>
  <si>
    <t>México</t>
  </si>
  <si>
    <t>Variación</t>
  </si>
  <si>
    <t>Total</t>
  </si>
  <si>
    <t/>
  </si>
  <si>
    <t>Fuente: IIEG, con información de INEGI, INPC.</t>
  </si>
  <si>
    <t>INPC Nacional</t>
  </si>
  <si>
    <t>Guadalajara</t>
  </si>
  <si>
    <t>Tepatitlán</t>
  </si>
  <si>
    <t>Inflación mes anterior Guadalajara</t>
  </si>
  <si>
    <t>Inflación promedio anual Guadalajara</t>
  </si>
  <si>
    <t>2013</t>
  </si>
  <si>
    <t>Ene</t>
  </si>
  <si>
    <t>Feb</t>
  </si>
  <si>
    <t>Mar</t>
  </si>
  <si>
    <t>Abr</t>
  </si>
  <si>
    <t>May</t>
  </si>
  <si>
    <t>Jun</t>
  </si>
  <si>
    <t>Jul</t>
  </si>
  <si>
    <t>Ago</t>
  </si>
  <si>
    <t>Sep</t>
  </si>
  <si>
    <t>Oct</t>
  </si>
  <si>
    <t>Nov</t>
  </si>
  <si>
    <t>Dic</t>
  </si>
  <si>
    <t>2014</t>
  </si>
  <si>
    <t>2015</t>
  </si>
  <si>
    <t>2016</t>
  </si>
  <si>
    <t>2017</t>
  </si>
  <si>
    <t>2018</t>
  </si>
  <si>
    <t>2019</t>
  </si>
  <si>
    <t>2020</t>
  </si>
  <si>
    <t>La Paz, B. C. S.</t>
  </si>
  <si>
    <t>Monclova, Coah.</t>
  </si>
  <si>
    <t>Mexicali, B. C.</t>
  </si>
  <si>
    <t>Chihuahua, Chih.</t>
  </si>
  <si>
    <t>Tepatitlán, Jal.</t>
  </si>
  <si>
    <t>Pachuca, Hgo.</t>
  </si>
  <si>
    <t>Saltillo, Coah.</t>
  </si>
  <si>
    <t>Esperanza, Son.</t>
  </si>
  <si>
    <t>Tepic, Nay.</t>
  </si>
  <si>
    <t>Chetumal, Q. R.</t>
  </si>
  <si>
    <t>Colima, Col.</t>
  </si>
  <si>
    <t>Cortazar, Gto.</t>
  </si>
  <si>
    <t>Hermosillo, Son.</t>
  </si>
  <si>
    <t>León, Gto.</t>
  </si>
  <si>
    <t>Huatabampo, Son.</t>
  </si>
  <si>
    <t>Fresnillo, Zac.</t>
  </si>
  <si>
    <t>Zacatecas, Zac.</t>
  </si>
  <si>
    <t>Cd. Jiménez, Chih.</t>
  </si>
  <si>
    <t>Campeche, Camp.</t>
  </si>
  <si>
    <t>Atlacomulco, Méx.</t>
  </si>
  <si>
    <t>Morelia, Mich</t>
  </si>
  <si>
    <t>Culiacán, Sin.</t>
  </si>
  <si>
    <t>Tijuana, B. C.</t>
  </si>
  <si>
    <t>San Luis Potosí, S. L. P.</t>
  </si>
  <si>
    <t>Tuxtla Gutiérrez, Chis.</t>
  </si>
  <si>
    <t>Cd. Acuña, Coah.</t>
  </si>
  <si>
    <t>Guadalajara, Jal.</t>
  </si>
  <si>
    <t>Tampico, Tamps.</t>
  </si>
  <si>
    <t>Monterrey, N. L.</t>
  </si>
  <si>
    <t>Mérida, Yuc.</t>
  </si>
  <si>
    <t>Veracruz, Ver.</t>
  </si>
  <si>
    <t>Matamoros, Tamps.</t>
  </si>
  <si>
    <t>San Andrés Tuxtla, Ver.</t>
  </si>
  <si>
    <t>Cancún, Q. Roo.</t>
  </si>
  <si>
    <t>Cuernavaca, Mor.</t>
  </si>
  <si>
    <t>Tulancingo, Hgo.</t>
  </si>
  <si>
    <t>Cd. Juárez, Chih</t>
  </si>
  <si>
    <t>Durango, Dgo.</t>
  </si>
  <si>
    <t>Toluca, Edo. de Méx.</t>
  </si>
  <si>
    <t>Puebla, Pue.</t>
  </si>
  <si>
    <t>Coatzacoalcos, Ver.</t>
  </si>
  <si>
    <t>Tlaxcala, Tlax.</t>
  </si>
  <si>
    <t>Querétaro, Qro.</t>
  </si>
  <si>
    <t>Aguascalientes, Ags.</t>
  </si>
  <si>
    <t>Tapachula, Chis.</t>
  </si>
  <si>
    <t>Córdoba, Ver.</t>
  </si>
  <si>
    <t>Acapulco, Gro.</t>
  </si>
  <si>
    <t>Oaxaca, Oax.</t>
  </si>
  <si>
    <t>Jacona, Mich.</t>
  </si>
  <si>
    <t>Torreón, Coah.</t>
  </si>
  <si>
    <t>Iguala, Gro.</t>
  </si>
  <si>
    <t>Izúcar de Matamoros, Pue.</t>
  </si>
  <si>
    <t>Tehuantepec, Oax.</t>
  </si>
  <si>
    <t>Villahermosa, Tab.</t>
  </si>
  <si>
    <t>Variación anual</t>
  </si>
  <si>
    <t>Fecha</t>
  </si>
  <si>
    <t>Clave</t>
  </si>
  <si>
    <t>Lugar</t>
  </si>
  <si>
    <t>var</t>
  </si>
  <si>
    <t>ENE</t>
  </si>
  <si>
    <t>FEB</t>
  </si>
  <si>
    <t>MAR</t>
  </si>
  <si>
    <t>ABR</t>
  </si>
  <si>
    <t>MAY</t>
  </si>
  <si>
    <t>JUN</t>
  </si>
  <si>
    <t>JUL</t>
  </si>
  <si>
    <t>AGO</t>
  </si>
  <si>
    <t>SEP</t>
  </si>
  <si>
    <t>OCT</t>
  </si>
  <si>
    <t>NOV</t>
  </si>
  <si>
    <t>DIC</t>
  </si>
  <si>
    <t>Fuente: IIEG, con información del IMSS.</t>
  </si>
  <si>
    <t>Zapopan</t>
  </si>
  <si>
    <t>Tlajomulco de Zúñiga</t>
  </si>
  <si>
    <t>Puerto Vallarta</t>
  </si>
  <si>
    <t>Tlaquepaque</t>
  </si>
  <si>
    <t>Zapotlán el Grande</t>
  </si>
  <si>
    <t>Ocotlán</t>
  </si>
  <si>
    <t>Arandas</t>
  </si>
  <si>
    <t>Zapotiltic</t>
  </si>
  <si>
    <t>Zapotlán del Rey</t>
  </si>
  <si>
    <t>Lagos de Moreno</t>
  </si>
  <si>
    <t>Jocotepec</t>
  </si>
  <si>
    <t>Tamazula de Gordiano</t>
  </si>
  <si>
    <t>Tonalá</t>
  </si>
  <si>
    <t>Tapalpa</t>
  </si>
  <si>
    <t>El Salto</t>
  </si>
  <si>
    <t>Ahualulco de Mercado</t>
  </si>
  <si>
    <t>Tuxpan</t>
  </si>
  <si>
    <t>La Huerta</t>
  </si>
  <si>
    <t>Tala</t>
  </si>
  <si>
    <t>Teuchitlán</t>
  </si>
  <si>
    <t>Poncitlán</t>
  </si>
  <si>
    <t>Teocuitatlán de Corona</t>
  </si>
  <si>
    <t>Sayula</t>
  </si>
  <si>
    <t>Cocula</t>
  </si>
  <si>
    <t>Juanacatlán</t>
  </si>
  <si>
    <t>Jalostotitlán</t>
  </si>
  <si>
    <t>Chapala</t>
  </si>
  <si>
    <t>Encarnación de Díaz</t>
  </si>
  <si>
    <t>Cihuatlán</t>
  </si>
  <si>
    <t>Tuxcacuesco</t>
  </si>
  <si>
    <t>Ameca</t>
  </si>
  <si>
    <t>Cabo Corrientes</t>
  </si>
  <si>
    <t>Acatic</t>
  </si>
  <si>
    <t>Huejuquilla el Alto</t>
  </si>
  <si>
    <t>Amatitán</t>
  </si>
  <si>
    <t>Villa Hidalgo</t>
  </si>
  <si>
    <t>Teocaltiche</t>
  </si>
  <si>
    <t>Jamay</t>
  </si>
  <si>
    <t>San Martín Hidalgo</t>
  </si>
  <si>
    <t>San Miguel el Alto</t>
  </si>
  <si>
    <t>San Juan de los Lagos</t>
  </si>
  <si>
    <t>San Sebastián del Oeste</t>
  </si>
  <si>
    <t>Unión de San Antonio</t>
  </si>
  <si>
    <t>Chiquilistlán</t>
  </si>
  <si>
    <t>Atotonilco el Alto</t>
  </si>
  <si>
    <t>Casimiro Castillo</t>
  </si>
  <si>
    <t>Tecolotlán</t>
  </si>
  <si>
    <t>Tonila</t>
  </si>
  <si>
    <t>Zapotitlán de Vadillo</t>
  </si>
  <si>
    <t>Degollado</t>
  </si>
  <si>
    <t>Juchitlán</t>
  </si>
  <si>
    <t>San Ignacio Cerro Gordo</t>
  </si>
  <si>
    <t>Tizapán el Alto</t>
  </si>
  <si>
    <t>Etzatlán</t>
  </si>
  <si>
    <t>Amacueca</t>
  </si>
  <si>
    <t>Pihuamo</t>
  </si>
  <si>
    <t>El Grullo</t>
  </si>
  <si>
    <t>Guachinango</t>
  </si>
  <si>
    <t>Ixtlahuacán del Río</t>
  </si>
  <si>
    <t>El Limón</t>
  </si>
  <si>
    <t>Atemajac de Brizuela</t>
  </si>
  <si>
    <t>Villa Guerrero</t>
  </si>
  <si>
    <t>Ayutla</t>
  </si>
  <si>
    <t>Hostotipaquillo</t>
  </si>
  <si>
    <t>Huejúcar</t>
  </si>
  <si>
    <t>San Martín de Bolaños</t>
  </si>
  <si>
    <t>Tenamaxtlán</t>
  </si>
  <si>
    <t>Totatiche</t>
  </si>
  <si>
    <t>Cañadas de Obregón</t>
  </si>
  <si>
    <t>Atenguillo</t>
  </si>
  <si>
    <t>Cuquío</t>
  </si>
  <si>
    <t>Santa María del Oro</t>
  </si>
  <si>
    <t>La Manzanilla de la Paz</t>
  </si>
  <si>
    <t>Mexticacán</t>
  </si>
  <si>
    <t>Mezquitic</t>
  </si>
  <si>
    <t>Mixtlán</t>
  </si>
  <si>
    <t>Villa Purificación</t>
  </si>
  <si>
    <t>Quitupan</t>
  </si>
  <si>
    <t>San Cristóbal de la Barranca</t>
  </si>
  <si>
    <t>San Julián</t>
  </si>
  <si>
    <t>San Marcos</t>
  </si>
  <si>
    <t>Santa María de los Ángeles</t>
  </si>
  <si>
    <t>Techaluta de Montenegro</t>
  </si>
  <si>
    <t>Atengo</t>
  </si>
  <si>
    <t>Unión de Tula</t>
  </si>
  <si>
    <t>Zapotlanejo</t>
  </si>
  <si>
    <t>Colotlán</t>
  </si>
  <si>
    <t>Cuautla</t>
  </si>
  <si>
    <t>Chimaltitán</t>
  </si>
  <si>
    <t>San Diego de Alejandría</t>
  </si>
  <si>
    <t>Mascota</t>
  </si>
  <si>
    <t>Tecalitlán</t>
  </si>
  <si>
    <t>Concepción de Buenos Aires</t>
  </si>
  <si>
    <t>Jilotlán de los Dolores</t>
  </si>
  <si>
    <t>Tonaya</t>
  </si>
  <si>
    <t>Ejutla</t>
  </si>
  <si>
    <t>Gómez Farías</t>
  </si>
  <si>
    <t>Talpa de Allende</t>
  </si>
  <si>
    <t>Mazamitla</t>
  </si>
  <si>
    <t>San Juanito de Escobedo</t>
  </si>
  <si>
    <t>Yahualica de González Gallo</t>
  </si>
  <si>
    <t>Acatlán de Juárez</t>
  </si>
  <si>
    <t>Magdalena</t>
  </si>
  <si>
    <t>Ojuelos de Jalisco</t>
  </si>
  <si>
    <t>Ixtlahuacán de los Membrillos</t>
  </si>
  <si>
    <t>Cuautitlán de García Barragán</t>
  </si>
  <si>
    <t>Tototlán</t>
  </si>
  <si>
    <t>Valle de Juárez</t>
  </si>
  <si>
    <t>Villa Corona</t>
  </si>
  <si>
    <t>Tequila</t>
  </si>
  <si>
    <t>Jesús María</t>
  </si>
  <si>
    <t>Atoyac</t>
  </si>
  <si>
    <t>Tuxcueca</t>
  </si>
  <si>
    <t>Autlán de Navarro</t>
  </si>
  <si>
    <t>Tolimán</t>
  </si>
  <si>
    <t>Valle de Guadalupe</t>
  </si>
  <si>
    <t>El Arenal</t>
  </si>
  <si>
    <t>Tepatitlán de Morelos</t>
  </si>
  <si>
    <t>Bolaños</t>
  </si>
  <si>
    <t>Ayotlán</t>
  </si>
  <si>
    <t>Tomatlán</t>
  </si>
  <si>
    <t>San Gabriel</t>
  </si>
  <si>
    <t>Zacoalco de Torres</t>
  </si>
  <si>
    <t>La Barca</t>
  </si>
  <si>
    <t>Regresar al índice</t>
  </si>
  <si>
    <t>Fuente: IIEG, con información del IMSS</t>
  </si>
  <si>
    <t>Sector de actividad económica</t>
  </si>
  <si>
    <t>Variación % mensual</t>
  </si>
  <si>
    <t>Agricultura, Ganadería, Silvicultura y Pesca</t>
  </si>
  <si>
    <t>Comercio</t>
  </si>
  <si>
    <t>Construcción</t>
  </si>
  <si>
    <t>Ind. Elec. y Captación de Agua Potable</t>
  </si>
  <si>
    <t>Industria de Transformación</t>
  </si>
  <si>
    <t>Industrias Extractivas</t>
  </si>
  <si>
    <t>Servicios</t>
  </si>
  <si>
    <t>Transporte y Comunicaciones</t>
  </si>
  <si>
    <t>Variación absoluta</t>
  </si>
  <si>
    <t>Variación 
% 
acumulada</t>
  </si>
  <si>
    <t>Hombres</t>
  </si>
  <si>
    <t>Mujeres</t>
  </si>
  <si>
    <t>Grupos de edad</t>
  </si>
  <si>
    <t>% part</t>
  </si>
  <si>
    <t>División económica</t>
  </si>
  <si>
    <t>Absoluta</t>
  </si>
  <si>
    <t>%</t>
  </si>
  <si>
    <t>Ind. Elec. Cap. Agua Potable</t>
  </si>
  <si>
    <t xml:space="preserve">Total </t>
  </si>
  <si>
    <t>1 asegurado</t>
  </si>
  <si>
    <t>Entre 2 y 5 asegurados</t>
  </si>
  <si>
    <t>Entre 6 y 50 asegurados</t>
  </si>
  <si>
    <t>Entre 51 y 250 asegurados</t>
  </si>
  <si>
    <t>Entre 251 y 500 asegurados</t>
  </si>
  <si>
    <t>Entre 501 y 1000 asegurados</t>
  </si>
  <si>
    <t>Más de 1000 asegurados</t>
  </si>
  <si>
    <t>TOTAL</t>
  </si>
  <si>
    <t>Año</t>
  </si>
  <si>
    <t>Agricultura, ganadería, silvicultura, pesca y caza</t>
  </si>
  <si>
    <t>Industria de la construcción</t>
  </si>
  <si>
    <t>Industria eléctrica, captación y suministro de agua potable</t>
  </si>
  <si>
    <t>Industrias de transformación</t>
  </si>
  <si>
    <t>Industrias extractivas</t>
  </si>
  <si>
    <t>Transportes y comunicaciones</t>
  </si>
  <si>
    <t>Trabajadores Asegurados</t>
  </si>
  <si>
    <t>División Económica</t>
  </si>
  <si>
    <t>2019/Octubre</t>
  </si>
  <si>
    <t>Empleos</t>
  </si>
  <si>
    <t>Caza.</t>
  </si>
  <si>
    <t>Agricultura</t>
  </si>
  <si>
    <t>Ganadería.</t>
  </si>
  <si>
    <t>Caza</t>
  </si>
  <si>
    <t>Pesca.</t>
  </si>
  <si>
    <t>Ganadería</t>
  </si>
  <si>
    <t>Silvicultura.</t>
  </si>
  <si>
    <t>Pesca</t>
  </si>
  <si>
    <t>Silvicultura</t>
  </si>
  <si>
    <t>var-ago/jul</t>
  </si>
  <si>
    <t>abs-ago/jul</t>
  </si>
  <si>
    <t>Grupo económico</t>
  </si>
  <si>
    <t>Elaboración de alimentos.</t>
  </si>
  <si>
    <t>Fabricación y ensamble de maquinaria, equipos, aparatos y accesorios y artículos eléctricos, electrónicos y sus partes.</t>
  </si>
  <si>
    <t>Fabricación de productos metálicos, excepto maquinaria y equipo.</t>
  </si>
  <si>
    <t>Industria química.</t>
  </si>
  <si>
    <t>Fabricación de productos de hule y plástico.</t>
  </si>
  <si>
    <t>Construcción, reconstrucción y ensamble de equipo de transporte y sus partes.</t>
  </si>
  <si>
    <t>Elaboración de bebidas.</t>
  </si>
  <si>
    <t>Fabricación y/o reparación de muebles de madera y sus partes; excepto de metal y de plástico moldeado.</t>
  </si>
  <si>
    <t>Otros</t>
  </si>
  <si>
    <t>var-19/18</t>
  </si>
  <si>
    <t>abs-19/18</t>
  </si>
  <si>
    <t>var-dic19/nov19</t>
  </si>
  <si>
    <t>Compraventa de alimentos, bebidas y productos del tabaco.</t>
  </si>
  <si>
    <t>Compraventa de artículos para el hogar.</t>
  </si>
  <si>
    <t>Compraventa de equipo de transporte; sus refacciones y accesorios.</t>
  </si>
  <si>
    <t>Compraventa de gases, combustibles y lubricantes.</t>
  </si>
  <si>
    <t>Compraventa de inmuebles y artículos diversos.</t>
  </si>
  <si>
    <t>Compraventa de maquinaria, equipo, instrumentos, aparatos, herramientas.</t>
  </si>
  <si>
    <t>Compraventa de materias primas, materiales y auxiliares.</t>
  </si>
  <si>
    <t>Compraventa de prendas de vestir y artículos de uso personal.</t>
  </si>
  <si>
    <t>Compraventa en tiendas de autoservicios y departamentos especializados.</t>
  </si>
  <si>
    <t>Servicios de administración pública y seguridad social.</t>
  </si>
  <si>
    <t>Servicios profesionales y técnicos.</t>
  </si>
  <si>
    <t>Servicios de enseñanza, investigación científica y difusión cultural.</t>
  </si>
  <si>
    <t>Servicios personales para el hogar y diversos.</t>
  </si>
  <si>
    <t>Preparación y servicio de alimentos y bebidas.</t>
  </si>
  <si>
    <t>Servicios médicos, asistencia social y veterinarios.</t>
  </si>
  <si>
    <t>Servicios de alojamiento temporal.</t>
  </si>
  <si>
    <t>Servicios recreativos y de esparcimiento.</t>
  </si>
  <si>
    <t>Servicios financieros y de seguros (bancos, financieras).</t>
  </si>
  <si>
    <t>Patrones</t>
  </si>
  <si>
    <t>Mes</t>
  </si>
  <si>
    <t>Variación promedio</t>
  </si>
  <si>
    <t>Actividad</t>
  </si>
  <si>
    <t>Actividades secundarias</t>
  </si>
  <si>
    <t>Industrias manufactureras</t>
  </si>
  <si>
    <t>Fuente: IIEG, con información de INEGI, EMIM.</t>
  </si>
  <si>
    <t>Nota: Las cifras de partición se refieren al porcentaje correspondiente a la suma de los montos de los últimos 12 meses al mes de referencia del valor de producción de los productos elaborados, ya sea en la propia unidad económica o mediante la contratación de servicios de maquila, por los establecimientos considerados en la EMIM en Jalisco a millones de pesos constantes. De manera similar a la participación, las variaciones absolutas se refieren a la producción de Jalisco a pesos constantes. Asimismo, las variaciones porcentuales se refieren al cambio porcentual de la suma de los montos de los últimos 12 meses al mes de referencia del valor de producción de Jalisco a pesos constantes respecto al mismo mes del año anterior.</t>
  </si>
  <si>
    <t>Subsector</t>
  </si>
  <si>
    <t>311 Industria alimentaria</t>
  </si>
  <si>
    <t>312 Industria de las bebidas y del tabaco</t>
  </si>
  <si>
    <t>336 Fabricación de equipo de transporte</t>
  </si>
  <si>
    <t>325 Industria química</t>
  </si>
  <si>
    <t>334 Fabricación de equipo de computación, comunicación, medición y de otros equipos, componentes y accesorios electrónicos</t>
  </si>
  <si>
    <t>326 Industria del plástico y del hule</t>
  </si>
  <si>
    <t>332 Fabricación de productos metálicos</t>
  </si>
  <si>
    <t>327 Fabricación de productos a base de minerales no metálicos</t>
  </si>
  <si>
    <t>331 Industrias metálicas básicas</t>
  </si>
  <si>
    <t>322 Industria del papel</t>
  </si>
  <si>
    <t>Subsectores restantes</t>
  </si>
  <si>
    <t>Nota: Las variaciones absolutas se refieren al cambio en el número de empleados del personal ocupado total de los establecimientos considerados en la EMIM en Jalisco respecto al mismo mes del año anterior. Las variaciones porcentuales anuales se refieren al cambio porcentual del personal ocupado total respecto al mismo mes del año anterior.</t>
  </si>
  <si>
    <t>339 Otras industrias manufactureras</t>
  </si>
  <si>
    <t>337 Fabricación de muebles, colchones y persianas</t>
  </si>
  <si>
    <t>Personal Ocupado</t>
  </si>
  <si>
    <t>Remuneración Media</t>
  </si>
  <si>
    <t>Ingresos</t>
  </si>
  <si>
    <t>dif</t>
  </si>
  <si>
    <t>SERVICIOS SOCIALES Y COMUNALES</t>
  </si>
  <si>
    <t>INDUSTRIA DE LA CONSTRUCCION</t>
  </si>
  <si>
    <t>AGRICULTURA, GANADERIA, SILVICULTURA, PESCA Y CAZA</t>
  </si>
  <si>
    <t>INDUSTRIAS DE TRANSFORMACION</t>
  </si>
  <si>
    <t>TRANSPORTES Y COMUNICACIONES</t>
  </si>
  <si>
    <t>COMERCIO</t>
  </si>
  <si>
    <t>INDUSTRIAS EXTRACTIVAS</t>
  </si>
  <si>
    <t>SERVICIOS PARA EMPRESAS, PERSONAS Y EL HOGAR</t>
  </si>
  <si>
    <t>IND.ELECTRICA Y CAPTACION Y SUMINISTRO DE AGUA POT</t>
  </si>
  <si>
    <t>Fuente: IIEG, con información de INEGI, Sacrificio de Ganado en Rastros Municipales.</t>
  </si>
  <si>
    <t>Producción de Carne en Canal</t>
  </si>
  <si>
    <t>Nota 1: Carne en canal se refiere al cuerpo del animal sacrificado, sangrado, desollado, eviscerado, sin cabeza ni extremidades. La canal es el producto primario; es un paso intermedio en la producción de carne, que es el producto terminado.</t>
  </si>
  <si>
    <t>MES</t>
  </si>
  <si>
    <t>Cabezas Sacrificadas</t>
  </si>
  <si>
    <t>Ganado bovino</t>
  </si>
  <si>
    <t>Ganado porcino</t>
  </si>
  <si>
    <t>Ganado ovino</t>
  </si>
  <si>
    <t>Ganado caprino</t>
  </si>
  <si>
    <t>Valor de la Producción de Carne en Canal</t>
  </si>
  <si>
    <t>Miles de Pesos</t>
  </si>
  <si>
    <t>Municipios</t>
  </si>
  <si>
    <t>Ganaron</t>
  </si>
  <si>
    <t>Perdieron</t>
  </si>
  <si>
    <t>Sin cambios</t>
  </si>
  <si>
    <t>Índice de tablas, figuras y base de datos</t>
  </si>
  <si>
    <t>Número</t>
  </si>
  <si>
    <t>Título</t>
  </si>
  <si>
    <t>Tabla 1</t>
  </si>
  <si>
    <t>Tabla 2</t>
  </si>
  <si>
    <t>Tabla 3</t>
  </si>
  <si>
    <t>Tabla 4</t>
  </si>
  <si>
    <t>Tabla 5</t>
  </si>
  <si>
    <t>Tabla 6</t>
  </si>
  <si>
    <t>Tabla 7</t>
  </si>
  <si>
    <t>Tabla 8</t>
  </si>
  <si>
    <t>Tabla 9</t>
  </si>
  <si>
    <t>Tabla 10</t>
  </si>
  <si>
    <t>Tabla 11</t>
  </si>
  <si>
    <t>Tabla 12</t>
  </si>
  <si>
    <t>Tabla 13</t>
  </si>
  <si>
    <t>Tabla 14</t>
  </si>
  <si>
    <t>Tabla 15</t>
  </si>
  <si>
    <t>Tabla 16</t>
  </si>
  <si>
    <t>Tabla 17</t>
  </si>
  <si>
    <t>Figura 1</t>
  </si>
  <si>
    <t>Figura 20</t>
  </si>
  <si>
    <t>Figura 21</t>
  </si>
  <si>
    <t>Figura 22</t>
  </si>
  <si>
    <t>Figura 23</t>
  </si>
  <si>
    <t>Figura 24</t>
  </si>
  <si>
    <t>Figura 25</t>
  </si>
  <si>
    <t>Figura 37</t>
  </si>
  <si>
    <t>Figura 38</t>
  </si>
  <si>
    <t>Figura 39</t>
  </si>
  <si>
    <t>Figura 72</t>
  </si>
  <si>
    <t>Figura 80</t>
  </si>
  <si>
    <t>Figura 81</t>
  </si>
  <si>
    <t>Figura 82</t>
  </si>
  <si>
    <t>Figura 83</t>
  </si>
  <si>
    <t>Figura 88</t>
  </si>
  <si>
    <t>Figura 89</t>
  </si>
  <si>
    <t>Figura 90</t>
  </si>
  <si>
    <t>Figura 91</t>
  </si>
  <si>
    <t>Figura 92</t>
  </si>
  <si>
    <t>Figura 93</t>
  </si>
  <si>
    <t>Figura 94</t>
  </si>
  <si>
    <t>Tamaño</t>
  </si>
  <si>
    <t>t</t>
  </si>
  <si>
    <t>Figura 99</t>
  </si>
  <si>
    <t>Figura 100</t>
  </si>
  <si>
    <t>Figura 101</t>
  </si>
  <si>
    <t>Figura 102</t>
  </si>
  <si>
    <t>Figura 103</t>
  </si>
  <si>
    <t>Figura 104</t>
  </si>
  <si>
    <t>Figura 105</t>
  </si>
  <si>
    <t>Trabajadores asegurados</t>
  </si>
  <si>
    <t>Variación mensual</t>
  </si>
  <si>
    <t>Puntos</t>
  </si>
  <si>
    <t>Jalisco: Cartera en prórroga</t>
  </si>
  <si>
    <t>Jalisco: Cartera vencida</t>
  </si>
  <si>
    <t>Nacional: Cartera en prórroga</t>
  </si>
  <si>
    <t>Nacional: Cartera vencida</t>
  </si>
  <si>
    <t>Participación</t>
  </si>
  <si>
    <t>Variación porcentual</t>
  </si>
  <si>
    <t>Número de Cabezas Sacrificadas</t>
  </si>
  <si>
    <t>Toneladas</t>
  </si>
  <si>
    <t>Figura 106</t>
  </si>
  <si>
    <t>Figura 107</t>
  </si>
  <si>
    <t>Figura 108</t>
  </si>
  <si>
    <t>Figura 109</t>
  </si>
  <si>
    <t>Figura 110</t>
  </si>
  <si>
    <t>Figura 111</t>
  </si>
  <si>
    <t>Figura 112</t>
  </si>
  <si>
    <t>Figura 113</t>
  </si>
  <si>
    <t>Figura 114</t>
  </si>
  <si>
    <t>Figura 115</t>
  </si>
  <si>
    <t>Figura 116</t>
  </si>
  <si>
    <t xml:space="preserve">   - Situación económica en el momento actual de los miembros del hogar comparada con la que se tenía hace 12 meses</t>
  </si>
  <si>
    <t xml:space="preserve">   - Situación económica esperada de los miembros del hogar dentro de 12 meses, respecto a la actual</t>
  </si>
  <si>
    <t xml:space="preserve">   - Situación económica de Jalisco hoy en día, comparada con la de hace 12 meses</t>
  </si>
  <si>
    <t xml:space="preserve">   - Situación económica de Jalisco esperada dentro de 12 meses, respecto a la actual</t>
  </si>
  <si>
    <t>Fabricación, ensamble y reparación de maquinaria, equipo y sus partes; excepto los eléctricos.</t>
  </si>
  <si>
    <t>%Saldos cartera vencida y prorroga</t>
  </si>
  <si>
    <t>edo</t>
  </si>
  <si>
    <t>MMabs</t>
  </si>
  <si>
    <t>MMrel</t>
  </si>
  <si>
    <t>Figura 117</t>
  </si>
  <si>
    <t>Figura 118</t>
  </si>
  <si>
    <t>Figura 119</t>
  </si>
  <si>
    <t>Figura 120</t>
  </si>
  <si>
    <t>Figura 121</t>
  </si>
  <si>
    <t>Minería</t>
  </si>
  <si>
    <t>Cuentas</t>
  </si>
  <si>
    <t>Saldos (mdp)</t>
  </si>
  <si>
    <t>D=Cartera 
Total</t>
  </si>
  <si>
    <t>ICV=(C/D)</t>
  </si>
  <si>
    <t>Diciembre
2020</t>
  </si>
  <si>
    <t>2020/Diciembre</t>
  </si>
  <si>
    <t>año</t>
  </si>
  <si>
    <t>INPC Guadalajara</t>
  </si>
  <si>
    <t>INPC Tepatitlán</t>
  </si>
  <si>
    <t>Inflación acumulada Guadalajara</t>
  </si>
  <si>
    <t>Inflación mes anterior Tepatitlán</t>
  </si>
  <si>
    <t>Inflación promedio anual Tepatitlán</t>
  </si>
  <si>
    <t>Ciudad</t>
  </si>
  <si>
    <t>2020-12-01</t>
  </si>
  <si>
    <t>Fuente: IIEG con información de INEGI a partir de la Asociación Mexicana de la Industria Automotriz.</t>
  </si>
  <si>
    <t>Unidades Vehiculares Eléctricas</t>
  </si>
  <si>
    <t>Unidades Vehiculares Híbridas Plugin (conectables)</t>
  </si>
  <si>
    <t>Unidades Vehiculares Hibridas</t>
  </si>
  <si>
    <t>Total Jalisco</t>
  </si>
  <si>
    <t>Promedio Nacional</t>
  </si>
  <si>
    <t>Total Nacional</t>
  </si>
  <si>
    <t>Total de Unidades</t>
  </si>
  <si>
    <t>Población</t>
  </si>
  <si>
    <t>Tasa por cada millón de habitantes</t>
  </si>
  <si>
    <t>2021</t>
  </si>
  <si>
    <t>2021-01-01</t>
  </si>
  <si>
    <t>Periodo</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</si>
  <si>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</si>
  <si>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</si>
  <si>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</si>
  <si>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</si>
  <si>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</si>
  <si>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</si>
  <si>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</si>
  <si>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</si>
  <si>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</si>
  <si>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</si>
  <si>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</si>
  <si>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</si>
  <si>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</si>
  <si>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</si>
  <si>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</si>
  <si>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</si>
  <si>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</si>
  <si>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</si>
  <si>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</si>
  <si>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</si>
  <si>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</si>
  <si>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</si>
  <si>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</si>
  <si>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</si>
  <si>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</si>
  <si>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</si>
  <si>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</si>
  <si>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</si>
  <si>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</si>
  <si>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</si>
  <si>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</si>
  <si>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</si>
  <si>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</si>
  <si>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</si>
  <si>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</si>
  <si>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</si>
  <si>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</si>
  <si>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</si>
  <si>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</si>
  <si>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</si>
  <si>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</si>
  <si>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</si>
  <si>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</si>
  <si>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</si>
  <si>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</si>
  <si>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</si>
  <si>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</si>
  <si>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</si>
  <si>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</si>
  <si>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</si>
  <si>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</si>
  <si>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</si>
  <si>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</si>
  <si>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</si>
  <si>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</si>
  <si>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</si>
  <si>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</si>
  <si>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</si>
  <si>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</si>
  <si>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</si>
  <si>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</si>
  <si>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</si>
  <si>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</si>
  <si>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</si>
  <si>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</si>
  <si>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</si>
  <si>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</si>
  <si>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</si>
  <si>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</si>
  <si>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</si>
  <si>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</si>
  <si>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</si>
  <si>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</si>
  <si>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</si>
  <si>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</si>
  <si>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</si>
  <si>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</si>
  <si>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</si>
  <si>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</si>
  <si>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</si>
  <si>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</si>
  <si>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</si>
  <si>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</si>
  <si>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</si>
  <si>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11</t>
  </si>
  <si>
    <t>9</t>
  </si>
  <si>
    <t>4</t>
  </si>
  <si>
    <t>1</t>
  </si>
  <si>
    <t>13</t>
  </si>
  <si>
    <t>3</t>
  </si>
  <si>
    <t>10</t>
  </si>
  <si>
    <t>6</t>
  </si>
  <si>
    <t>5</t>
  </si>
  <si>
    <t>14</t>
  </si>
  <si>
    <t>12</t>
  </si>
  <si>
    <t>8</t>
  </si>
  <si>
    <t>2</t>
  </si>
  <si>
    <t>7</t>
  </si>
  <si>
    <t>General</t>
  </si>
  <si>
    <t>Alimentos</t>
  </si>
  <si>
    <t>Ropa</t>
  </si>
  <si>
    <t>Vivienda</t>
  </si>
  <si>
    <t>Muebles</t>
  </si>
  <si>
    <t>Salud</t>
  </si>
  <si>
    <t>Transporte</t>
  </si>
  <si>
    <t>Educación</t>
  </si>
  <si>
    <t>Otros 
servicios</t>
  </si>
  <si>
    <t>Estado</t>
  </si>
  <si>
    <t>Var Ali</t>
  </si>
  <si>
    <t>Var Rop</t>
  </si>
  <si>
    <t>Var Viv Anual</t>
  </si>
  <si>
    <t>Var Mueb</t>
  </si>
  <si>
    <t>Var Salud</t>
  </si>
  <si>
    <t>Var Transp</t>
  </si>
  <si>
    <t>Var Edu</t>
  </si>
  <si>
    <t>Var Otr</t>
  </si>
  <si>
    <t>Regular</t>
  </si>
  <si>
    <t>Premium</t>
  </si>
  <si>
    <t>Diésel</t>
  </si>
  <si>
    <t>mes</t>
  </si>
  <si>
    <t>INPC</t>
  </si>
  <si>
    <t>deflactor</t>
  </si>
  <si>
    <t>cnc1</t>
  </si>
  <si>
    <t>m</t>
  </si>
  <si>
    <t>a</t>
  </si>
  <si>
    <t>nuevos</t>
  </si>
  <si>
    <t>cnc2</t>
  </si>
  <si>
    <t>acumulados</t>
  </si>
  <si>
    <t>mmabs</t>
  </si>
  <si>
    <t>mmvar</t>
  </si>
  <si>
    <t>Diciembre 2020-12-01</t>
  </si>
  <si>
    <t>acabs</t>
  </si>
  <si>
    <t>acvar</t>
  </si>
  <si>
    <t>Nuevos</t>
  </si>
  <si>
    <t>Permanentes</t>
  </si>
  <si>
    <t>Eventuales</t>
  </si>
  <si>
    <t>2020-07-01</t>
  </si>
  <si>
    <t>2020-08-01</t>
  </si>
  <si>
    <t>2020-09-01</t>
  </si>
  <si>
    <t>2020-10-01</t>
  </si>
  <si>
    <t>2020-11-01</t>
  </si>
  <si>
    <t>2021-02-01</t>
  </si>
  <si>
    <t>CLAVE</t>
  </si>
  <si>
    <t>Municipio</t>
  </si>
  <si>
    <t>DMabs</t>
  </si>
  <si>
    <t>DMrel</t>
  </si>
  <si>
    <t>En-2021</t>
  </si>
  <si>
    <t xml:space="preserve">Fuente: IIEG con información de INEGI a partir de la Asociación Mexicana de la Industria Automotriz y proyecciones oficiales vigentes de población de CONAPO. </t>
  </si>
  <si>
    <t>Variación 2019/ 2020</t>
  </si>
  <si>
    <t>A. M.Cd. de México</t>
  </si>
  <si>
    <t>marzo</t>
  </si>
  <si>
    <t>2021-03-01</t>
  </si>
  <si>
    <t>120</t>
  </si>
  <si>
    <t>106</t>
  </si>
  <si>
    <t>101</t>
  </si>
  <si>
    <t>102</t>
  </si>
  <si>
    <t>105</t>
  </si>
  <si>
    <t>112</t>
  </si>
  <si>
    <t>114</t>
  </si>
  <si>
    <t>111</t>
  </si>
  <si>
    <t>100</t>
  </si>
  <si>
    <t>124</t>
  </si>
  <si>
    <t>121</t>
  </si>
  <si>
    <t>125</t>
  </si>
  <si>
    <t>113</t>
  </si>
  <si>
    <t>116</t>
  </si>
  <si>
    <t>103</t>
  </si>
  <si>
    <t>108</t>
  </si>
  <si>
    <t>107</t>
  </si>
  <si>
    <t>109</t>
  </si>
  <si>
    <t>119</t>
  </si>
  <si>
    <t>123</t>
  </si>
  <si>
    <t>104</t>
  </si>
  <si>
    <t>118</t>
  </si>
  <si>
    <t>110</t>
  </si>
  <si>
    <t>115</t>
  </si>
  <si>
    <t>117</t>
  </si>
  <si>
    <t>122</t>
  </si>
  <si>
    <t>99</t>
  </si>
  <si>
    <t>Comercio al por mayor</t>
  </si>
  <si>
    <t>Comercio al por menor</t>
  </si>
  <si>
    <t>Edo</t>
  </si>
  <si>
    <t>Ingresos_g</t>
  </si>
  <si>
    <t>Quintana Roo</t>
  </si>
  <si>
    <t>Baja California Sur</t>
  </si>
  <si>
    <t>Ciudad de México</t>
  </si>
  <si>
    <t>Nuevo León</t>
  </si>
  <si>
    <t>Baja California</t>
  </si>
  <si>
    <t>San Luis Potosí</t>
  </si>
  <si>
    <t>Estado de México</t>
  </si>
  <si>
    <t>Personal_Ocupado_g</t>
  </si>
  <si>
    <t>Entidad Federativa</t>
  </si>
  <si>
    <t>Cabezas Sacrificadas Total</t>
  </si>
  <si>
    <t>https://www.inegi.org.mx/programas/sacrificioganado/default.html#Datos_abiertos</t>
  </si>
  <si>
    <t>Producción de carne en canal</t>
  </si>
  <si>
    <t>% Partic. Nacional</t>
  </si>
  <si>
    <t>TOTAL:</t>
  </si>
  <si>
    <t xml:space="preserve"> </t>
  </si>
  <si>
    <t>AÑO</t>
  </si>
  <si>
    <t>2017 - 2018</t>
  </si>
  <si>
    <t>2018 - 2019</t>
  </si>
  <si>
    <t>2019-2020</t>
  </si>
  <si>
    <t>2020-2021</t>
  </si>
  <si>
    <t>2018-2019</t>
  </si>
  <si>
    <t>2019 - 2020</t>
  </si>
  <si>
    <t>2021-04-01</t>
  </si>
  <si>
    <t>abril</t>
  </si>
  <si>
    <t xml:space="preserve">Fuente: IIEG con información de INEGI, EMEC. Nota: Cálculos con cifras originales (sin desestacionalizar). </t>
  </si>
  <si>
    <t>Porcentaje de trabajadores asegurados mujeres, abril 2021</t>
  </si>
  <si>
    <t>Variación % anual</t>
  </si>
  <si>
    <t>mayo</t>
  </si>
  <si>
    <t>enero</t>
  </si>
  <si>
    <t>febrero</t>
  </si>
  <si>
    <t>junio</t>
  </si>
  <si>
    <t>julio</t>
  </si>
  <si>
    <t>agosto</t>
  </si>
  <si>
    <t>septiembre</t>
  </si>
  <si>
    <t>octubre</t>
  </si>
  <si>
    <t>noviembre</t>
  </si>
  <si>
    <t>diciembre</t>
  </si>
  <si>
    <t>2021-05-01</t>
  </si>
  <si>
    <t>Fuente: IIEG, con información de INEGI.</t>
  </si>
  <si>
    <t>Valor de la producción</t>
  </si>
  <si>
    <t>Nota: El promedio se refiere al de los últimos doce meses.</t>
  </si>
  <si>
    <t>Promedio</t>
  </si>
  <si>
    <t>Nota: La variación porcentual anual de las cifras acumuladas anuales se refiere a la variación respecto al mismo mes del año anterior de la suma de los últimos doce meses en pesos constantes. La variación promedio se refiere al promedio de las variaciones porcentual anuales de los últimos doce meses.</t>
  </si>
  <si>
    <t>Distribución porcentual</t>
  </si>
  <si>
    <t>Nota: La variación porcentual anual de se refiere a la variación de la producción mensual respecto al mismo mes del año anterior en pesos constantes con cifras originales.</t>
  </si>
  <si>
    <t>Nota: La variación porcentual mensual de se refiere a la variación de la producción mensual respecto al mes inmediato anterior en pesos constantes con cifras originales.</t>
  </si>
  <si>
    <t>Nota: La variación anual es la variación con respecto al mismo mes del año anterior. El personal ocupado total corresponde a la suma del personal dependiente de la razón social, del personal suministrado por otra razón social y del personal no remunerado.</t>
  </si>
  <si>
    <t>dic-2020</t>
  </si>
  <si>
    <t>feb-2021</t>
  </si>
  <si>
    <t>mar-2021</t>
  </si>
  <si>
    <t>abr-2021</t>
  </si>
  <si>
    <t>Índice</t>
  </si>
  <si>
    <t xml:space="preserve">Nota: Debido a la suspensión de actividades, no se levantó la ETCOJ de marzo y abril del 2020. </t>
  </si>
  <si>
    <t>Exportaciones</t>
  </si>
  <si>
    <t>Nota: Las cifras se refieren a la suma de los montos de los últimos 12 meses al mes de referencia.</t>
  </si>
  <si>
    <t>PROM %</t>
  </si>
  <si>
    <t>Establecimientos</t>
  </si>
  <si>
    <t>% 12M</t>
  </si>
  <si>
    <t>Personal ocupado</t>
  </si>
  <si>
    <t>Figura 46</t>
  </si>
  <si>
    <t>Figura 47</t>
  </si>
  <si>
    <t>Figura 66</t>
  </si>
  <si>
    <t>Figura 67</t>
  </si>
  <si>
    <t>2021-06-01</t>
  </si>
  <si>
    <t>may-2021</t>
  </si>
  <si>
    <t>2017/06</t>
  </si>
  <si>
    <t>2018/06</t>
  </si>
  <si>
    <t>2019/06</t>
  </si>
  <si>
    <t>2021/06</t>
  </si>
  <si>
    <t>year</t>
  </si>
  <si>
    <t>Nota: Por porcentaje de cuentas en cartera vencida se refiere al porcentaje de créditos que presentan retrasos en sus pagos por más de 90 días respecto a la cartera total de Infonavit.</t>
  </si>
  <si>
    <t>Nota: Por cartera en prórroga se refiere al porcentaje de la suma de los saldos de créditos vigentes de trabajadores que perdieron su relación laboral y que les fue otorgada una prórroga en sus pagos, mientras que por cartera vencida se refiere al porcentaje de la suma de los saldos de créditos que presenten retrasos en sus pagos por más de 90 días respecto a la cartera total de Infonavit.</t>
  </si>
  <si>
    <t>Fuente: IIEG con información de Infonavit.</t>
  </si>
  <si>
    <t>Figura 48</t>
  </si>
  <si>
    <t>Figura 49</t>
  </si>
  <si>
    <t>Figura 50</t>
  </si>
  <si>
    <t>Figura 51</t>
  </si>
  <si>
    <t>Figura 70</t>
  </si>
  <si>
    <t>Figura 71</t>
  </si>
  <si>
    <t xml:space="preserve">Jalisco a/  </t>
  </si>
  <si>
    <t>2017/07</t>
  </si>
  <si>
    <t>2018/07</t>
  </si>
  <si>
    <t>2019/07</t>
  </si>
  <si>
    <t>2020/07</t>
  </si>
  <si>
    <t>2021/07</t>
  </si>
  <si>
    <t>2021-07-01</t>
  </si>
  <si>
    <t>PanSO</t>
  </si>
  <si>
    <t>Serie desestacionalizada</t>
  </si>
  <si>
    <t>Tendencia-ciclo</t>
  </si>
  <si>
    <t>2020/06</t>
  </si>
  <si>
    <t>jun-2021</t>
  </si>
  <si>
    <t>Figura 73</t>
  </si>
  <si>
    <t>abs</t>
  </si>
  <si>
    <t>2017/08</t>
  </si>
  <si>
    <t>2018/08</t>
  </si>
  <si>
    <t>2019/08</t>
  </si>
  <si>
    <t>2020/08</t>
  </si>
  <si>
    <t>2021/08</t>
  </si>
  <si>
    <t>Estados</t>
  </si>
  <si>
    <t>Tasa desocupaciòn</t>
  </si>
  <si>
    <t>2021-08-01</t>
  </si>
  <si>
    <t>2017/01</t>
  </si>
  <si>
    <t>En</t>
  </si>
  <si>
    <t>2017/02</t>
  </si>
  <si>
    <t>feb</t>
  </si>
  <si>
    <t>2017/03</t>
  </si>
  <si>
    <t>mar</t>
  </si>
  <si>
    <t>2017/04</t>
  </si>
  <si>
    <t>abr</t>
  </si>
  <si>
    <t>2017/05</t>
  </si>
  <si>
    <t>may</t>
  </si>
  <si>
    <t>jun</t>
  </si>
  <si>
    <t>jul</t>
  </si>
  <si>
    <t>ago</t>
  </si>
  <si>
    <t>2017/09</t>
  </si>
  <si>
    <t>sept</t>
  </si>
  <si>
    <t>2017/10</t>
  </si>
  <si>
    <t>oct</t>
  </si>
  <si>
    <t>2017/11</t>
  </si>
  <si>
    <t>nov</t>
  </si>
  <si>
    <t>2017/12</t>
  </si>
  <si>
    <t>dic</t>
  </si>
  <si>
    <t>2018/01</t>
  </si>
  <si>
    <t>2018/02</t>
  </si>
  <si>
    <t>2018/03</t>
  </si>
  <si>
    <t>2018/04</t>
  </si>
  <si>
    <t>2018/05</t>
  </si>
  <si>
    <t>2018/09</t>
  </si>
  <si>
    <t>2018/10</t>
  </si>
  <si>
    <t>2018/11</t>
  </si>
  <si>
    <t>2018/12</t>
  </si>
  <si>
    <t>2019/01</t>
  </si>
  <si>
    <t>2019/02</t>
  </si>
  <si>
    <t>2019/03</t>
  </si>
  <si>
    <t>2019/04</t>
  </si>
  <si>
    <t>2019/05</t>
  </si>
  <si>
    <t>2019/09</t>
  </si>
  <si>
    <t>2019/10</t>
  </si>
  <si>
    <t>2019/11</t>
  </si>
  <si>
    <t>2019/12</t>
  </si>
  <si>
    <t>2020/01</t>
  </si>
  <si>
    <t>2020/02</t>
  </si>
  <si>
    <t>2020/03</t>
  </si>
  <si>
    <t>2020/04</t>
  </si>
  <si>
    <t>2020/05</t>
  </si>
  <si>
    <t>2020/09</t>
  </si>
  <si>
    <t>2020/10</t>
  </si>
  <si>
    <t>2020/11</t>
  </si>
  <si>
    <t>2020/12</t>
  </si>
  <si>
    <t>2021/01</t>
  </si>
  <si>
    <t>2021/02</t>
  </si>
  <si>
    <t>2021/03</t>
  </si>
  <si>
    <t>2021/04</t>
  </si>
  <si>
    <t>2021/05</t>
  </si>
  <si>
    <t>jul-2021</t>
  </si>
  <si>
    <t>Figura 74</t>
  </si>
  <si>
    <t>Figura 75</t>
  </si>
  <si>
    <t>Figura 76</t>
  </si>
  <si>
    <t>Figura 77</t>
  </si>
  <si>
    <t>Figura 78</t>
  </si>
  <si>
    <t>Figura 79</t>
  </si>
  <si>
    <t>Figura 95</t>
  </si>
  <si>
    <t>Figura 96</t>
  </si>
  <si>
    <t>Figura 97</t>
  </si>
  <si>
    <t>Figura 98</t>
  </si>
  <si>
    <t>2021-09-01</t>
  </si>
  <si>
    <t>2021/09</t>
  </si>
  <si>
    <t>variación</t>
  </si>
  <si>
    <t>ago-2021</t>
  </si>
  <si>
    <t>Figura 26</t>
  </si>
  <si>
    <t>Figura 27</t>
  </si>
  <si>
    <t>Figura 28</t>
  </si>
  <si>
    <t>Figura 29</t>
  </si>
  <si>
    <t>Figura 30</t>
  </si>
  <si>
    <t>Figura 122</t>
  </si>
  <si>
    <t>Figura 123</t>
  </si>
  <si>
    <t>Figura 124</t>
  </si>
  <si>
    <t>Figura 125</t>
  </si>
  <si>
    <t>Figura 126</t>
  </si>
  <si>
    <t>Figura 127</t>
  </si>
  <si>
    <t>Figura 128</t>
  </si>
  <si>
    <t>Figura 129</t>
  </si>
  <si>
    <t>Figura 130</t>
  </si>
  <si>
    <t>Figura 131</t>
  </si>
  <si>
    <t>Figura 132</t>
  </si>
  <si>
    <t>Fuente: IIEG, Encuesta Telefónica de Confianza del Consumidor Jalisciense (ETCOJ).</t>
  </si>
  <si>
    <t>Jalisco.1</t>
  </si>
  <si>
    <t>Nacional.1</t>
  </si>
  <si>
    <t>2021/10</t>
  </si>
  <si>
    <t>2021-10-01</t>
  </si>
  <si>
    <t>Nota: La variación anual es la variación con respecto al mismo mes del año anterior. Las horas trabajadas por el personal ocupado total son la suma de las horas normales y extraordinarias efectivamente trabajadas por el personal dependiente de la razón social, el personal suministrado por otra razón social y el personal no remunerado.</t>
  </si>
  <si>
    <t>sept-2021</t>
  </si>
  <si>
    <t>Ingreso, Índice</t>
  </si>
  <si>
    <t>Variación anual, %</t>
  </si>
  <si>
    <t>Sector SCIAN</t>
  </si>
  <si>
    <t>Personal ocupado, Índice</t>
  </si>
  <si>
    <t>Figura 2</t>
  </si>
  <si>
    <t>Figura 3</t>
  </si>
  <si>
    <t>Figura 4</t>
  </si>
  <si>
    <t>Figura 5</t>
  </si>
  <si>
    <t>Figura 6</t>
  </si>
  <si>
    <t>Figura 7</t>
  </si>
  <si>
    <t>Figura 8</t>
  </si>
  <si>
    <t>Figura 9</t>
  </si>
  <si>
    <t>Figura 10</t>
  </si>
  <si>
    <t>Figura 11</t>
  </si>
  <si>
    <t>Figura 12</t>
  </si>
  <si>
    <t>Figura 13</t>
  </si>
  <si>
    <t>Figura 14</t>
  </si>
  <si>
    <t>Figura 15</t>
  </si>
  <si>
    <t>Figura 16</t>
  </si>
  <si>
    <t>Figura 17</t>
  </si>
  <si>
    <t>Figura 18</t>
  </si>
  <si>
    <t>Figura 19</t>
  </si>
  <si>
    <t>Figura 56</t>
  </si>
  <si>
    <t>Figura 57</t>
  </si>
  <si>
    <t>Figura 58</t>
  </si>
  <si>
    <t>Figura 59</t>
  </si>
  <si>
    <t>Figura 84</t>
  </si>
  <si>
    <t>Figura 85</t>
  </si>
  <si>
    <t>Figura 86</t>
  </si>
  <si>
    <t>Figura 87</t>
  </si>
  <si>
    <t>Noviembre
2021</t>
  </si>
  <si>
    <t>lugar</t>
  </si>
  <si>
    <t>Car anual gral.</t>
  </si>
  <si>
    <t>2006/11</t>
  </si>
  <si>
    <t>2007/11</t>
  </si>
  <si>
    <t>2008/11</t>
  </si>
  <si>
    <t>2009/11</t>
  </si>
  <si>
    <t>2010/11</t>
  </si>
  <si>
    <t>2011/11</t>
  </si>
  <si>
    <t>2012/11</t>
  </si>
  <si>
    <t>2013/11</t>
  </si>
  <si>
    <t>2014/11</t>
  </si>
  <si>
    <t>2015/11</t>
  </si>
  <si>
    <t>2016/11</t>
  </si>
  <si>
    <t>2021/11</t>
  </si>
  <si>
    <t>Figura #.  comparativoestatal-empleos_abril21 2021-05-12</t>
  </si>
  <si>
    <t>noviembre nuevos</t>
  </si>
  <si>
    <t>noviembre permanentes</t>
  </si>
  <si>
    <t>2021-11-01</t>
  </si>
  <si>
    <t>TA_nov21</t>
  </si>
  <si>
    <t>TP_nov21</t>
  </si>
  <si>
    <t>Servicios Públicos</t>
  </si>
  <si>
    <t>OCT %</t>
  </si>
  <si>
    <t>OCT PROM</t>
  </si>
  <si>
    <t>OCT $</t>
  </si>
  <si>
    <t>OCT EST</t>
  </si>
  <si>
    <t>oct-2021</t>
  </si>
  <si>
    <t>Fuente: IIEG con información de INEGI, EMS. Nota: Cálculos con cifras originales (sin desestacionalizar). Las variaciones se refieren al cambio porcentual respecto al mismo mes del año anterior. Los ingresos se refieren a los ingresos totales por suministro de bienes y servicios.</t>
  </si>
  <si>
    <t>Fuente: IIEG con información de INEGI, EMS. Nota: Cálculos con cifras originales (sin desestacionalizar). Las variaciones se refieren al cambio porcentual respecto al mismo mes del año anterior. El personal ocuado comprende al personal dependiente de la razón social y no dependiente.</t>
  </si>
  <si>
    <t>Fuente: IIEG con información de INEGI, EMS. Nota: Cálculos con cifras originales (sin desestacionalizar). Las variaciones se refieren al cambio porcentual respecto al mismo mes del año anterior.</t>
  </si>
  <si>
    <t>Unidades Vehiculares Híbridas</t>
  </si>
  <si>
    <t>Nota: Cifras preliminares para octubre 2021.</t>
  </si>
  <si>
    <t>Nota 1: Cifras preliminares para enero-octubre 2021.</t>
  </si>
  <si>
    <t>Nota 1: Carne en canal se refiere al cuerpo del animal sacrificado, sangrado, desollado, eviscerado, sin cabeza ni extremidades. La canal es el producto primario; es un paso intermedio en la producción de carne, que es el producto terminado. Nota 2: Cifras preliminares para enero-octubre 2021.</t>
  </si>
  <si>
    <t>Producción de Carne en Canal de Ganado Bovino</t>
  </si>
  <si>
    <t>Por Entidad Federativa</t>
  </si>
  <si>
    <t>Octubre 2021 1/</t>
  </si>
  <si>
    <t>Rank Oct 2021</t>
  </si>
  <si>
    <t>Nota 2: Cifras preliminares para octubre de 2021.</t>
  </si>
  <si>
    <t>Producción de Carne en Canal de Ganado Porcino</t>
  </si>
  <si>
    <t>Producción de Carne en Canal de Ganado Ovino</t>
  </si>
  <si>
    <t>Producción de Carne en Canal de Ganado Caprino</t>
  </si>
  <si>
    <t>Figura 63. Variación porcentual anual de la producción de carne en canal de ganado bovino , nacional y Jalisco, 2018-octubre 2021</t>
  </si>
  <si>
    <t>Nacional y Jalisco</t>
  </si>
  <si>
    <t>2017-2021</t>
  </si>
  <si>
    <t>Nota 2: Cifras preliminares para octubre 2021.</t>
  </si>
  <si>
    <t>Nota: Cifras preliminares para octubre de 2021.</t>
  </si>
  <si>
    <t>Trab_aseg_nov21</t>
  </si>
  <si>
    <t>partipación % octubre</t>
  </si>
  <si>
    <t>participación % noviembre</t>
  </si>
  <si>
    <t>Actividades primarias</t>
  </si>
  <si>
    <t>Actividades terciarias</t>
  </si>
  <si>
    <r>
      <t xml:space="preserve">Nota 1: Carne en canal se refiere al cuerpo del animal sacrificado, sangrado, desollado, eviscerado, sin cabeza ni extremidades. La canal es el producto primario; es un paso intermedio en la producción de carne, que es el producto terminado. Nota 2: </t>
    </r>
    <r>
      <rPr>
        <sz val="11"/>
        <color rgb="FF000000"/>
        <rFont val="Arial"/>
        <family val="2"/>
      </rPr>
      <t>Cifras preliminares para octubre 2021.</t>
    </r>
  </si>
  <si>
    <t>Diciembre
2021</t>
  </si>
  <si>
    <t>Diciembre 
2021</t>
  </si>
  <si>
    <t>Menores de 15 años de edad</t>
  </si>
  <si>
    <t>Mayor o igual a 15 y menor a 20 años de edad</t>
  </si>
  <si>
    <t>Mayor o igual a 20 y menor a 25 años de edad</t>
  </si>
  <si>
    <t>Mayor o igual a 25 y menor a 30 años de edad</t>
  </si>
  <si>
    <t>Mayor o igual a 30 y menor a 35 años de edad</t>
  </si>
  <si>
    <t>Mayor o igual a 35 y menor a 40 años de edad</t>
  </si>
  <si>
    <t>Mayor o igual a 40 y menor a 45 años de edad</t>
  </si>
  <si>
    <t>Mayor o igual a 45 y menor a 50 años de edad</t>
  </si>
  <si>
    <t>50 o más años</t>
  </si>
  <si>
    <t>2021/Diciembre</t>
  </si>
  <si>
    <t>var  % dic21/dic20</t>
  </si>
  <si>
    <t>var abs dic 21/dic 20</t>
  </si>
  <si>
    <t>var %  dic 21/dic 20</t>
  </si>
  <si>
    <t>var dic 21/dic 20</t>
  </si>
  <si>
    <t>abs-dic 21/dic 20</t>
  </si>
  <si>
    <t>2021/diciembre</t>
  </si>
  <si>
    <t>Porcentaje de trabajadores asegurados registrados por grupo de edad, diciembre 2021</t>
  </si>
  <si>
    <t>Porcentaje de trabajadores asegurados hombres, diciembre 2021</t>
  </si>
  <si>
    <t>fecha</t>
  </si>
  <si>
    <t>ta</t>
  </si>
  <si>
    <t>absMM</t>
  </si>
  <si>
    <t>varMM</t>
  </si>
  <si>
    <t>absYY</t>
  </si>
  <si>
    <t>varYY</t>
  </si>
  <si>
    <t>ene</t>
  </si>
  <si>
    <t>sep</t>
  </si>
  <si>
    <t>Empleo formal total en el IMSS del sector turístico, diciembre 2013-2021</t>
  </si>
  <si>
    <t>Variación absoluta y porcentual del empleo generado mensual en el sector turístico de Jalisco, enero 2013-diciembre 2021</t>
  </si>
  <si>
    <t>Figura 71. Variación absoluta y porcentual del empleo generado anual del sector turístico de Jalisco, enero 2013-diciembre 2021</t>
  </si>
  <si>
    <t>Variación absoluta y porcentual del empleo generado anual del sector turístico de Jalisco, enero 2013-diciembre 2021</t>
  </si>
  <si>
    <t xml:space="preserve">Ingresa a la plataforma: </t>
  </si>
  <si>
    <t>https://iieg.gob.mx/ns/?page_id=27987</t>
  </si>
  <si>
    <t>Indicador</t>
  </si>
  <si>
    <t>Variación porcentual anual</t>
  </si>
  <si>
    <t>2013 I</t>
  </si>
  <si>
    <t>2013 II</t>
  </si>
  <si>
    <t>2013 III</t>
  </si>
  <si>
    <t>2013 IV</t>
  </si>
  <si>
    <t>2014 I</t>
  </si>
  <si>
    <t>2014 II</t>
  </si>
  <si>
    <t>2014 III</t>
  </si>
  <si>
    <t>2014 IV</t>
  </si>
  <si>
    <t>2015 I</t>
  </si>
  <si>
    <t>2015 II</t>
  </si>
  <si>
    <t>2015 III</t>
  </si>
  <si>
    <t>2015 IV</t>
  </si>
  <si>
    <t>2016 I</t>
  </si>
  <si>
    <t>2016 II</t>
  </si>
  <si>
    <t>2016 III</t>
  </si>
  <si>
    <t>2016 IV</t>
  </si>
  <si>
    <t>2017 I</t>
  </si>
  <si>
    <t>2017 II</t>
  </si>
  <si>
    <t>2017 III</t>
  </si>
  <si>
    <t>2017 IV</t>
  </si>
  <si>
    <t>2018 I</t>
  </si>
  <si>
    <t>2018 II</t>
  </si>
  <si>
    <t>2018 III</t>
  </si>
  <si>
    <t>2018 IV</t>
  </si>
  <si>
    <t>2019 I</t>
  </si>
  <si>
    <t>2019 II</t>
  </si>
  <si>
    <t>2019 III</t>
  </si>
  <si>
    <t>2019 IV</t>
  </si>
  <si>
    <t>2020 I</t>
  </si>
  <si>
    <t>2020 II</t>
  </si>
  <si>
    <t>2020 III</t>
  </si>
  <si>
    <t>2020 IV</t>
  </si>
  <si>
    <t>2021 I</t>
  </si>
  <si>
    <t>2021 II</t>
  </si>
  <si>
    <t>2021 III</t>
  </si>
  <si>
    <t>yearq</t>
  </si>
  <si>
    <t>Valor</t>
  </si>
  <si>
    <t xml:space="preserve">Querétaro </t>
  </si>
  <si>
    <t>sector</t>
  </si>
  <si>
    <t>Índice sector construcción</t>
  </si>
  <si>
    <t>Sector construcción, variación anual</t>
  </si>
  <si>
    <t>Índice industrias manufactureras</t>
  </si>
  <si>
    <t>Industrias manufactureras, variación anual</t>
  </si>
  <si>
    <t>Índice sector comercio</t>
  </si>
  <si>
    <t>Sector comercio, variación anual</t>
  </si>
  <si>
    <t>Fuente: IIEG con información de CONAVI.</t>
  </si>
  <si>
    <t>Nota: La variación anual es la variación con respecto al mismo periodo del mes de enero del año anterior. La demanda de los financiamientos incluye los financiamientos de las instituciones públicas y la banca comercial.</t>
  </si>
  <si>
    <t>EF</t>
  </si>
  <si>
    <t>Vivienda total 2020</t>
  </si>
  <si>
    <t>Vivienda total 2021</t>
  </si>
  <si>
    <t>ERRORES:</t>
  </si>
  <si>
    <t>Organismo</t>
  </si>
  <si>
    <t>Cofinanciamientos y subsidios</t>
  </si>
  <si>
    <t>Crédito individual</t>
  </si>
  <si>
    <t>Porcentaje de credito del organismo vs total de creditos</t>
  </si>
  <si>
    <t>Porcentaje de credito del organismo vs creditos individuales</t>
  </si>
  <si>
    <t>INFONAVIT</t>
  </si>
  <si>
    <t>BANCA (CNBV)</t>
  </si>
  <si>
    <t>FOVISSSTE</t>
  </si>
  <si>
    <t>OTROS</t>
  </si>
  <si>
    <t>Credito individual</t>
  </si>
  <si>
    <t>organismo</t>
  </si>
  <si>
    <t>orden</t>
  </si>
  <si>
    <t>valor_vivienda</t>
  </si>
  <si>
    <t>Otro</t>
  </si>
  <si>
    <t>Económica</t>
  </si>
  <si>
    <t>Popular</t>
  </si>
  <si>
    <t>Tradicional</t>
  </si>
  <si>
    <t>Media</t>
  </si>
  <si>
    <t>Residencial</t>
  </si>
  <si>
    <t>Residencial plus</t>
  </si>
  <si>
    <t>Clasificación</t>
  </si>
  <si>
    <t>Valor en Unidad de Medida y Actualización (UMA)</t>
  </si>
  <si>
    <t>máximo</t>
  </si>
  <si>
    <t>Hasta 118</t>
  </si>
  <si>
    <t>Mayor a 118 hasta 200</t>
  </si>
  <si>
    <t>Mayor a 200 hasta 350</t>
  </si>
  <si>
    <t>Mayor a 350 hasta 750</t>
  </si>
  <si>
    <t>Mayor a 750 hasta 1,500</t>
  </si>
  <si>
    <t>Residencial Plus</t>
  </si>
  <si>
    <t>Mayor a 1,500</t>
  </si>
  <si>
    <t>&gt; $4,086,338</t>
  </si>
  <si>
    <t>dic 2020 - dic 2021</t>
  </si>
  <si>
    <t>nov 2021 - dic 2021</t>
  </si>
  <si>
    <t>dic 2020 - dic 2021.1</t>
  </si>
  <si>
    <t>Precios corrientes</t>
  </si>
  <si>
    <t>Precios constantes</t>
  </si>
  <si>
    <t>2006/12</t>
  </si>
  <si>
    <t>2007/12</t>
  </si>
  <si>
    <t>2008/12</t>
  </si>
  <si>
    <t>2009/12</t>
  </si>
  <si>
    <t>2010/12</t>
  </si>
  <si>
    <t>2011/12</t>
  </si>
  <si>
    <t>2012/12</t>
  </si>
  <si>
    <t>2013/12</t>
  </si>
  <si>
    <t>2014/12</t>
  </si>
  <si>
    <t>2015/12</t>
  </si>
  <si>
    <t>2016/12</t>
  </si>
  <si>
    <t>2021/12</t>
  </si>
  <si>
    <t>Empleos totales, diciembre 2020</t>
  </si>
  <si>
    <t>Empleos totales, diciembre 2021</t>
  </si>
  <si>
    <t>Empleos nuevos, acumulado 2021</t>
  </si>
  <si>
    <t>Servicios sociales y comunales</t>
  </si>
  <si>
    <t>Industria eléctrica, y captación y suministro de agua potable</t>
  </si>
  <si>
    <t>Servicios para empresas, personas y el hogar</t>
  </si>
  <si>
    <t>TA_dic21</t>
  </si>
  <si>
    <t>TP_dic21</t>
  </si>
  <si>
    <t>TA_dic20</t>
  </si>
  <si>
    <t>TP_dic/20</t>
  </si>
  <si>
    <t>TP_dic20</t>
  </si>
  <si>
    <t>Mes anterior 2021-11-01</t>
  </si>
  <si>
    <t>Mes actual 2021-12-01</t>
  </si>
  <si>
    <t>diciembre nuevos</t>
  </si>
  <si>
    <t>diciembre permanentes</t>
  </si>
  <si>
    <t>2021-12-01</t>
  </si>
  <si>
    <t>2020-12-01.1</t>
  </si>
  <si>
    <t>NOV %</t>
  </si>
  <si>
    <t>NOV PROM</t>
  </si>
  <si>
    <t>NOV $</t>
  </si>
  <si>
    <t>NOV EST</t>
  </si>
  <si>
    <t>2020-11-01 EST</t>
  </si>
  <si>
    <t>nov-2021</t>
  </si>
  <si>
    <t>Michoacán de Ocampo</t>
  </si>
  <si>
    <t>ene-nov 2008</t>
  </si>
  <si>
    <t>ene-nov 2009</t>
  </si>
  <si>
    <t>ene-nov 2010</t>
  </si>
  <si>
    <t>ene-nov 2011</t>
  </si>
  <si>
    <t>ene-nov 2012</t>
  </si>
  <si>
    <t>ene-nov 2013</t>
  </si>
  <si>
    <t>ene-nov 2014</t>
  </si>
  <si>
    <t>ene-nov 2015</t>
  </si>
  <si>
    <t>ene-nov 2016</t>
  </si>
  <si>
    <t>ene-nov 2017</t>
  </si>
  <si>
    <t>ene-nov 2018</t>
  </si>
  <si>
    <t>ene-nov 2019</t>
  </si>
  <si>
    <t>ene-nov 2020</t>
  </si>
  <si>
    <t>ene-nov 2021</t>
  </si>
  <si>
    <t>Ene-Nov 2021 1/</t>
  </si>
  <si>
    <t>% Participación Jalisco en el Nacional                           (Ene-Nov 2021)</t>
  </si>
  <si>
    <t>% Participación Jalisco en el Nacional                             (Ene-Nov 2021)</t>
  </si>
  <si>
    <t>% Participación Jalisco en el Nacional                            (Ene-Nov 2021)</t>
  </si>
  <si>
    <t>Trab_aseg_dic21</t>
  </si>
  <si>
    <t>Figura 19. Porcentaje de cuentas Infonavit en cartera vencida en Jalisco y a nivel nacional, enero 2018 – noviembre 2021</t>
  </si>
  <si>
    <t>Figura 20. Porcentaje de cuentas en cartera vencida de Infonavit por entidad federativa, noviembre 2021</t>
  </si>
  <si>
    <t>Figura 21. Porcentaje de saldos en cartera vencida y prórroga, Jalisco y Nacional, enero 2018 – noviembre 2021</t>
  </si>
  <si>
    <t>Figura 22. Porcentaje del saldo en cartera vencida de Infonavit por entidad federativa, noviembre 2021</t>
  </si>
  <si>
    <t>Tabla 1. Indicador de Confianza del Consumidor Jalisciense, nivel del indicador y subíndices a diciembre de 2021</t>
  </si>
  <si>
    <t>Tabla 2. Generación de empleos del municipio de Guadalajara por división de actividad económica, cierre 2021</t>
  </si>
  <si>
    <t>Tabla 3. Empleos en Jalisco por sector de actividad económica, diciembre 2021 vs noviembre 2021</t>
  </si>
  <si>
    <t>Tabla 4. Empleos en Jalisco por sector de actividad económica, acumulado enero-diciembre 2021</t>
  </si>
  <si>
    <t>Tabla 5. Trabajadores asegurados en el IMSS en Jalisco por sector de actividad económica y sexo, noviembre y diciembre de 2021</t>
  </si>
  <si>
    <t>Tabla 6. Empleos en Jalisco por grupos de edad, noviembre y diciembre de 2021</t>
  </si>
  <si>
    <t>Tabla 7. Patrones registrados en el IMSS en Jalisco por división económica, diciembre 2021 vs noviembre 2021</t>
  </si>
  <si>
    <t>Tabla 8. Patrones registrados en el IMSS en Jalisco por división económica, anual 2021</t>
  </si>
  <si>
    <t>Tabla 9. Patrones registrados en el IMSS en Jalisco por tamaño, diciembre vs noviembre de 2021</t>
  </si>
  <si>
    <t>Tabla 10. Patrones registrados en el IMSS en Jalisco por tamaño, diciembre 2021 vs diciembre 2020</t>
  </si>
  <si>
    <t>Tabla 11. Participación porcentual y variación anual del valor de la producción de principales subsectores manufactureros en Jalisco en términos reales, acumulado de los últimos 12 meses, noviembre 2021</t>
  </si>
  <si>
    <t>Tabla 12. Participación porcentual y variación anual del personal ocupado en principales subsectores manufactureros en Jalisco, noviembre 2021</t>
  </si>
  <si>
    <t>Tabla 13. Indicadores de empresas comerciales de Jalisco, variación porcentual anual, últimos doce meses</t>
  </si>
  <si>
    <t>Tabla 14. Número de cabezas sacrificadas. Nacional y Jalisco, anual 2019-2020, noviembre-2021</t>
  </si>
  <si>
    <t>Tabla 15. Producción de carne en canal. Nacional y Jalisco, anual 2019-2020, noviembre-2021, toneladas</t>
  </si>
  <si>
    <t>Tabla 16. Valor de producción de carne en canal, nacional y Jalisco, anual 2019-2020, enero-noviembre 2021, miles de pesos</t>
  </si>
  <si>
    <t>Tabla 17. Distribución del total de empleos de municipios, diciembre de 2021</t>
  </si>
  <si>
    <t>Figura 1. Inflación en Jalisco por objeto de gasto, mensual, septiembre 2018-diciembre 2021</t>
  </si>
  <si>
    <t>Figura 2. Extracto de la inflación mensual, diciembre 2021</t>
  </si>
  <si>
    <t>Figura 3. Volatilidad de los productos genéricos en Jalisco, julio 2020-diciembre 2021</t>
  </si>
  <si>
    <t>Figura 4. Variación porcentual anual del ITAEE de Jalisco y promedio nacional, 2013 T1 - 2021 T3, cifras originales</t>
  </si>
  <si>
    <t>Figura 5. Variación porcentual anual del ITAEE de Jalisco, 2013 T1 - 2021 T3, cifras desestacionalizadas</t>
  </si>
  <si>
    <t>Figura 6. Variación porcentual anual del ITAEE por entidad federativa, 2021 T3, cifras originales</t>
  </si>
  <si>
    <t>Figura 7. Variación porcentual anual del ITAEE por entidad federativa, 2021 T3, cifras desestacionalizadas</t>
  </si>
  <si>
    <t>Figura 8. Variación porcentual anual del ITAEE de Jalisco por actividad económica, 2021 T3, cifras originales</t>
  </si>
  <si>
    <t>Figura 9. Variación porcentual anual del ITAEE de Jalisco de las actividades primarias, 2021 T3, cifras originales</t>
  </si>
  <si>
    <t>Figura 10. Variación porcentual anual del ITAEE de las actividades primarias por entidad federativa, 2021 T3, cifras originales</t>
  </si>
  <si>
    <t>Figura 11. Variación porcentual anual del ITAEE de Jalisco de las actividades secundarias, 2021 T3, cifras originales</t>
  </si>
  <si>
    <t>Figura 12. Variación porcentual anual del ITAEE de las actividades secundarias por entidad federativa, 2021 T3, cifras originales</t>
  </si>
  <si>
    <t>Figura 13. Variación porcentual anual del ITAEE de Jalisco de las actividades terciarias, 2021 T3, cifras originales</t>
  </si>
  <si>
    <t>Figura 14. Variación porcentual anual del ITAEE de las actividades terciarias por entidad federativa, 2021 T3, cifras originales</t>
  </si>
  <si>
    <t>Figura 15. Índice y variación anual del indicador del sector construcción de Jalisco, 2021 T3, cifras originales</t>
  </si>
  <si>
    <t>Figura 16. Índice y variación anual del indicador de las industrias manufactureras de Jalisco, 2021 T3, cifras originales</t>
  </si>
  <si>
    <t>Figura 17. Índice y variación anual del indicador del sector comercio de Jalisco, 2021 T3, cifras originales</t>
  </si>
  <si>
    <t>Figura 18. Indicador de Confianza del Consumidor Jalisciense, febrero-2020 a diciembre-2021</t>
  </si>
  <si>
    <t>Figura 23. Financiamientos otorgados para vivienda nueva y usada en Jalisco, noviembre 2013 – noviembre 2021</t>
  </si>
  <si>
    <t>Figura 24. Variación anual de los financiamientos otorgados, noviembre 2020 –noviembre 2021</t>
  </si>
  <si>
    <t>Figura 25. Distribución de financiamientos otorgados para viviendas en Jalisco en el mes de noviembre de 2021, por modalidad</t>
  </si>
  <si>
    <t>Figura 26. Financiamientos otorgados por organismo y valor de la vivienda, noviembre 2021</t>
  </si>
  <si>
    <t>Figura 27. Inflación mensual a tasa anual, enero 2013 - diciembre 2021</t>
  </si>
  <si>
    <t>Figura 28. Inflación anual por ciudades, diciembre 2021</t>
  </si>
  <si>
    <t>Figura 29. Inflación mensual a tasa anual por entidad federativa, diciembre 2021</t>
  </si>
  <si>
    <t>Figura 30. Variación anual del índice de precios por objeto de gasto en Jalisco, agosto-diciembre 2021</t>
  </si>
  <si>
    <t>Figura 31. Inflación anual del rubro de alimentos, bebidas y tabaco por entidad federativa, diciembre de 2021</t>
  </si>
  <si>
    <t>Figura 32. Inflación anual del rubro de ropa, calzado y accesorios por entidad federativa, diciembre de 2021</t>
  </si>
  <si>
    <t>Figura 33. Inflación anual del rubro de gasto en vivienda por entidad federativa, diciembre de 2021</t>
  </si>
  <si>
    <t>Figura 34. Inflación anual del rubro de muebles, aparatos y accesorios domésticos por entidad federativa, diciembre de 2021</t>
  </si>
  <si>
    <t>Figura 35. Inflación anual del rubro de gasto en salud y cuidado personal por entidad federativa, diciembre de 2021</t>
  </si>
  <si>
    <t>Figura 36. Inflación anual del rubro de gasto en transporte por entidad federativa, diciembre de 2021</t>
  </si>
  <si>
    <t>Figura 37. Inflación anual del rubro de educación y esparcimiento por entidad federativa, diciembre 2021</t>
  </si>
  <si>
    <t>Figura 38. Inflación anual del rubro de otros servicios por entidad federativa, diciembre 2021</t>
  </si>
  <si>
    <t>Figura 39. Precio promedio mensual de la gasolina regular, premium y diésel en Jalisco, noviembre- diciembre 2021, pesos constantes</t>
  </si>
  <si>
    <t>Figura 40. Precio promedio mensual de la gasolina regular en Jalisco y México, enero 2017 - diciembre 2021, a pesos constantes</t>
  </si>
  <si>
    <t>Figura 42. Precio promedio mensual de la gasolina premium Jalisco y México, enero 2017 a diciembre 2021, a pesos constantes</t>
  </si>
  <si>
    <t>Figura 44. Precio promedio mensual de diésel en Jalisco y México, enero 2017 - diciembre 2021, a pesos constantes</t>
  </si>
  <si>
    <t>Figura 46. Precio promedio gasolina regular, premium, diésel, diciembre 2021</t>
  </si>
  <si>
    <t>Figura 47. Tasa de desocupación en Jalisco en diciembre, 2006-2021</t>
  </si>
  <si>
    <t>Figura 48. Tasa de desocupación mensual por entidad federativa, diciembre 2021</t>
  </si>
  <si>
    <t>Figura 49. Variación mensual en puntos porcentuales de la tasa de desocupación por entidad federativa, diciembre de 2021</t>
  </si>
  <si>
    <t>Figura 50. Empleos formales totales en Jalisco, enero 2013- diciembre 2021</t>
  </si>
  <si>
    <t>Figura 51. Empleos formales generados en diciembre en Jalisco, 2000-2021</t>
  </si>
  <si>
    <t>Figura 52. Empleos formales generados en Jalisco de enero de 2020 a diciembre de 2021</t>
  </si>
  <si>
    <t>Figura 53. Empleos formales generados en diciembre 2021 por entidad federativa</t>
  </si>
  <si>
    <t>Figura 54. Variación porcentual mensual de empleos generados por entidad federativa, diciembre 2021</t>
  </si>
  <si>
    <t>Figura 55. Empleos nuevos en los últimos diecisiete meses (agosto 2020-diciembre 2021) por entidad federativa</t>
  </si>
  <si>
    <t>Figura 56. Empleos nuevos formales en Jalisco, anual 2000 - 2021</t>
  </si>
  <si>
    <t>Figura 57. Variación absoluta anual de empleo formal, cierre 2021</t>
  </si>
  <si>
    <t>Figura 58. Variación porcentual anual de empleo formal, diciembre 2021</t>
  </si>
  <si>
    <t>Figura 59. Empleos formales temporales y permanentes por entidad federativa, diciembre 2021</t>
  </si>
  <si>
    <t>Figura 62. Los 20 municipios de Jalisco con mayor generación de empleo formal en diciembre de 2021</t>
  </si>
  <si>
    <t>Figura 66. Empleo formal total en el IMSS del sector turístico, enero 2013-diciembre 2021</t>
  </si>
  <si>
    <t>Figura 67. Empleo formal total en el IMSS del sector turístico, diciembre 2013-2021</t>
  </si>
  <si>
    <t>Figura 68. Variación absoluta y porcentual del empleo generado mensual en el sector turístico de Jalisco, enero 2013-diciembre 2021</t>
  </si>
  <si>
    <t>Figura 70. Trabajadores asegurados en Jalisco por sector, cierre 2015-2021</t>
  </si>
  <si>
    <t>Figura 71. Porcentaje de participación de trabajadores asegurados por división de actividad económica en Jalisco, diciembre de 2021</t>
  </si>
  <si>
    <t>Figura 72. Serie histórica de trabajadores asegurados del sector agricultura, ganadería, silvicultura, pesca y caza de Jalisco, cierre 2013-2021</t>
  </si>
  <si>
    <t>Figura 73. Distribución porcentual de los trabajadores asegurados del sector agropecuario de Jalisco por subsector, diciembre de 2021</t>
  </si>
  <si>
    <t>Figura 74. Serie histórica del empleo formal en el sector industria de la transformación de Jalisco, cierre 2013-2021</t>
  </si>
  <si>
    <t>Figura 75. Distribución porcentual de los trabajadores asegurados del sector industria de la transformación de Jalisco por subsector, diciembre de 2021</t>
  </si>
  <si>
    <t>Figura 76. Serie histórica de los trabajadores asegurados en el IMSS del sector comercio de Jalisco, cierre 2013-2021</t>
  </si>
  <si>
    <t>Figura 77. Distribución porcentual de los trabajadores asegurados del sector comercio de Jalisco por subsector, diciembre 2021</t>
  </si>
  <si>
    <t>Figura 78. Serie histórica de los trabajadores asegurados al IMSS del sector servicios de Jalisco, cierre 2013-2021</t>
  </si>
  <si>
    <t>Figura 79. Porcentaje de participación de los trabajadores asegurados del sector servicios, diciembre 2021</t>
  </si>
  <si>
    <t>Figura 80. Distribución porcentual de trabajadores asegurados en el IMSS por sector de actividad económica, diciembre 2021 (hombres)</t>
  </si>
  <si>
    <t>Figura 81. Distribución porcentual de trabajadores asegurados en el IMSS por sector de actividad económica, diciembre 2021 (mujeres)</t>
  </si>
  <si>
    <t>Figura 82. Distribución porcentual de trabajadores asegurados en el IMSS grupo de edad, diciembre 2021</t>
  </si>
  <si>
    <t>Figura 83. Patrones registrados en el IMSS en Jalisco, cierre 2013-2021</t>
  </si>
  <si>
    <t>Figura 84. Patrones de Jalisco registrados en el IMSS, por división económica, diciembre 2021</t>
  </si>
  <si>
    <t>Figura 85. Patrones nuevos registrados ante el IMSS, por delegación, diciembre de 2021</t>
  </si>
  <si>
    <t>Figura 86. Variación mensual de patrones nuevos registrados ante el IMSS, por delegación, diciembre de 2021</t>
  </si>
  <si>
    <t>Figura 87. Variación anual absoluta de patrones nuevos registrados ante el IMSS, por delegación, 2021</t>
  </si>
  <si>
    <t>Figura 88. Variación porcentual anual de patrones nuevos registrados ante el IMSS, por delegación, diciembre 2021</t>
  </si>
  <si>
    <t>Figura 89. Indicador Mensual de la Actividad Industrial de Jalisco. Variación porcentual anual y variación promedio anual con cifras originales, enero 2013-septiembre 2021</t>
  </si>
  <si>
    <t>Figura 90. Variación porcentual anual del IMAIEF por entidad federativa con cifras originales, septiembre 2021</t>
  </si>
  <si>
    <t>Figura 91. Indicador Mensual de la Actividad Industrial de Jalisco. Serie desestacionalizada y de tendencia-ciclo, enero 2013-septiembre 2021</t>
  </si>
  <si>
    <t>Figura 92. Variación porcentual anual del IMAIEF por entidad federativa con cifras desestacionalizadas, septiembre 2021</t>
  </si>
  <si>
    <t>Figura 93. Variación porcentual mensual del IMAIEF por entidad federativa con cifras desestacionalizadas, septiembre 2021</t>
  </si>
  <si>
    <t xml:space="preserve">Figura 94. Variación porcentual con respecto al mismo periodo del año anterior del IMAIEF de actividades secundarias, industria de la construcción e industrias manufactureras de Jalisco con cifras originales, septiembre 2021 </t>
  </si>
  <si>
    <t>Figura 95. Indicador Mensual de la Industria de la Construcción de Jalisco, variación porcentual anual y variación promedio anual con cifras originales, enero 2013-septiembre 2021</t>
  </si>
  <si>
    <t>Figura 96. Variación porcentual anual del IMAIEF de la industria de la construcción por entidad federativa con cifras originales, septiembre 2021</t>
  </si>
  <si>
    <t>Figura 97. Indicador Mensual de las Industrias Manufactureras de Jalisco, variación porcentual anual y variación promedio anual con cifras originales, enero 2013-septiembre 2021</t>
  </si>
  <si>
    <t>Figura 98. Variación porcentual anual del IMAIEF de las industrias manufactureras por entidad federativa con cifras originales, septiembre 2021</t>
  </si>
  <si>
    <t>Figura 99. Valor de la producción de la industria de la construcción en Jalisco, cifras mensuales en millones de pesos constantes, noviembre 2006-noviembre 2021</t>
  </si>
  <si>
    <t>Figura 100. Valor de la producción de la industria de la construcción en Jalisco, cifras mensuales en millones de pesos constantes, enero 2013-noviembre 2021</t>
  </si>
  <si>
    <t>Figura 101. Variación porcentual anual de la producción de los últimos doce meses de la industria de la construcción en Jalisco, enero 2013-noviembre 2021</t>
  </si>
  <si>
    <t>Figura 102. Distribución porcentual de la producción de la industria de la construcción por entidad federativa, noviembre 2021</t>
  </si>
  <si>
    <t>Figura 103. Variación porcentual anual de la producción de la industria de la construcción por entidad federativa, noviembre 2021</t>
  </si>
  <si>
    <t>Figura 104. Variación porcentual mensual de la producción de la industria de la construcción por entidad federativa, noviembre 2021</t>
  </si>
  <si>
    <t>Figura 105. Variación porcentual anual del personal ocupado de la industria manufacturera por entidad federativa, noviembre 2021</t>
  </si>
  <si>
    <t>Figura 106. Variación porcentual anual de las horas trabajadas por el personal ocupado total en la industria manufacturera por entidad federativa, noviembre 2021</t>
  </si>
  <si>
    <t>Figura 107. Ingresos provenientes del mercado extranjero que obtuvieron los establecimientos manufactureros del programa IMMEX en Jalisco. Cifras mensuales en millones de pesos, enero 2013-noviembre 2021</t>
  </si>
  <si>
    <t>Figura 108. Ingresos provenientes del mercado extranjero que obtuvieron los establecimientos no manufactureros en el programa IMMEX en Jalisco. Cifras mensuales en millones de pesos, enero 2013-noviembre 2021</t>
  </si>
  <si>
    <t>Figura 109. Ingresos provenientes del mercado extranjero que obtuvieron los establecimientos manufactureros y no manufactureros en el programa IMMEX en Jalisco.  Cifras acumuladas anuales en millones de pesos y su variación anual, enero 2013-noviembre 2021</t>
  </si>
  <si>
    <t>Figura 110. Número de establecimientos manufactureros y no manufactureros en el programa IMMEX en Jalisco, enero 2013-noviembre 2021</t>
  </si>
  <si>
    <t>Figura 111. Distribución porcentual de los establecimientos manufactureros y no manufactureros con programa IMMEX por entidad federativa, noviembre 2021</t>
  </si>
  <si>
    <t>Figura 112. Personal ocupado en establecimientos manufactureros y no manufactureros en el programa IMMEX en Jalisco, enero 2013-noviembre 2021</t>
  </si>
  <si>
    <t>Figura 113. Variación porcentual anual de personal ocupado en establecimientos manufactureros y no manufactureros en el programa IMMEX en Jalisco, enero 2013-noviembre 2021</t>
  </si>
  <si>
    <t>Figura 114. Distribución porcentual del personal ocupado de los establecimientos manufactureros y no manufactureros con programa IMMEX por entidad federativa, noviembre 2021</t>
  </si>
  <si>
    <t>Figura 115. Índice de los Ingresos totales y variación mensual del comercio al por mayor, enero 2017 – noviembre 2021</t>
  </si>
  <si>
    <t>Figura 116. Variación porcentual anual de los ingresos por suministro de bienes y servicios de empresas de comercio al por mayor por entidad federativa, noviembre de 2021</t>
  </si>
  <si>
    <t>Figura 117. Variación porcentual anual del personal ocupado de las empresas de comercio al por mayor, noviembre de 2021</t>
  </si>
  <si>
    <t>Figura 118. Índice de los Ingresos totales y variación mensual del comercio al por menor, enero 2017 – noviembre 2021</t>
  </si>
  <si>
    <t>Figura 119. Variación porcentual anual de los ingresos por suministro de bienes y servicios de empresas de comercio al por menor por entidad federativa, noviembre de 2021</t>
  </si>
  <si>
    <t>Figura 120. Índice de los ingresos totales y variación anual, sector 51, enero 2014 – noviembre 2021</t>
  </si>
  <si>
    <t>Figura 121. Variación porcentual anual de los ingresos por suministro de bienes y servicios, sector 51 por entidad federativa, noviembre de 2021</t>
  </si>
  <si>
    <t>Figura 122. Índice de personal ocupado y variación anual, sector 51, enero 2014 – noviembre 2021</t>
  </si>
  <si>
    <t>Figura 123. Variación porcentual anual del personal ocupado, sector 51 por entidad federativa, noviembre de 2021</t>
  </si>
  <si>
    <t>Figura 124. Índice de los ingresos totales y variación anual, sector 56, enero 2014 – noviembre 2021</t>
  </si>
  <si>
    <t>Figura 125. Variación porcentual anual de los ingresos por suministro de bienes y servicios, sector 56 por entidad federativa, noviembre de 2021</t>
  </si>
  <si>
    <t>Figura 126. Índice de personal ocupado y variación anual, sector 56, enero 2014 – noviembre 2021</t>
  </si>
  <si>
    <t>Figura 127. Variación porcentual anual del personal ocupado, sector 56 por entidad federativa, noviembre de 2021</t>
  </si>
  <si>
    <t>Figura 128. Índice de los ingresos totales y variación anual, sector 72, enero 2014 – noviembre 2021</t>
  </si>
  <si>
    <t>Figura 129. Variación porcentual anual de los ingresos por suministro de bienes y servicios, sector 72 por entidad federativa, noviembre de 2021</t>
  </si>
  <si>
    <t>Figura 130. Índice de personal ocupado y variación anual, sector 72, enero 2014 – noviembre 2021</t>
  </si>
  <si>
    <t>Figura 131. Variación porcentual anual del personal ocupado, sector 72 por entidad federativa, noviembre de 2021</t>
  </si>
  <si>
    <t>Figura 132. Unidades vendidas eléctricas e hibridas (conectables y no conectables) en Jalisco, mensual, enero 2016- octubre 2021</t>
  </si>
  <si>
    <t>Figura 133. Distribución porcentual de unidades vendidas de vehículos híbridos (conectables y no conectables) en Jalisco en octubre 2021</t>
  </si>
  <si>
    <t>Figura 134. Vehículos híbridos y eléctricos vendidos por entidad federativa, octubre 2021</t>
  </si>
  <si>
    <t>Figura 135. Vehículos híbridos y eléctricos vendidos por cada millón de habitantes por entidad federativa, octubre 2021</t>
  </si>
  <si>
    <t>Figura 136. Número de cabezas sacrificadas en Jalisco en noviembre 2008 – 2021</t>
  </si>
  <si>
    <t>Figura 137. Producción de carne en canal en Jalisco en noviembre 2008 – 2021, toneladas</t>
  </si>
  <si>
    <t>Figura 138. Número de cabezas sacrificadas en Jalisco en enero-noviembre 2008 – 2021</t>
  </si>
  <si>
    <t>Figura 139. Producción de carne en canal en Jalisco en enero-noviembre 2008-2021, toneladas</t>
  </si>
  <si>
    <t>Figura 140. Producción de carne en canal de ganado bovino por entidad federativa, noviembre 2021, toneladas</t>
  </si>
  <si>
    <t>Figura 141. Producción de carne en canal de ganado porcino por entidad federativa, noviembre de 2021, toneladas</t>
  </si>
  <si>
    <t>Figura 142. Producción de carne en canal de ganado ovino por entidad federativa, noviembre 2021, toneladas</t>
  </si>
  <si>
    <t>Figura 143. Producción de carne en canal de ganado caprino por entidad federativa, noviembre 2021, toneladas</t>
  </si>
  <si>
    <t>Figura 144 Bobino. Variación porcentual anual de la producción de carne en canal, Jalisco, enero de 2019 a noviembre 2021</t>
  </si>
  <si>
    <t>Figura 144 Caprino. Variación porcentual anual de la producción de carne en canal, Jalisco, enero de 2019 a noviembre 2022</t>
  </si>
  <si>
    <t>Figura 144 Ovino. Variación porcentual anual de la producción de carne en canal, Jalisco, enero de 2019 a noviembre 2023</t>
  </si>
  <si>
    <t>Figura 144 Porcino. Variación porcentual anual de la producción de carne en canal, Jalisco, enero de 2019 a noviembre 2024</t>
  </si>
  <si>
    <t>Figura 145-156. Empleo por municipio y división económica IMSS</t>
  </si>
  <si>
    <t>Figura 60. Los 20 municipios de Jalisco con mayor y menor generación de empleo formal acumulado a diciembre, cierre 2021</t>
  </si>
  <si>
    <t>IIEG, 31/01/2022</t>
  </si>
  <si>
    <t>Figura 31</t>
  </si>
  <si>
    <t>Figura 32</t>
  </si>
  <si>
    <t>Figura 33</t>
  </si>
  <si>
    <t>Figura 34</t>
  </si>
  <si>
    <t>Figura 35</t>
  </si>
  <si>
    <t>Figura 36</t>
  </si>
  <si>
    <t>Figura 40-41 Regular</t>
  </si>
  <si>
    <t>Figura 42-43 Premium</t>
  </si>
  <si>
    <t>Figura 44-45 Diésel</t>
  </si>
  <si>
    <t>Figura 52</t>
  </si>
  <si>
    <t>Figura 53</t>
  </si>
  <si>
    <t>Figura 54</t>
  </si>
  <si>
    <t>Figura 55</t>
  </si>
  <si>
    <t>Figura 60-61 Acumulado</t>
  </si>
  <si>
    <t>Figura 62-65 Eventual-Permanente</t>
  </si>
  <si>
    <t>Figura 68-69 Empleo Turístico</t>
  </si>
  <si>
    <t>Figura 133</t>
  </si>
  <si>
    <t>Figura 134</t>
  </si>
  <si>
    <t>Figura 135</t>
  </si>
  <si>
    <t>Figura 136</t>
  </si>
  <si>
    <t>Figura 137</t>
  </si>
  <si>
    <t>Figura 138</t>
  </si>
  <si>
    <t>Figura 139</t>
  </si>
  <si>
    <t>Figura 140</t>
  </si>
  <si>
    <t>Figura 141</t>
  </si>
  <si>
    <t>Figura 142</t>
  </si>
  <si>
    <t>Figura 143</t>
  </si>
  <si>
    <t>Figura 144 Bovino</t>
  </si>
  <si>
    <t>Figura 144 Caprino</t>
  </si>
  <si>
    <t>Figura 144 Ovino</t>
  </si>
  <si>
    <t>Figura 144 Porcino</t>
  </si>
  <si>
    <t>Figura 145-156 empleo</t>
  </si>
  <si>
    <r>
      <t>A=Cartera
Vigente</t>
    </r>
    <r>
      <rPr>
        <b/>
        <vertAlign val="superscript"/>
        <sz val="11"/>
        <rFont val="Arial"/>
        <family val="2"/>
      </rPr>
      <t>1</t>
    </r>
  </si>
  <si>
    <r>
      <t>B=Cartera en
Prórroga</t>
    </r>
    <r>
      <rPr>
        <b/>
        <vertAlign val="superscript"/>
        <sz val="11"/>
        <rFont val="Arial"/>
        <family val="2"/>
      </rPr>
      <t>2</t>
    </r>
  </si>
  <si>
    <r>
      <t>C=Cartera 
Vencida</t>
    </r>
    <r>
      <rPr>
        <b/>
        <vertAlign val="superscript"/>
        <sz val="11"/>
        <rFont val="Arial"/>
        <family val="2"/>
      </rPr>
      <t>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</si>
</sst>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_-* #,##0_-;\-* #,##0_-;_-* &quot;-&quot;??_-;_-@_-"/>
    <numFmt numFmtId="168" formatCode="0.0"/>
    <numFmt numFmtId="169" formatCode="#,###"/>
    <numFmt numFmtId="170" formatCode="0.000"/>
    <numFmt numFmtId="171" formatCode="_-* #,##0.0_-;\-* #,##0.0_-;_-* &quot;-&quot;??_-;_-@_-"/>
    <numFmt numFmtId="172" formatCode="0.00000%"/>
    <numFmt numFmtId="173" formatCode="mm/dd/yyyy"/>
  </numFmts>
  <fonts count="65" x14ac:knownFonts="1">
    <font>
      <sz val="11"/>
      <name val="Calibri"/>
    </font>
    <font>
      <sz val="10"/>
      <color theme="1"/>
      <name val="Arial"/>
      <family val="2"/>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name val="Calibri"/>
      <family val="2"/>
    </font>
    <font>
      <sz val="10"/>
      <name val="Arial"/>
      <family val="2"/>
    </font>
    <font>
      <sz val="10"/>
      <color theme="1"/>
      <name val="Arial"/>
      <family val="2"/>
    </font>
    <font>
      <u/>
      <sz val="11"/>
      <color theme="10"/>
      <name val="Calibri"/>
      <family val="2"/>
      <scheme val="minor"/>
    </font>
    <font>
      <u/>
      <sz val="10"/>
      <color theme="10"/>
      <name val="Arial"/>
      <family val="2"/>
    </font>
    <font>
      <sz val="11"/>
      <color rgb="FF000000"/>
      <name val="Calibri"/>
      <family val="2"/>
      <scheme val="minor"/>
    </font>
    <font>
      <sz val="11"/>
      <color indexed="8"/>
      <name val="Calibri"/>
      <family val="2"/>
      <scheme val="minor"/>
    </font>
    <font>
      <u/>
      <sz val="11"/>
      <color theme="10"/>
      <name val="Calibri"/>
      <family val="2"/>
    </font>
    <font>
      <sz val="11"/>
      <name val="Calibri"/>
      <family val="2"/>
    </font>
    <font>
      <sz val="12"/>
      <color theme="1"/>
      <name val="Arial"/>
      <family val="2"/>
    </font>
    <font>
      <sz val="11"/>
      <name val="Calibri"/>
      <family val="2"/>
    </font>
    <font>
      <sz val="10"/>
      <name val="Tahoma"/>
      <family val="2"/>
    </font>
    <font>
      <sz val="10"/>
      <name val="MS Sans Serif"/>
      <family val="2"/>
    </font>
    <font>
      <sz val="11"/>
      <name val="Calibri"/>
      <family val="2"/>
    </font>
    <font>
      <sz val="10"/>
      <name val="Tahoma"/>
      <family val="2"/>
    </font>
    <font>
      <sz val="11"/>
      <name val="Calibri"/>
      <family val="2"/>
    </font>
    <font>
      <sz val="10"/>
      <name val="Arial"/>
      <family val="2"/>
    </font>
    <font>
      <sz val="11"/>
      <name val="Calibri"/>
      <family val="2"/>
    </font>
    <font>
      <sz val="10"/>
      <name val="Tahoma"/>
      <family val="2"/>
    </font>
    <font>
      <sz val="11"/>
      <name val="Calibri"/>
      <family val="2"/>
    </font>
    <font>
      <sz val="10"/>
      <name val="Arial"/>
      <family val="2"/>
    </font>
    <font>
      <sz val="11"/>
      <name val="Calibri"/>
      <family val="2"/>
    </font>
    <font>
      <sz val="10"/>
      <name val="Arial"/>
      <family val="2"/>
    </font>
    <font>
      <sz val="11"/>
      <name val="Calibri"/>
      <family val="2"/>
    </font>
    <font>
      <sz val="10"/>
      <name val="Arial"/>
      <family val="2"/>
    </font>
    <font>
      <b/>
      <sz val="11"/>
      <color rgb="FF000000"/>
      <name val="Arial"/>
      <family val="2"/>
    </font>
    <font>
      <sz val="11"/>
      <color indexed="8"/>
      <name val="Arial"/>
      <family val="2"/>
    </font>
    <font>
      <b/>
      <sz val="11"/>
      <color theme="0"/>
      <name val="Arial"/>
      <family val="2"/>
    </font>
    <font>
      <b/>
      <sz val="11"/>
      <name val="Arial"/>
      <family val="2"/>
    </font>
    <font>
      <sz val="11"/>
      <name val="Arial"/>
      <family val="2"/>
    </font>
    <font>
      <sz val="11"/>
      <color theme="1"/>
      <name val="Arial"/>
      <family val="2"/>
    </font>
    <font>
      <u/>
      <sz val="11"/>
      <color theme="10"/>
      <name val="Arial"/>
      <family val="2"/>
    </font>
    <font>
      <sz val="11"/>
      <color rgb="FF000000"/>
      <name val="Arial"/>
      <family val="2"/>
    </font>
    <font>
      <b/>
      <sz val="11"/>
      <color theme="1"/>
      <name val="Arial"/>
      <family val="2"/>
    </font>
    <font>
      <b/>
      <sz val="11"/>
      <color rgb="FFFFFFFF"/>
      <name val="Arial"/>
      <family val="2"/>
    </font>
    <font>
      <sz val="11"/>
      <name val="Calibri"/>
      <family val="2"/>
    </font>
    <font>
      <sz val="11"/>
      <name val="Calibri"/>
    </font>
    <font>
      <sz val="11"/>
      <color theme="0"/>
      <name val="Arial"/>
      <family val="2"/>
    </font>
    <font>
      <u/>
      <sz val="11"/>
      <color theme="1"/>
      <name val="Arial"/>
      <family val="2"/>
    </font>
    <font>
      <sz val="11"/>
      <color rgb="FFFFFFFF"/>
      <name val="Arial"/>
      <family val="2"/>
    </font>
    <font>
      <b/>
      <vertAlign val="superscript"/>
      <sz val="11"/>
      <name val="Arial"/>
      <family val="2"/>
    </font>
    <font>
      <b/>
      <u/>
      <sz val="11"/>
      <name val="Arial"/>
      <family val="2"/>
    </font>
  </fonts>
  <fills count="31">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rgb="FF5A5E62"/>
        <bgColor indexed="64"/>
      </patternFill>
    </fill>
    <fill>
      <patternFill patternType="solid">
        <fgColor theme="0"/>
        <bgColor indexed="64"/>
      </patternFill>
    </fill>
    <fill>
      <patternFill patternType="solid">
        <fgColor rgb="FF3B3838"/>
        <bgColor indexed="64"/>
      </patternFill>
    </fill>
    <fill>
      <patternFill patternType="solid">
        <fgColor rgb="FFFBBB27"/>
        <bgColor indexed="64"/>
      </patternFill>
    </fill>
    <fill>
      <patternFill patternType="solid">
        <fgColor rgb="FFD9D9D9"/>
        <bgColor indexed="64"/>
      </patternFill>
    </fill>
    <fill>
      <patternFill patternType="solid">
        <fgColor rgb="FFBFBFBF"/>
        <bgColor indexed="64"/>
      </patternFill>
    </fill>
    <fill>
      <patternFill patternType="solid">
        <fgColor rgb="FF393D3F"/>
        <bgColor indexed="64"/>
      </patternFill>
    </fill>
    <fill>
      <patternFill patternType="solid">
        <fgColor rgb="FFC9C9C9"/>
        <bgColor indexed="64"/>
      </patternFill>
    </fill>
    <fill>
      <patternFill patternType="solid">
        <fgColor rgb="FF606868"/>
        <bgColor indexed="64"/>
      </patternFill>
    </fill>
    <fill>
      <patternFill patternType="solid">
        <fgColor rgb="FFFFD966"/>
        <bgColor indexed="64"/>
      </patternFill>
    </fill>
    <fill>
      <patternFill patternType="solid">
        <fgColor theme="2" tint="-0.749992370372631"/>
        <bgColor indexed="64"/>
      </patternFill>
    </fill>
    <fill>
      <patternFill patternType="solid">
        <fgColor theme="7"/>
        <bgColor indexed="64"/>
      </patternFill>
    </fill>
    <fill>
      <patternFill patternType="solid">
        <fgColor theme="2"/>
        <bgColor indexed="64"/>
      </patternFill>
    </fill>
    <fill>
      <patternFill patternType="solid">
        <fgColor rgb="FFD6DCE4"/>
        <bgColor rgb="FF000000"/>
      </patternFill>
    </fill>
    <fill>
      <patternFill patternType="solid">
        <fgColor theme="4" tint="0.79998168889431442"/>
        <bgColor indexed="65"/>
      </patternFill>
    </fill>
    <fill>
      <patternFill patternType="solid">
        <fgColor theme="0" tint="-0.34998626667073579"/>
        <bgColor indexed="64"/>
      </patternFill>
    </fill>
    <fill>
      <patternFill patternType="solid">
        <fgColor theme="3" tint="0.79998168889431442"/>
        <bgColor indexed="64"/>
      </patternFill>
    </fill>
    <fill>
      <patternFill patternType="solid">
        <fgColor rgb="FF004A98"/>
        <bgColor indexed="64"/>
      </patternFill>
    </fill>
    <fill>
      <patternFill patternType="solid">
        <fgColor rgb="FF0070BE"/>
        <bgColor indexed="64"/>
      </patternFill>
    </fill>
    <fill>
      <patternFill patternType="solid">
        <fgColor theme="7" tint="0.39997558519241921"/>
        <bgColor indexed="64"/>
      </patternFill>
    </fill>
    <fill>
      <patternFill patternType="solid">
        <fgColor theme="0" tint="-0.499984740745262"/>
        <bgColor indexed="64"/>
      </patternFill>
    </fill>
    <fill>
      <patternFill patternType="solid">
        <fgColor rgb="FFBF9000"/>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rgb="FFFFFFFF"/>
        <bgColor rgb="FF000000"/>
      </patternFill>
    </fill>
  </fills>
  <borders count="19">
    <border>
      <left/>
      <right/>
      <top/>
      <bottom/>
      <diagonal/>
    </border>
    <border>
      <left/>
      <right/>
      <top/>
      <bottom/>
      <diagonal/>
    </border>
    <border>
      <left/>
      <right/>
      <top style="medium">
        <color indexed="64"/>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rgb="FFA6A6A6"/>
      </bottom>
      <diagonal/>
    </border>
    <border>
      <left/>
      <right style="thin">
        <color indexed="64"/>
      </right>
      <top/>
      <bottom/>
      <diagonal/>
    </border>
    <border>
      <left/>
      <right/>
      <top style="thin">
        <color auto="1"/>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bottom style="thin">
        <color theme="4" tint="0.39997558519241921"/>
      </bottom>
      <diagonal/>
    </border>
  </borders>
  <cellStyleXfs count="196">
    <xf numFmtId="0" fontId="0" fillId="0" borderId="0"/>
    <xf numFmtId="0" fontId="25" fillId="0" borderId="1"/>
    <xf numFmtId="0" fontId="21" fillId="0" borderId="1"/>
    <xf numFmtId="0" fontId="26" fillId="0" borderId="1" applyNumberFormat="0" applyFill="0" applyBorder="0" applyAlignment="0" applyProtection="0"/>
    <xf numFmtId="9" fontId="21" fillId="0" borderId="1" applyFont="0" applyFill="0" applyBorder="0" applyAlignment="0" applyProtection="0"/>
    <xf numFmtId="9" fontId="25" fillId="0" borderId="1" applyFont="0" applyFill="0" applyBorder="0" applyAlignment="0" applyProtection="0"/>
    <xf numFmtId="165" fontId="21" fillId="0" borderId="1" applyFont="0" applyFill="0" applyBorder="0" applyAlignment="0" applyProtection="0"/>
    <xf numFmtId="0" fontId="28" fillId="0" borderId="1"/>
    <xf numFmtId="0" fontId="29" fillId="0" borderId="1"/>
    <xf numFmtId="0" fontId="21" fillId="0" borderId="1"/>
    <xf numFmtId="0" fontId="21" fillId="0" borderId="1"/>
    <xf numFmtId="9" fontId="21" fillId="0" borderId="1" applyFont="0" applyFill="0" applyBorder="0" applyAlignment="0" applyProtection="0"/>
    <xf numFmtId="0" fontId="21" fillId="0" borderId="1"/>
    <xf numFmtId="0" fontId="23" fillId="0" borderId="1"/>
    <xf numFmtId="9" fontId="23" fillId="0" borderId="1" applyFont="0" applyFill="0" applyBorder="0" applyAlignment="0" applyProtection="0"/>
    <xf numFmtId="0" fontId="28" fillId="0" borderId="1"/>
    <xf numFmtId="0" fontId="30" fillId="0" borderId="0" applyNumberFormat="0" applyFill="0" applyBorder="0" applyAlignment="0" applyProtection="0"/>
    <xf numFmtId="0" fontId="20" fillId="0" borderId="1"/>
    <xf numFmtId="9" fontId="20" fillId="0" borderId="1" applyFont="0" applyFill="0" applyBorder="0" applyAlignment="0" applyProtection="0"/>
    <xf numFmtId="165" fontId="20" fillId="0" borderId="1" applyFont="0" applyFill="0" applyBorder="0" applyAlignment="0" applyProtection="0"/>
    <xf numFmtId="0" fontId="19" fillId="0" borderId="1"/>
    <xf numFmtId="165" fontId="19" fillId="0" borderId="1" applyFont="0" applyFill="0" applyBorder="0" applyAlignment="0" applyProtection="0"/>
    <xf numFmtId="9" fontId="19" fillId="0" borderId="1" applyFont="0" applyFill="0" applyBorder="0" applyAlignment="0" applyProtection="0"/>
    <xf numFmtId="0" fontId="22" fillId="0" borderId="1"/>
    <xf numFmtId="165" fontId="22" fillId="0" borderId="1" applyFont="0" applyFill="0" applyBorder="0" applyAlignment="0" applyProtection="0"/>
    <xf numFmtId="0" fontId="22" fillId="0" borderId="1"/>
    <xf numFmtId="165" fontId="22" fillId="0" borderId="1" applyFont="0" applyFill="0" applyBorder="0" applyAlignment="0" applyProtection="0"/>
    <xf numFmtId="0" fontId="19" fillId="0" borderId="1"/>
    <xf numFmtId="9" fontId="19" fillId="0" borderId="1" applyFont="0" applyFill="0" applyBorder="0" applyAlignment="0" applyProtection="0"/>
    <xf numFmtId="165" fontId="19" fillId="0" borderId="1" applyFont="0" applyFill="0" applyBorder="0" applyAlignment="0" applyProtection="0"/>
    <xf numFmtId="0" fontId="30" fillId="0" borderId="1" applyNumberFormat="0" applyFill="0" applyBorder="0" applyAlignment="0" applyProtection="0"/>
    <xf numFmtId="9" fontId="28" fillId="0" borderId="1" applyFont="0" applyFill="0" applyBorder="0" applyAlignment="0" applyProtection="0"/>
    <xf numFmtId="165" fontId="28" fillId="0" borderId="1" applyFont="0" applyFill="0" applyBorder="0" applyAlignment="0" applyProtection="0"/>
    <xf numFmtId="0" fontId="31" fillId="0" borderId="1"/>
    <xf numFmtId="9" fontId="31" fillId="0" borderId="1" applyFont="0" applyFill="0" applyBorder="0" applyAlignment="0" applyProtection="0"/>
    <xf numFmtId="0" fontId="18" fillId="0" borderId="1"/>
    <xf numFmtId="9" fontId="18" fillId="0" borderId="1" applyFont="0" applyFill="0" applyBorder="0" applyAlignment="0" applyProtection="0"/>
    <xf numFmtId="0" fontId="22" fillId="0" borderId="1"/>
    <xf numFmtId="165" fontId="22" fillId="0" borderId="1" applyFont="0" applyFill="0" applyBorder="0" applyAlignment="0" applyProtection="0"/>
    <xf numFmtId="9" fontId="22" fillId="0" borderId="1" applyFont="0" applyFill="0" applyBorder="0" applyAlignment="0" applyProtection="0"/>
    <xf numFmtId="164" fontId="22" fillId="0" borderId="1" applyFont="0" applyFill="0" applyBorder="0" applyAlignment="0" applyProtection="0"/>
    <xf numFmtId="9" fontId="29" fillId="0" borderId="1" applyFont="0" applyFill="0" applyBorder="0" applyAlignment="0" applyProtection="0"/>
    <xf numFmtId="0" fontId="32" fillId="0" borderId="1"/>
    <xf numFmtId="0" fontId="17" fillId="0" borderId="1"/>
    <xf numFmtId="165" fontId="17" fillId="0" borderId="1" applyFont="0" applyFill="0" applyBorder="0" applyAlignment="0" applyProtection="0"/>
    <xf numFmtId="9" fontId="17" fillId="0" borderId="1" applyFont="0" applyFill="0" applyBorder="0" applyAlignment="0" applyProtection="0"/>
    <xf numFmtId="0" fontId="17" fillId="0" borderId="1"/>
    <xf numFmtId="0" fontId="17" fillId="0" borderId="1"/>
    <xf numFmtId="9" fontId="17" fillId="0" borderId="1" applyFont="0" applyFill="0" applyBorder="0" applyAlignment="0" applyProtection="0"/>
    <xf numFmtId="0" fontId="25" fillId="0" borderId="1"/>
    <xf numFmtId="9" fontId="25" fillId="0" borderId="1" applyFont="0" applyFill="0" applyBorder="0" applyAlignment="0" applyProtection="0"/>
    <xf numFmtId="0" fontId="16" fillId="0" borderId="1"/>
    <xf numFmtId="9" fontId="16" fillId="0" borderId="1" applyFont="0" applyFill="0" applyBorder="0" applyAlignment="0" applyProtection="0"/>
    <xf numFmtId="165" fontId="16" fillId="0" borderId="1" applyFont="0" applyFill="0" applyBorder="0" applyAlignment="0" applyProtection="0"/>
    <xf numFmtId="0" fontId="15" fillId="0" borderId="1"/>
    <xf numFmtId="0" fontId="15" fillId="0" borderId="1"/>
    <xf numFmtId="9" fontId="15" fillId="0" borderId="1" applyFont="0" applyFill="0" applyBorder="0" applyAlignment="0" applyProtection="0"/>
    <xf numFmtId="165" fontId="15" fillId="0" borderId="1" applyFont="0" applyFill="0" applyBorder="0" applyAlignment="0" applyProtection="0"/>
    <xf numFmtId="0" fontId="15" fillId="0" borderId="1"/>
    <xf numFmtId="164" fontId="15" fillId="0" borderId="1" applyFont="0" applyFill="0" applyBorder="0" applyAlignment="0" applyProtection="0"/>
    <xf numFmtId="0" fontId="15" fillId="0" borderId="1"/>
    <xf numFmtId="9" fontId="15" fillId="0" borderId="1" applyFont="0" applyFill="0" applyBorder="0" applyAlignment="0" applyProtection="0"/>
    <xf numFmtId="0" fontId="14" fillId="0" borderId="1"/>
    <xf numFmtId="9" fontId="14" fillId="0" borderId="1" applyFont="0" applyFill="0" applyBorder="0" applyAlignment="0" applyProtection="0"/>
    <xf numFmtId="0" fontId="33" fillId="0" borderId="1"/>
    <xf numFmtId="9" fontId="33" fillId="0" borderId="1" applyFont="0" applyFill="0" applyBorder="0" applyAlignment="0" applyProtection="0"/>
    <xf numFmtId="0" fontId="13" fillId="0" borderId="1"/>
    <xf numFmtId="9" fontId="13" fillId="0" borderId="1" applyFont="0" applyFill="0" applyBorder="0" applyAlignment="0" applyProtection="0"/>
    <xf numFmtId="0" fontId="12" fillId="0" borderId="1"/>
    <xf numFmtId="165" fontId="12" fillId="0" borderId="1" applyFont="0" applyFill="0" applyBorder="0" applyAlignment="0" applyProtection="0"/>
    <xf numFmtId="9" fontId="12" fillId="0" borderId="1" applyFont="0" applyFill="0" applyBorder="0" applyAlignment="0" applyProtection="0"/>
    <xf numFmtId="0" fontId="22" fillId="0" borderId="1"/>
    <xf numFmtId="0" fontId="12" fillId="0" borderId="1"/>
    <xf numFmtId="9" fontId="12" fillId="0" borderId="1" applyFont="0" applyFill="0" applyBorder="0" applyAlignment="0" applyProtection="0"/>
    <xf numFmtId="165" fontId="12" fillId="0" borderId="1" applyFont="0" applyFill="0" applyBorder="0" applyAlignment="0" applyProtection="0"/>
    <xf numFmtId="0" fontId="12" fillId="0" borderId="1"/>
    <xf numFmtId="165" fontId="12" fillId="0" borderId="1" applyFont="0" applyFill="0" applyBorder="0" applyAlignment="0" applyProtection="0"/>
    <xf numFmtId="9" fontId="12" fillId="0" borderId="1" applyFont="0" applyFill="0" applyBorder="0" applyAlignment="0" applyProtection="0"/>
    <xf numFmtId="0" fontId="22" fillId="0" borderId="1"/>
    <xf numFmtId="0" fontId="12" fillId="0" borderId="1"/>
    <xf numFmtId="0" fontId="34" fillId="0" borderId="1"/>
    <xf numFmtId="165" fontId="34" fillId="0" borderId="1" applyFont="0" applyFill="0" applyBorder="0" applyAlignment="0" applyProtection="0"/>
    <xf numFmtId="9" fontId="34" fillId="0" borderId="1" applyFont="0" applyFill="0" applyBorder="0" applyAlignment="0" applyProtection="0"/>
    <xf numFmtId="0" fontId="24" fillId="0" borderId="1"/>
    <xf numFmtId="0" fontId="27" fillId="0" borderId="1" applyNumberFormat="0" applyFill="0" applyBorder="0" applyAlignment="0" applyProtection="0"/>
    <xf numFmtId="0" fontId="12" fillId="0" borderId="1"/>
    <xf numFmtId="0" fontId="10" fillId="0" borderId="1"/>
    <xf numFmtId="9" fontId="10" fillId="0" borderId="1" applyFont="0" applyFill="0" applyBorder="0" applyAlignment="0" applyProtection="0"/>
    <xf numFmtId="165" fontId="10" fillId="0" borderId="1" applyFont="0" applyFill="0" applyBorder="0" applyAlignment="0" applyProtection="0"/>
    <xf numFmtId="0" fontId="11" fillId="0" borderId="1"/>
    <xf numFmtId="9" fontId="11" fillId="0" borderId="1" applyFont="0" applyFill="0" applyBorder="0" applyAlignment="0" applyProtection="0"/>
    <xf numFmtId="0" fontId="24" fillId="0" borderId="1"/>
    <xf numFmtId="9" fontId="24" fillId="0" borderId="1" applyFont="0" applyFill="0" applyBorder="0" applyAlignment="0" applyProtection="0"/>
    <xf numFmtId="0" fontId="10" fillId="20" borderId="1" applyNumberFormat="0" applyBorder="0" applyAlignment="0" applyProtection="0"/>
    <xf numFmtId="0" fontId="35" fillId="0" borderId="1"/>
    <xf numFmtId="0" fontId="10" fillId="0" borderId="1"/>
    <xf numFmtId="9" fontId="10" fillId="0" borderId="1" applyFont="0" applyFill="0" applyBorder="0" applyAlignment="0" applyProtection="0"/>
    <xf numFmtId="165" fontId="10" fillId="0" borderId="1" applyFont="0" applyFill="0" applyBorder="0" applyAlignment="0" applyProtection="0"/>
    <xf numFmtId="9" fontId="10" fillId="0" borderId="1" applyFont="0" applyFill="0" applyBorder="0" applyAlignment="0" applyProtection="0"/>
    <xf numFmtId="0" fontId="10" fillId="0" borderId="1"/>
    <xf numFmtId="9" fontId="10" fillId="0" borderId="1" applyFont="0" applyFill="0" applyBorder="0" applyAlignment="0" applyProtection="0"/>
    <xf numFmtId="0" fontId="10" fillId="0" borderId="1"/>
    <xf numFmtId="0" fontId="11" fillId="0" borderId="1"/>
    <xf numFmtId="0" fontId="9" fillId="0" borderId="1"/>
    <xf numFmtId="0" fontId="9" fillId="0" borderId="1"/>
    <xf numFmtId="9" fontId="9" fillId="0" borderId="1" applyFont="0" applyFill="0" applyBorder="0" applyAlignment="0" applyProtection="0"/>
    <xf numFmtId="0" fontId="9" fillId="0" borderId="1"/>
    <xf numFmtId="9" fontId="11" fillId="0" borderId="1" applyFont="0" applyFill="0" applyBorder="0" applyAlignment="0" applyProtection="0"/>
    <xf numFmtId="165" fontId="9" fillId="0" borderId="1" applyFont="0" applyFill="0" applyBorder="0" applyAlignment="0" applyProtection="0"/>
    <xf numFmtId="0" fontId="9" fillId="0" borderId="1"/>
    <xf numFmtId="9" fontId="9" fillId="0" borderId="1" applyFont="0" applyFill="0" applyBorder="0" applyAlignment="0" applyProtection="0"/>
    <xf numFmtId="165" fontId="9" fillId="0" borderId="1" applyFont="0" applyFill="0" applyBorder="0" applyAlignment="0" applyProtection="0"/>
    <xf numFmtId="164"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20" borderId="1" applyNumberFormat="0" applyBorder="0" applyAlignment="0" applyProtection="0"/>
    <xf numFmtId="0" fontId="24" fillId="0" borderId="1"/>
    <xf numFmtId="0" fontId="9" fillId="0" borderId="1"/>
    <xf numFmtId="9" fontId="9" fillId="0" borderId="1" applyFont="0" applyFill="0" applyBorder="0" applyAlignment="0" applyProtection="0"/>
    <xf numFmtId="9" fontId="9" fillId="0" borderId="1" applyFont="0" applyFill="0" applyBorder="0" applyAlignment="0" applyProtection="0"/>
    <xf numFmtId="0" fontId="36" fillId="0" borderId="1"/>
    <xf numFmtId="9" fontId="36" fillId="0" borderId="1" applyFont="0" applyFill="0" applyBorder="0" applyAlignment="0" applyProtection="0"/>
    <xf numFmtId="0" fontId="37" fillId="0" borderId="1"/>
    <xf numFmtId="0" fontId="7" fillId="0" borderId="1"/>
    <xf numFmtId="0" fontId="8" fillId="0" borderId="1"/>
    <xf numFmtId="0" fontId="7" fillId="0" borderId="1"/>
    <xf numFmtId="9" fontId="7" fillId="0" borderId="1" applyFont="0" applyFill="0" applyBorder="0" applyAlignment="0" applyProtection="0"/>
    <xf numFmtId="9" fontId="8" fillId="0" borderId="1" applyFont="0" applyFill="0" applyBorder="0" applyAlignment="0" applyProtection="0"/>
    <xf numFmtId="0" fontId="24" fillId="0" borderId="1"/>
    <xf numFmtId="0" fontId="39" fillId="0" borderId="1"/>
    <xf numFmtId="9" fontId="39" fillId="0" borderId="1" applyFont="0" applyFill="0" applyBorder="0" applyAlignment="0" applyProtection="0"/>
    <xf numFmtId="0" fontId="38" fillId="0" borderId="1"/>
    <xf numFmtId="0" fontId="7" fillId="0" borderId="1"/>
    <xf numFmtId="9" fontId="7" fillId="0" borderId="1" applyFont="0" applyFill="0" applyBorder="0" applyAlignment="0" applyProtection="0"/>
    <xf numFmtId="165" fontId="7" fillId="0" borderId="1" applyFont="0" applyFill="0" applyBorder="0" applyAlignment="0" applyProtection="0"/>
    <xf numFmtId="165" fontId="38" fillId="0" borderId="1" applyFont="0" applyFill="0" applyBorder="0" applyAlignment="0" applyProtection="0"/>
    <xf numFmtId="9" fontId="38" fillId="0" borderId="1" applyFont="0" applyFill="0" applyBorder="0" applyAlignment="0" applyProtection="0"/>
    <xf numFmtId="9" fontId="40" fillId="0" borderId="0" applyFont="0" applyFill="0" applyBorder="0" applyAlignment="0" applyProtection="0"/>
    <xf numFmtId="0" fontId="40" fillId="0" borderId="1"/>
    <xf numFmtId="165" fontId="40" fillId="0" borderId="1" applyFont="0" applyFill="0" applyBorder="0" applyAlignment="0" applyProtection="0"/>
    <xf numFmtId="9" fontId="40" fillId="0" borderId="1" applyFont="0" applyFill="0" applyBorder="0" applyAlignment="0" applyProtection="0"/>
    <xf numFmtId="0" fontId="7" fillId="0" borderId="1"/>
    <xf numFmtId="164" fontId="7" fillId="0" borderId="1" applyFont="0" applyFill="0" applyBorder="0" applyAlignment="0" applyProtection="0"/>
    <xf numFmtId="0" fontId="7" fillId="0" borderId="1"/>
    <xf numFmtId="164" fontId="24" fillId="0" borderId="1" applyFont="0" applyFill="0" applyBorder="0" applyAlignment="0" applyProtection="0"/>
    <xf numFmtId="164" fontId="24" fillId="0" borderId="1" applyFont="0" applyFill="0" applyBorder="0" applyAlignment="0" applyProtection="0"/>
    <xf numFmtId="165" fontId="7" fillId="0" borderId="1" applyFont="0" applyFill="0" applyBorder="0" applyAlignment="0" applyProtection="0"/>
    <xf numFmtId="0" fontId="6" fillId="0" borderId="1"/>
    <xf numFmtId="9" fontId="6" fillId="0" borderId="1" applyFont="0" applyFill="0" applyBorder="0" applyAlignment="0" applyProtection="0"/>
    <xf numFmtId="0" fontId="41" fillId="0" borderId="1"/>
    <xf numFmtId="1" fontId="34" fillId="0" borderId="1"/>
    <xf numFmtId="0" fontId="42" fillId="0" borderId="1"/>
    <xf numFmtId="165" fontId="42" fillId="0" borderId="1" applyFont="0" applyFill="0" applyBorder="0" applyAlignment="0" applyProtection="0"/>
    <xf numFmtId="9" fontId="42" fillId="0" borderId="1" applyFont="0" applyFill="0" applyBorder="0" applyAlignment="0" applyProtection="0"/>
    <xf numFmtId="0" fontId="6" fillId="0" borderId="1"/>
    <xf numFmtId="9" fontId="6" fillId="0" borderId="1" applyFont="0" applyFill="0" applyBorder="0" applyAlignment="0" applyProtection="0"/>
    <xf numFmtId="165" fontId="6" fillId="0" borderId="1" applyFont="0" applyFill="0" applyBorder="0" applyAlignment="0" applyProtection="0"/>
    <xf numFmtId="0" fontId="5" fillId="0" borderId="1"/>
    <xf numFmtId="9" fontId="5" fillId="0" borderId="1" applyFont="0" applyFill="0" applyBorder="0" applyAlignment="0" applyProtection="0"/>
    <xf numFmtId="165" fontId="5" fillId="0" borderId="1" applyFont="0" applyFill="0" applyBorder="0" applyAlignment="0" applyProtection="0"/>
    <xf numFmtId="165" fontId="4" fillId="0" borderId="1" applyFont="0" applyFill="0" applyBorder="0" applyAlignment="0" applyProtection="0"/>
    <xf numFmtId="9" fontId="4"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0" fontId="2" fillId="0" borderId="1"/>
    <xf numFmtId="0" fontId="2" fillId="0" borderId="1"/>
    <xf numFmtId="44" fontId="24" fillId="0" borderId="1" applyFont="0" applyFill="0" applyBorder="0" applyAlignment="0" applyProtection="0"/>
    <xf numFmtId="44" fontId="24" fillId="0" borderId="1" applyFont="0" applyFill="0" applyBorder="0" applyAlignment="0" applyProtection="0"/>
    <xf numFmtId="9" fontId="2" fillId="0" borderId="1" applyFont="0" applyFill="0" applyBorder="0" applyAlignment="0" applyProtection="0"/>
    <xf numFmtId="0" fontId="2" fillId="0" borderId="1"/>
    <xf numFmtId="9" fontId="2" fillId="0" borderId="1" applyFont="0" applyFill="0" applyBorder="0" applyAlignment="0" applyProtection="0"/>
    <xf numFmtId="43" fontId="2" fillId="0" borderId="1" applyFont="0" applyFill="0" applyBorder="0" applyAlignment="0" applyProtection="0"/>
    <xf numFmtId="43" fontId="28" fillId="0" borderId="1" applyFont="0" applyFill="0" applyBorder="0" applyAlignment="0" applyProtection="0"/>
    <xf numFmtId="0" fontId="43" fillId="0" borderId="1"/>
    <xf numFmtId="43" fontId="42" fillId="0" borderId="1" applyFont="0" applyFill="0" applyBorder="0" applyAlignment="0" applyProtection="0"/>
    <xf numFmtId="0" fontId="42" fillId="0" borderId="1"/>
    <xf numFmtId="0" fontId="29" fillId="0" borderId="1"/>
    <xf numFmtId="0" fontId="2" fillId="0" borderId="1"/>
    <xf numFmtId="43" fontId="2" fillId="0" borderId="1" applyFont="0" applyFill="0" applyBorder="0" applyAlignment="0" applyProtection="0"/>
    <xf numFmtId="43" fontId="22" fillId="0" borderId="1" applyFont="0" applyFill="0" applyBorder="0" applyAlignment="0" applyProtection="0"/>
    <xf numFmtId="0" fontId="29" fillId="0" borderId="1"/>
    <xf numFmtId="0" fontId="44" fillId="0" borderId="1"/>
    <xf numFmtId="43" fontId="44" fillId="0" borderId="1" applyFont="0" applyFill="0" applyBorder="0" applyAlignment="0" applyProtection="0"/>
    <xf numFmtId="9" fontId="44" fillId="0" borderId="1" applyFont="0" applyFill="0" applyBorder="0" applyAlignment="0" applyProtection="0"/>
    <xf numFmtId="0" fontId="45" fillId="0" borderId="1"/>
    <xf numFmtId="0" fontId="46" fillId="0" borderId="1"/>
    <xf numFmtId="0" fontId="2" fillId="0" borderId="1"/>
    <xf numFmtId="0" fontId="47" fillId="0" borderId="1"/>
    <xf numFmtId="43" fontId="46" fillId="0" borderId="1" applyFont="0" applyFill="0" applyBorder="0" applyAlignment="0" applyProtection="0"/>
    <xf numFmtId="0" fontId="1" fillId="0" borderId="1"/>
    <xf numFmtId="0" fontId="46" fillId="0" borderId="1"/>
    <xf numFmtId="0" fontId="58" fillId="0" borderId="1"/>
    <xf numFmtId="9" fontId="58" fillId="0" borderId="1" applyFont="0" applyFill="0" applyBorder="0" applyAlignment="0" applyProtection="0"/>
    <xf numFmtId="43" fontId="58" fillId="0" borderId="1" applyFont="0" applyFill="0" applyBorder="0" applyAlignment="0" applyProtection="0"/>
    <xf numFmtId="43" fontId="59" fillId="0" borderId="0" applyFont="0" applyFill="0" applyBorder="0" applyAlignment="0" applyProtection="0"/>
  </cellStyleXfs>
  <cellXfs count="390">
    <xf numFmtId="0" fontId="0" fillId="0" borderId="0" xfId="0"/>
    <xf numFmtId="0" fontId="51" fillId="25" borderId="0" xfId="0" applyFont="1" applyFill="1" applyAlignment="1">
      <alignment horizontal="center" vertical="center" wrapText="1"/>
    </xf>
    <xf numFmtId="2" fontId="51" fillId="7" borderId="1" xfId="81" applyNumberFormat="1" applyFont="1" applyFill="1" applyAlignment="1">
      <alignment horizontal="center" vertical="center"/>
    </xf>
    <xf numFmtId="10" fontId="51" fillId="7" borderId="1" xfId="82" applyNumberFormat="1" applyFont="1" applyFill="1" applyAlignment="1">
      <alignment horizontal="center" vertical="center"/>
    </xf>
    <xf numFmtId="0" fontId="52" fillId="17" borderId="0" xfId="0" applyFont="1" applyFill="1" applyAlignment="1">
      <alignment vertical="center" wrapText="1"/>
    </xf>
    <xf numFmtId="2" fontId="52" fillId="18" borderId="1" xfId="81" applyNumberFormat="1" applyFont="1" applyFill="1" applyAlignment="1">
      <alignment horizontal="center" vertical="center"/>
    </xf>
    <xf numFmtId="10" fontId="52" fillId="18" borderId="1" xfId="82" applyNumberFormat="1" applyFont="1" applyFill="1" applyAlignment="1">
      <alignment horizontal="center" vertical="center"/>
    </xf>
    <xf numFmtId="0" fontId="52" fillId="25" borderId="0" xfId="0" applyFont="1" applyFill="1" applyAlignment="1">
      <alignment vertical="center" wrapText="1"/>
    </xf>
    <xf numFmtId="2" fontId="52" fillId="7" borderId="1" xfId="81" applyNumberFormat="1" applyFont="1" applyFill="1" applyAlignment="1">
      <alignment horizontal="center" vertical="center"/>
    </xf>
    <xf numFmtId="10" fontId="52" fillId="7" borderId="1" xfId="82" applyNumberFormat="1" applyFont="1" applyFill="1" applyAlignment="1">
      <alignment horizontal="center" vertical="center"/>
    </xf>
    <xf numFmtId="0" fontId="53" fillId="0" borderId="1" xfId="187" applyFont="1"/>
    <xf numFmtId="0" fontId="51" fillId="0" borderId="0" xfId="0" applyFont="1"/>
    <xf numFmtId="0" fontId="52" fillId="0" borderId="0" xfId="0" applyFont="1" applyAlignment="1">
      <alignment horizontal="center"/>
    </xf>
    <xf numFmtId="0" fontId="52" fillId="0" borderId="0" xfId="0" applyFont="1"/>
    <xf numFmtId="0" fontId="52" fillId="5" borderId="0" xfId="0" applyFont="1" applyFill="1"/>
    <xf numFmtId="0" fontId="52" fillId="4" borderId="0" xfId="0" applyFont="1" applyFill="1"/>
    <xf numFmtId="0" fontId="54" fillId="0" borderId="0" xfId="16" applyFont="1"/>
    <xf numFmtId="0" fontId="53" fillId="0" borderId="0" xfId="0" applyFont="1"/>
    <xf numFmtId="9" fontId="53" fillId="0" borderId="1" xfId="171" applyFont="1"/>
    <xf numFmtId="3" fontId="53" fillId="0" borderId="1" xfId="187" applyNumberFormat="1" applyFont="1"/>
    <xf numFmtId="10" fontId="52" fillId="0" borderId="1" xfId="107" applyNumberFormat="1" applyFont="1"/>
    <xf numFmtId="166" fontId="52" fillId="0" borderId="1" xfId="107" applyNumberFormat="1" applyFont="1"/>
    <xf numFmtId="0" fontId="56" fillId="0" borderId="1" xfId="102" applyFont="1"/>
    <xf numFmtId="166" fontId="53" fillId="0" borderId="1" xfId="102" applyNumberFormat="1" applyFont="1"/>
    <xf numFmtId="3" fontId="53" fillId="0" borderId="1" xfId="102" applyNumberFormat="1" applyFont="1"/>
    <xf numFmtId="0" fontId="53" fillId="0" borderId="1" xfId="104" applyFont="1"/>
    <xf numFmtId="0" fontId="57" fillId="6" borderId="1" xfId="104" applyFont="1" applyFill="1" applyAlignment="1">
      <alignment horizontal="center" vertical="center" wrapText="1"/>
    </xf>
    <xf numFmtId="0" fontId="56" fillId="0" borderId="1" xfId="104" applyFont="1"/>
    <xf numFmtId="0" fontId="56" fillId="2" borderId="2" xfId="104" applyFont="1" applyFill="1" applyBorder="1"/>
    <xf numFmtId="17" fontId="57" fillId="6" borderId="1" xfId="104" quotePrefix="1" applyNumberFormat="1" applyFont="1" applyFill="1" applyAlignment="1">
      <alignment horizontal="center" vertical="center" wrapText="1"/>
    </xf>
    <xf numFmtId="17" fontId="57" fillId="0" borderId="1" xfId="104" quotePrefix="1" applyNumberFormat="1" applyFont="1" applyAlignment="1">
      <alignment horizontal="center" vertical="center" wrapText="1"/>
    </xf>
    <xf numFmtId="0" fontId="57" fillId="0" borderId="1" xfId="104" applyFont="1" applyAlignment="1">
      <alignment horizontal="center" vertical="center" wrapText="1"/>
    </xf>
    <xf numFmtId="10" fontId="53" fillId="3" borderId="2" xfId="105" applyNumberFormat="1" applyFont="1" applyFill="1" applyBorder="1" applyAlignment="1">
      <alignment horizontal="right" vertical="center"/>
    </xf>
    <xf numFmtId="166" fontId="53" fillId="0" borderId="1" xfId="39" applyNumberFormat="1" applyFont="1" applyBorder="1" applyAlignment="1">
      <alignment horizontal="right" vertical="center"/>
    </xf>
    <xf numFmtId="3" fontId="53" fillId="0" borderId="1" xfId="104" applyNumberFormat="1" applyFont="1" applyAlignment="1">
      <alignment horizontal="right" vertical="center"/>
    </xf>
    <xf numFmtId="10" fontId="53" fillId="0" borderId="1" xfId="104" applyNumberFormat="1" applyFont="1" applyAlignment="1">
      <alignment horizontal="right" vertical="center"/>
    </xf>
    <xf numFmtId="10" fontId="56" fillId="2" borderId="2" xfId="105" applyNumberFormat="1" applyFont="1" applyFill="1" applyBorder="1"/>
    <xf numFmtId="3" fontId="56" fillId="0" borderId="1" xfId="104" applyNumberFormat="1" applyFont="1"/>
    <xf numFmtId="3" fontId="56" fillId="0" borderId="1" xfId="104" applyNumberFormat="1" applyFont="1" applyAlignment="1">
      <alignment horizontal="right" vertical="center"/>
    </xf>
    <xf numFmtId="10" fontId="56" fillId="0" borderId="1" xfId="104" applyNumberFormat="1" applyFont="1" applyAlignment="1">
      <alignment horizontal="right" vertical="center"/>
    </xf>
    <xf numFmtId="3" fontId="53" fillId="0" borderId="1" xfId="104" applyNumberFormat="1" applyFont="1"/>
    <xf numFmtId="0" fontId="52" fillId="0" borderId="1" xfId="23" applyFont="1"/>
    <xf numFmtId="166" fontId="52" fillId="0" borderId="1" xfId="23" applyNumberFormat="1" applyFont="1"/>
    <xf numFmtId="10" fontId="52" fillId="0" borderId="1" xfId="107" applyNumberFormat="1" applyFont="1" applyAlignment="1">
      <alignment horizontal="center"/>
    </xf>
    <xf numFmtId="3" fontId="52" fillId="0" borderId="1" xfId="23" applyNumberFormat="1" applyFont="1"/>
    <xf numFmtId="166" fontId="53" fillId="0" borderId="1" xfId="39" applyNumberFormat="1" applyFont="1" applyBorder="1"/>
    <xf numFmtId="0" fontId="56" fillId="0" borderId="1" xfId="102" applyFont="1" applyAlignment="1">
      <alignment horizontal="center"/>
    </xf>
    <xf numFmtId="0" fontId="53" fillId="0" borderId="1" xfId="106" applyFont="1"/>
    <xf numFmtId="0" fontId="54" fillId="0" borderId="1" xfId="30" applyFont="1" applyFill="1" applyBorder="1" applyAlignment="1"/>
    <xf numFmtId="17" fontId="53" fillId="0" borderId="1" xfId="106" applyNumberFormat="1" applyFont="1" applyAlignment="1">
      <alignment horizontal="center"/>
    </xf>
    <xf numFmtId="0" fontId="53" fillId="0" borderId="1" xfId="102" applyFont="1" applyAlignment="1">
      <alignment horizontal="left"/>
    </xf>
    <xf numFmtId="3" fontId="52" fillId="0" borderId="0" xfId="0" applyNumberFormat="1" applyFont="1" applyAlignment="1">
      <alignment wrapText="1"/>
    </xf>
    <xf numFmtId="10" fontId="53" fillId="0" borderId="1" xfId="102" applyNumberFormat="1" applyFont="1"/>
    <xf numFmtId="0" fontId="52" fillId="0" borderId="1" xfId="23" applyFont="1" applyAlignment="1">
      <alignment horizontal="left"/>
    </xf>
    <xf numFmtId="0" fontId="54" fillId="0" borderId="1" xfId="3" applyFont="1" applyFill="1" applyAlignment="1"/>
    <xf numFmtId="17" fontId="53" fillId="0" borderId="1" xfId="102" quotePrefix="1" applyNumberFormat="1" applyFont="1" applyAlignment="1">
      <alignment horizontal="center" wrapText="1"/>
    </xf>
    <xf numFmtId="10" fontId="53" fillId="0" borderId="1" xfId="39" applyNumberFormat="1" applyFont="1" applyBorder="1"/>
    <xf numFmtId="3" fontId="56" fillId="0" borderId="1" xfId="102" applyNumberFormat="1" applyFont="1"/>
    <xf numFmtId="10" fontId="51" fillId="0" borderId="1" xfId="107" applyNumberFormat="1" applyFont="1"/>
    <xf numFmtId="10" fontId="53" fillId="0" borderId="1" xfId="138" applyNumberFormat="1" applyFont="1" applyBorder="1"/>
    <xf numFmtId="0" fontId="53" fillId="0" borderId="1" xfId="106" applyFont="1" applyAlignment="1">
      <alignment horizontal="center"/>
    </xf>
    <xf numFmtId="0" fontId="53" fillId="0" borderId="1" xfId="103" applyFont="1" applyAlignment="1">
      <alignment vertical="center"/>
    </xf>
    <xf numFmtId="3" fontId="48" fillId="0" borderId="1" xfId="102" applyNumberFormat="1" applyFont="1" applyAlignment="1">
      <alignment horizontal="right" vertical="center"/>
    </xf>
    <xf numFmtId="0" fontId="53" fillId="0" borderId="1" xfId="178" applyFont="1"/>
    <xf numFmtId="2" fontId="53" fillId="0" borderId="1" xfId="178" applyNumberFormat="1" applyFont="1"/>
    <xf numFmtId="0" fontId="49" fillId="0" borderId="1" xfId="178" applyFont="1" applyFill="1" applyBorder="1" applyAlignment="1">
      <alignment horizontal="left" vertical="center" wrapText="1"/>
    </xf>
    <xf numFmtId="2" fontId="53" fillId="0" borderId="1" xfId="178" applyNumberFormat="1" applyFont="1" applyFill="1" applyBorder="1"/>
    <xf numFmtId="10" fontId="52" fillId="0" borderId="1" xfId="171" applyNumberFormat="1" applyFont="1"/>
    <xf numFmtId="0" fontId="55" fillId="0" borderId="1" xfId="7" applyFont="1"/>
    <xf numFmtId="0" fontId="53" fillId="0" borderId="1" xfId="109" applyFont="1"/>
    <xf numFmtId="0" fontId="52" fillId="0" borderId="0" xfId="0" applyFont="1" applyAlignment="1">
      <alignment horizontal="left" vertical="center"/>
    </xf>
    <xf numFmtId="3" fontId="52" fillId="0" borderId="1" xfId="0" applyNumberFormat="1" applyFont="1" applyFill="1" applyBorder="1"/>
    <xf numFmtId="10" fontId="53" fillId="0" borderId="1" xfId="0" applyNumberFormat="1" applyFont="1" applyFill="1" applyBorder="1" applyAlignment="1">
      <alignment horizontal="center"/>
    </xf>
    <xf numFmtId="3" fontId="52" fillId="0" borderId="1" xfId="0" applyNumberFormat="1" applyFont="1" applyFill="1" applyBorder="1" applyAlignment="1">
      <alignment vertical="center"/>
    </xf>
    <xf numFmtId="10" fontId="53" fillId="0" borderId="1" xfId="0" applyNumberFormat="1" applyFont="1" applyFill="1" applyBorder="1" applyAlignment="1">
      <alignment horizontal="center" vertical="center"/>
    </xf>
    <xf numFmtId="10" fontId="53" fillId="0" borderId="1" xfId="109" applyNumberFormat="1" applyFont="1"/>
    <xf numFmtId="10" fontId="52" fillId="0" borderId="1" xfId="134" applyNumberFormat="1" applyFont="1"/>
    <xf numFmtId="3" fontId="52" fillId="0" borderId="1" xfId="109" applyNumberFormat="1" applyFont="1" applyFill="1" applyBorder="1"/>
    <xf numFmtId="10" fontId="53" fillId="0" borderId="1" xfId="109" applyNumberFormat="1" applyFont="1" applyFill="1" applyBorder="1" applyAlignment="1">
      <alignment horizontal="center"/>
    </xf>
    <xf numFmtId="3" fontId="52" fillId="0" borderId="1" xfId="109" applyNumberFormat="1" applyFont="1" applyFill="1" applyBorder="1" applyAlignment="1">
      <alignment vertical="center"/>
    </xf>
    <xf numFmtId="10" fontId="53" fillId="0" borderId="1" xfId="109" applyNumberFormat="1" applyFont="1" applyFill="1" applyBorder="1" applyAlignment="1">
      <alignment horizontal="center" vertical="center"/>
    </xf>
    <xf numFmtId="0" fontId="52" fillId="0" borderId="1" xfId="123" applyFont="1"/>
    <xf numFmtId="0" fontId="52" fillId="0" borderId="1" xfId="121" applyFont="1"/>
    <xf numFmtId="0" fontId="52" fillId="0" borderId="1" xfId="121" applyFont="1" applyAlignment="1">
      <alignment horizontal="left" vertical="center"/>
    </xf>
    <xf numFmtId="0" fontId="57" fillId="14" borderId="1" xfId="121" applyFont="1" applyFill="1" applyAlignment="1">
      <alignment horizontal="center" vertical="center"/>
    </xf>
    <xf numFmtId="0" fontId="52" fillId="14" borderId="1" xfId="121" applyFont="1" applyFill="1" applyAlignment="1">
      <alignment horizontal="justify" vertical="center"/>
    </xf>
    <xf numFmtId="0" fontId="52" fillId="3" borderId="1" xfId="121" applyFont="1" applyFill="1" applyAlignment="1">
      <alignment horizontal="center" vertical="center"/>
    </xf>
    <xf numFmtId="3" fontId="52" fillId="3" borderId="1" xfId="121" applyNumberFormat="1" applyFont="1" applyFill="1" applyAlignment="1">
      <alignment horizontal="center" vertical="center"/>
    </xf>
    <xf numFmtId="0" fontId="52" fillId="11" borderId="1" xfId="121" applyFont="1" applyFill="1" applyAlignment="1">
      <alignment horizontal="center" vertical="center"/>
    </xf>
    <xf numFmtId="3" fontId="52" fillId="11" borderId="1" xfId="121" applyNumberFormat="1" applyFont="1" applyFill="1" applyAlignment="1">
      <alignment horizontal="center" vertical="center"/>
    </xf>
    <xf numFmtId="0" fontId="50" fillId="12" borderId="0" xfId="0" applyFont="1" applyFill="1" applyAlignment="1">
      <alignment horizontal="center" vertical="center" wrapText="1"/>
    </xf>
    <xf numFmtId="0" fontId="50" fillId="12" borderId="15" xfId="0" applyFont="1" applyFill="1" applyBorder="1" applyAlignment="1">
      <alignment horizontal="center" vertical="center" wrapText="1"/>
    </xf>
    <xf numFmtId="0" fontId="51" fillId="9" borderId="0" xfId="0" applyFont="1" applyFill="1" applyAlignment="1">
      <alignment horizontal="center" vertical="center" wrapText="1"/>
    </xf>
    <xf numFmtId="0" fontId="57" fillId="8" borderId="1" xfId="7" applyFont="1" applyFill="1" applyAlignment="1">
      <alignment horizontal="center" vertical="center" wrapText="1"/>
    </xf>
    <xf numFmtId="0" fontId="48" fillId="9" borderId="1" xfId="7" applyFont="1" applyFill="1" applyAlignment="1">
      <alignment horizontal="left" vertical="center" wrapText="1"/>
    </xf>
    <xf numFmtId="166" fontId="55" fillId="10" borderId="1" xfId="7" applyNumberFormat="1" applyFont="1" applyFill="1" applyAlignment="1">
      <alignment horizontal="center" vertical="center" wrapText="1"/>
    </xf>
    <xf numFmtId="3" fontId="55" fillId="10" borderId="1" xfId="7" applyNumberFormat="1" applyFont="1" applyFill="1" applyAlignment="1">
      <alignment horizontal="center" vertical="center" wrapText="1"/>
    </xf>
    <xf numFmtId="0" fontId="48" fillId="15" borderId="1" xfId="7" applyFont="1" applyFill="1" applyAlignment="1">
      <alignment horizontal="left" vertical="center" wrapText="1"/>
    </xf>
    <xf numFmtId="166" fontId="55" fillId="3" borderId="1" xfId="7" applyNumberFormat="1" applyFont="1" applyFill="1" applyAlignment="1">
      <alignment horizontal="center" vertical="center" wrapText="1"/>
    </xf>
    <xf numFmtId="3" fontId="55" fillId="3" borderId="1" xfId="7" applyNumberFormat="1" applyFont="1" applyFill="1" applyAlignment="1">
      <alignment horizontal="center" vertical="center" wrapText="1"/>
    </xf>
    <xf numFmtId="0" fontId="48" fillId="11" borderId="1" xfId="7" applyFont="1" applyFill="1" applyAlignment="1">
      <alignment horizontal="center" vertical="center" wrapText="1"/>
    </xf>
    <xf numFmtId="166" fontId="48" fillId="11" borderId="1" xfId="7" applyNumberFormat="1" applyFont="1" applyFill="1" applyAlignment="1">
      <alignment horizontal="center" vertical="center" wrapText="1"/>
    </xf>
    <xf numFmtId="3" fontId="48" fillId="11" borderId="1" xfId="7" applyNumberFormat="1" applyFont="1" applyFill="1" applyAlignment="1">
      <alignment horizontal="center" vertical="center" wrapText="1"/>
    </xf>
    <xf numFmtId="0" fontId="55" fillId="7" borderId="1" xfId="0" applyFont="1" applyFill="1" applyBorder="1" applyAlignment="1">
      <alignment horizontal="left" vertical="center"/>
    </xf>
    <xf numFmtId="3" fontId="55" fillId="7" borderId="1" xfId="0" applyNumberFormat="1" applyFont="1" applyFill="1" applyBorder="1" applyAlignment="1">
      <alignment horizontal="right" vertical="center"/>
    </xf>
    <xf numFmtId="3" fontId="55" fillId="7" borderId="5" xfId="0" applyNumberFormat="1" applyFont="1" applyFill="1" applyBorder="1" applyAlignment="1">
      <alignment horizontal="center" vertical="center"/>
    </xf>
    <xf numFmtId="10" fontId="55" fillId="7" borderId="1" xfId="0" applyNumberFormat="1" applyFont="1" applyFill="1" applyBorder="1" applyAlignment="1">
      <alignment horizontal="center" vertical="center"/>
    </xf>
    <xf numFmtId="0" fontId="55" fillId="7" borderId="5" xfId="0" applyFont="1" applyFill="1" applyBorder="1" applyAlignment="1">
      <alignment horizontal="left" vertical="center"/>
    </xf>
    <xf numFmtId="3" fontId="55" fillId="7" borderId="5" xfId="0" applyNumberFormat="1" applyFont="1" applyFill="1" applyBorder="1" applyAlignment="1">
      <alignment horizontal="right" vertical="center"/>
    </xf>
    <xf numFmtId="10" fontId="55" fillId="7" borderId="5" xfId="0" applyNumberFormat="1" applyFont="1" applyFill="1" applyBorder="1" applyAlignment="1">
      <alignment horizontal="center" vertical="center"/>
    </xf>
    <xf numFmtId="0" fontId="55" fillId="7" borderId="1" xfId="0" applyFont="1" applyFill="1" applyBorder="1" applyAlignment="1">
      <alignment horizontal="right" vertical="center"/>
    </xf>
    <xf numFmtId="0" fontId="55" fillId="7" borderId="5" xfId="0" applyFont="1" applyFill="1" applyBorder="1" applyAlignment="1">
      <alignment horizontal="right" vertical="center"/>
    </xf>
    <xf numFmtId="0" fontId="48" fillId="2" borderId="5" xfId="0" applyFont="1" applyFill="1" applyBorder="1" applyAlignment="1">
      <alignment horizontal="left" vertical="center"/>
    </xf>
    <xf numFmtId="3" fontId="48" fillId="2" borderId="5" xfId="0" applyNumberFormat="1" applyFont="1" applyFill="1" applyBorder="1" applyAlignment="1">
      <alignment horizontal="right" vertical="center"/>
    </xf>
    <xf numFmtId="3" fontId="48" fillId="2" borderId="5" xfId="0" applyNumberFormat="1" applyFont="1" applyFill="1" applyBorder="1" applyAlignment="1">
      <alignment horizontal="center" vertical="center"/>
    </xf>
    <xf numFmtId="10" fontId="48" fillId="2" borderId="5" xfId="0" applyNumberFormat="1" applyFont="1" applyFill="1" applyBorder="1" applyAlignment="1">
      <alignment horizontal="center" vertical="center"/>
    </xf>
    <xf numFmtId="0" fontId="53" fillId="0" borderId="4" xfId="102" applyFont="1" applyBorder="1"/>
    <xf numFmtId="10" fontId="55" fillId="7" borderId="1" xfId="0" applyNumberFormat="1" applyFont="1" applyFill="1" applyBorder="1" applyAlignment="1">
      <alignment horizontal="right" vertical="center"/>
    </xf>
    <xf numFmtId="10" fontId="55" fillId="7" borderId="5" xfId="0" applyNumberFormat="1" applyFont="1" applyFill="1" applyBorder="1" applyAlignment="1">
      <alignment horizontal="right" vertical="center"/>
    </xf>
    <xf numFmtId="0" fontId="48" fillId="2" borderId="5" xfId="0" applyFont="1" applyFill="1" applyBorder="1" applyAlignment="1">
      <alignment horizontal="right" vertical="center"/>
    </xf>
    <xf numFmtId="10" fontId="48" fillId="2" borderId="5" xfId="0" applyNumberFormat="1" applyFont="1" applyFill="1" applyBorder="1" applyAlignment="1">
      <alignment horizontal="right" vertical="center"/>
    </xf>
    <xf numFmtId="0" fontId="55" fillId="7" borderId="1" xfId="0" applyFont="1" applyFill="1" applyBorder="1" applyAlignment="1">
      <alignment horizontal="left" vertical="center" wrapText="1"/>
    </xf>
    <xf numFmtId="0" fontId="55" fillId="7" borderId="5" xfId="0" applyFont="1" applyFill="1" applyBorder="1" applyAlignment="1">
      <alignment horizontal="left" vertical="center" wrapText="1"/>
    </xf>
    <xf numFmtId="0" fontId="53" fillId="0" borderId="1" xfId="104" applyFont="1" applyBorder="1"/>
    <xf numFmtId="17" fontId="57" fillId="6" borderId="1" xfId="9" quotePrefix="1" applyNumberFormat="1" applyFont="1" applyFill="1" applyAlignment="1">
      <alignment horizontal="center" vertical="center" wrapText="1"/>
    </xf>
    <xf numFmtId="0" fontId="53" fillId="3" borderId="2" xfId="9" applyFont="1" applyFill="1" applyBorder="1" applyAlignment="1">
      <alignment horizontal="left" vertical="center" wrapText="1"/>
    </xf>
    <xf numFmtId="3" fontId="53" fillId="3" borderId="2" xfId="9" applyNumberFormat="1" applyFont="1" applyFill="1" applyBorder="1" applyAlignment="1">
      <alignment horizontal="right" vertical="center"/>
    </xf>
    <xf numFmtId="0" fontId="53" fillId="3" borderId="3" xfId="9" applyFont="1" applyFill="1" applyBorder="1" applyAlignment="1">
      <alignment horizontal="left" vertical="center"/>
    </xf>
    <xf numFmtId="3" fontId="53" fillId="3" borderId="3" xfId="9" applyNumberFormat="1" applyFont="1" applyFill="1" applyBorder="1" applyAlignment="1">
      <alignment horizontal="right" vertical="center"/>
    </xf>
    <xf numFmtId="0" fontId="53" fillId="3" borderId="3" xfId="9" applyFont="1" applyFill="1" applyBorder="1" applyAlignment="1">
      <alignment horizontal="left" vertical="center" wrapText="1"/>
    </xf>
    <xf numFmtId="0" fontId="56" fillId="2" borderId="3" xfId="9" applyFont="1" applyFill="1" applyBorder="1" applyAlignment="1">
      <alignment horizontal="left" vertical="center"/>
    </xf>
    <xf numFmtId="3" fontId="56" fillId="2" borderId="3" xfId="9" applyNumberFormat="1" applyFont="1" applyFill="1" applyBorder="1" applyAlignment="1">
      <alignment horizontal="right" vertical="center"/>
    </xf>
    <xf numFmtId="3" fontId="56" fillId="2" borderId="2" xfId="9" applyNumberFormat="1" applyFont="1" applyFill="1" applyBorder="1" applyAlignment="1">
      <alignment horizontal="right" vertical="center"/>
    </xf>
    <xf numFmtId="0" fontId="57" fillId="6" borderId="0" xfId="0" applyFont="1" applyFill="1" applyAlignment="1">
      <alignment horizontal="center" vertical="center" wrapText="1"/>
    </xf>
    <xf numFmtId="0" fontId="57" fillId="6" borderId="1" xfId="0" applyFont="1" applyFill="1" applyBorder="1" applyAlignment="1">
      <alignment horizontal="center" vertical="center" wrapText="1"/>
    </xf>
    <xf numFmtId="0" fontId="55" fillId="3" borderId="2" xfId="0" applyFont="1" applyFill="1" applyBorder="1" applyAlignment="1">
      <alignment horizontal="left" vertical="center" wrapText="1"/>
    </xf>
    <xf numFmtId="3" fontId="55" fillId="3" borderId="2" xfId="0" applyNumberFormat="1" applyFont="1" applyFill="1" applyBorder="1" applyAlignment="1">
      <alignment horizontal="right" vertical="center"/>
    </xf>
    <xf numFmtId="10" fontId="55" fillId="3" borderId="2" xfId="0" applyNumberFormat="1" applyFont="1" applyFill="1" applyBorder="1" applyAlignment="1">
      <alignment horizontal="right" vertical="center"/>
    </xf>
    <xf numFmtId="0" fontId="55" fillId="3" borderId="3" xfId="0" applyFont="1" applyFill="1" applyBorder="1" applyAlignment="1">
      <alignment horizontal="left" vertical="center"/>
    </xf>
    <xf numFmtId="3" fontId="55" fillId="3" borderId="3" xfId="0" applyNumberFormat="1" applyFont="1" applyFill="1" applyBorder="1" applyAlignment="1">
      <alignment horizontal="right" vertical="center"/>
    </xf>
    <xf numFmtId="0" fontId="55" fillId="3" borderId="3" xfId="0" applyFont="1" applyFill="1" applyBorder="1" applyAlignment="1">
      <alignment horizontal="left" vertical="center" wrapText="1"/>
    </xf>
    <xf numFmtId="0" fontId="48" fillId="2" borderId="3" xfId="0" applyFont="1" applyFill="1" applyBorder="1" applyAlignment="1">
      <alignment horizontal="left" vertical="center"/>
    </xf>
    <xf numFmtId="3" fontId="48" fillId="2" borderId="3" xfId="0" applyNumberFormat="1" applyFont="1" applyFill="1" applyBorder="1" applyAlignment="1">
      <alignment horizontal="right" vertical="center"/>
    </xf>
    <xf numFmtId="3" fontId="48" fillId="2" borderId="2" xfId="0" applyNumberFormat="1" applyFont="1" applyFill="1" applyBorder="1" applyAlignment="1">
      <alignment horizontal="right" vertical="center"/>
    </xf>
    <xf numFmtId="10" fontId="48" fillId="2" borderId="2" xfId="0" applyNumberFormat="1" applyFont="1" applyFill="1" applyBorder="1" applyAlignment="1">
      <alignment horizontal="right" vertical="center"/>
    </xf>
    <xf numFmtId="10" fontId="53" fillId="3" borderId="2" xfId="9" applyNumberFormat="1" applyFont="1" applyFill="1" applyBorder="1" applyAlignment="1">
      <alignment horizontal="right" vertical="center"/>
    </xf>
    <xf numFmtId="3" fontId="53" fillId="0" borderId="2" xfId="0" applyNumberFormat="1" applyFont="1" applyBorder="1"/>
    <xf numFmtId="10" fontId="56" fillId="2" borderId="2" xfId="9" applyNumberFormat="1" applyFont="1" applyFill="1" applyBorder="1" applyAlignment="1">
      <alignment horizontal="right" vertical="center"/>
    </xf>
    <xf numFmtId="0" fontId="52" fillId="0" borderId="1" xfId="191" applyFont="1"/>
    <xf numFmtId="1" fontId="52" fillId="0" borderId="1" xfId="191" applyNumberFormat="1" applyFont="1" applyBorder="1"/>
    <xf numFmtId="14" fontId="52" fillId="0" borderId="1" xfId="191" applyNumberFormat="1" applyFont="1" applyBorder="1"/>
    <xf numFmtId="3" fontId="52" fillId="0" borderId="1" xfId="191" applyNumberFormat="1" applyFont="1" applyBorder="1"/>
    <xf numFmtId="2" fontId="52" fillId="0" borderId="1" xfId="191" applyNumberFormat="1" applyFont="1"/>
    <xf numFmtId="1" fontId="52" fillId="0" borderId="1" xfId="23" applyNumberFormat="1" applyFont="1" applyBorder="1"/>
    <xf numFmtId="2" fontId="52" fillId="0" borderId="1" xfId="23" applyNumberFormat="1" applyFont="1" applyBorder="1"/>
    <xf numFmtId="168" fontId="52" fillId="0" borderId="1" xfId="23" applyNumberFormat="1" applyFont="1" applyBorder="1"/>
    <xf numFmtId="167" fontId="52" fillId="0" borderId="1" xfId="189" applyNumberFormat="1" applyFont="1" applyBorder="1"/>
    <xf numFmtId="43" fontId="52" fillId="0" borderId="1" xfId="189" applyNumberFormat="1" applyFont="1" applyBorder="1"/>
    <xf numFmtId="171" fontId="52" fillId="0" borderId="1" xfId="189" applyNumberFormat="1" applyFont="1" applyBorder="1"/>
    <xf numFmtId="17" fontId="53" fillId="0" borderId="1" xfId="187" applyNumberFormat="1" applyFont="1"/>
    <xf numFmtId="0" fontId="56" fillId="0" borderId="1" xfId="187" applyFont="1"/>
    <xf numFmtId="0" fontId="53" fillId="0" borderId="1" xfId="187" applyFont="1" applyFill="1"/>
    <xf numFmtId="3" fontId="53" fillId="0" borderId="1" xfId="187" applyNumberFormat="1" applyFont="1" applyFill="1"/>
    <xf numFmtId="0" fontId="55" fillId="0" borderId="1" xfId="187" applyFont="1" applyAlignment="1">
      <alignment horizontal="left" vertical="center"/>
    </xf>
    <xf numFmtId="166" fontId="53" fillId="0" borderId="1" xfId="171" applyNumberFormat="1" applyFont="1"/>
    <xf numFmtId="17" fontId="53" fillId="0" borderId="1" xfId="187" applyNumberFormat="1" applyFont="1" applyFill="1"/>
    <xf numFmtId="0" fontId="53" fillId="0" borderId="1" xfId="187" applyNumberFormat="1" applyFont="1"/>
    <xf numFmtId="170" fontId="53" fillId="0" borderId="1" xfId="187" applyNumberFormat="1" applyFont="1"/>
    <xf numFmtId="165" fontId="51" fillId="7" borderId="1" xfId="81" applyFont="1" applyFill="1" applyAlignment="1">
      <alignment horizontal="center" vertical="center"/>
    </xf>
    <xf numFmtId="0" fontId="48" fillId="0" borderId="1" xfId="187" applyFont="1" applyAlignment="1">
      <alignment horizontal="left" vertical="center"/>
    </xf>
    <xf numFmtId="49" fontId="56" fillId="0" borderId="1" xfId="187" applyNumberFormat="1" applyFont="1" applyAlignment="1">
      <alignment horizontal="left"/>
    </xf>
    <xf numFmtId="0" fontId="50" fillId="27" borderId="6" xfId="187" applyFont="1" applyFill="1" applyBorder="1" applyAlignment="1">
      <alignment horizontal="center"/>
    </xf>
    <xf numFmtId="0" fontId="53" fillId="0" borderId="6" xfId="187" applyFont="1" applyFill="1" applyBorder="1" applyAlignment="1">
      <alignment horizontal="center" wrapText="1"/>
    </xf>
    <xf numFmtId="3" fontId="53" fillId="0" borderId="6" xfId="187" applyNumberFormat="1" applyFont="1" applyBorder="1" applyAlignment="1">
      <alignment horizontal="right" wrapText="1"/>
    </xf>
    <xf numFmtId="166" fontId="53" fillId="0" borderId="6" xfId="171" applyNumberFormat="1" applyFont="1" applyBorder="1"/>
    <xf numFmtId="0" fontId="53" fillId="0" borderId="1" xfId="187" applyFont="1" applyAlignment="1"/>
    <xf numFmtId="3" fontId="53" fillId="0" borderId="6" xfId="187" applyNumberFormat="1" applyFont="1" applyFill="1" applyBorder="1" applyAlignment="1">
      <alignment horizontal="right" wrapText="1"/>
    </xf>
    <xf numFmtId="0" fontId="53" fillId="0" borderId="1" xfId="187" applyFont="1" applyFill="1" applyBorder="1"/>
    <xf numFmtId="0" fontId="50" fillId="26" borderId="6" xfId="187" applyFont="1" applyFill="1" applyBorder="1" applyAlignment="1">
      <alignment vertical="center"/>
    </xf>
    <xf numFmtId="0" fontId="50" fillId="26" borderId="6" xfId="187" applyFont="1" applyFill="1" applyBorder="1" applyAlignment="1">
      <alignment horizontal="center" vertical="center" wrapText="1"/>
    </xf>
    <xf numFmtId="0" fontId="53" fillId="0" borderId="6" xfId="187" applyFont="1" applyFill="1" applyBorder="1"/>
    <xf numFmtId="0" fontId="53" fillId="0" borderId="6" xfId="187" applyFont="1" applyBorder="1"/>
    <xf numFmtId="166" fontId="53" fillId="0" borderId="6" xfId="171" applyNumberFormat="1" applyFont="1" applyFill="1" applyBorder="1"/>
    <xf numFmtId="0" fontId="56" fillId="9" borderId="6" xfId="187" applyFont="1" applyFill="1" applyBorder="1"/>
    <xf numFmtId="166" fontId="56" fillId="9" borderId="6" xfId="171" applyNumberFormat="1" applyFont="1" applyFill="1" applyBorder="1"/>
    <xf numFmtId="0" fontId="50" fillId="26" borderId="6" xfId="187" applyFont="1" applyFill="1" applyBorder="1"/>
    <xf numFmtId="3" fontId="50" fillId="26" borderId="6" xfId="187" applyNumberFormat="1" applyFont="1" applyFill="1" applyBorder="1"/>
    <xf numFmtId="9" fontId="50" fillId="26" borderId="6" xfId="187" applyNumberFormat="1" applyFont="1" applyFill="1" applyBorder="1"/>
    <xf numFmtId="3" fontId="53" fillId="0" borderId="6" xfId="187" applyNumberFormat="1" applyFont="1" applyFill="1" applyBorder="1"/>
    <xf numFmtId="3" fontId="53" fillId="0" borderId="6" xfId="187" applyNumberFormat="1" applyFont="1" applyBorder="1"/>
    <xf numFmtId="3" fontId="56" fillId="9" borderId="6" xfId="187" applyNumberFormat="1" applyFont="1" applyFill="1" applyBorder="1"/>
    <xf numFmtId="1" fontId="53" fillId="0" borderId="1" xfId="187" applyNumberFormat="1" applyFont="1"/>
    <xf numFmtId="9" fontId="52" fillId="0" borderId="1" xfId="171" applyFont="1"/>
    <xf numFmtId="166" fontId="52" fillId="0" borderId="1" xfId="171" applyNumberFormat="1" applyFont="1"/>
    <xf numFmtId="0" fontId="54" fillId="0" borderId="1" xfId="3" applyFont="1"/>
    <xf numFmtId="1" fontId="52" fillId="0" borderId="1" xfId="0" applyNumberFormat="1" applyFont="1" applyBorder="1"/>
    <xf numFmtId="14" fontId="52" fillId="0" borderId="1" xfId="0" applyNumberFormat="1" applyFont="1" applyBorder="1"/>
    <xf numFmtId="171" fontId="52" fillId="0" borderId="1" xfId="180" applyNumberFormat="1" applyFont="1" applyBorder="1"/>
    <xf numFmtId="43" fontId="52" fillId="0" borderId="1" xfId="180" applyFont="1" applyBorder="1"/>
    <xf numFmtId="166" fontId="52" fillId="0" borderId="1" xfId="39" applyNumberFormat="1" applyFont="1"/>
    <xf numFmtId="3" fontId="52" fillId="0" borderId="1" xfId="0" applyNumberFormat="1" applyFont="1" applyBorder="1"/>
    <xf numFmtId="2" fontId="52" fillId="0" borderId="0" xfId="0" applyNumberFormat="1" applyFont="1"/>
    <xf numFmtId="3" fontId="55" fillId="0" borderId="1" xfId="7" applyNumberFormat="1" applyFont="1"/>
    <xf numFmtId="0" fontId="56" fillId="0" borderId="18" xfId="187" applyFont="1" applyFill="1" applyBorder="1"/>
    <xf numFmtId="0" fontId="53" fillId="0" borderId="1" xfId="187" applyFont="1" applyAlignment="1">
      <alignment horizontal="left"/>
    </xf>
    <xf numFmtId="167" fontId="53" fillId="0" borderId="1" xfId="187" applyNumberFormat="1" applyFont="1"/>
    <xf numFmtId="0" fontId="53" fillId="0" borderId="1" xfId="187" applyFont="1" applyFill="1" applyAlignment="1">
      <alignment horizontal="left"/>
    </xf>
    <xf numFmtId="167" fontId="53" fillId="0" borderId="1" xfId="187" applyNumberFormat="1" applyFont="1" applyFill="1"/>
    <xf numFmtId="166" fontId="52" fillId="0" borderId="1" xfId="171" applyNumberFormat="1" applyFont="1" applyFill="1"/>
    <xf numFmtId="1" fontId="53" fillId="0" borderId="1" xfId="187" applyNumberFormat="1" applyFont="1" applyAlignment="1">
      <alignment horizontal="left"/>
    </xf>
    <xf numFmtId="3" fontId="52" fillId="7" borderId="3" xfId="0" applyNumberFormat="1" applyFont="1" applyFill="1" applyBorder="1" applyAlignment="1">
      <alignment vertical="center"/>
    </xf>
    <xf numFmtId="0" fontId="54" fillId="0" borderId="0" xfId="0" applyFont="1"/>
    <xf numFmtId="0" fontId="54" fillId="0" borderId="1" xfId="187" applyFont="1"/>
    <xf numFmtId="0" fontId="54" fillId="0" borderId="1" xfId="191" applyFont="1"/>
    <xf numFmtId="0" fontId="54" fillId="0" borderId="1" xfId="23" applyFont="1"/>
    <xf numFmtId="0" fontId="54" fillId="0" borderId="1" xfId="7" applyFont="1"/>
    <xf numFmtId="0" fontId="54" fillId="0" borderId="1" xfId="102" applyFont="1"/>
    <xf numFmtId="0" fontId="54" fillId="0" borderId="1" xfId="104" applyFont="1"/>
    <xf numFmtId="0" fontId="54" fillId="0" borderId="1" xfId="178" applyFont="1"/>
    <xf numFmtId="0" fontId="54" fillId="0" borderId="1" xfId="109" applyFont="1"/>
    <xf numFmtId="0" fontId="54" fillId="0" borderId="1" xfId="123" applyFont="1"/>
    <xf numFmtId="0" fontId="54" fillId="0" borderId="1" xfId="121" applyFont="1"/>
    <xf numFmtId="0" fontId="57" fillId="6" borderId="3" xfId="10" applyFont="1" applyFill="1" applyBorder="1" applyAlignment="1">
      <alignment horizontal="center" vertical="center" wrapText="1"/>
    </xf>
    <xf numFmtId="17" fontId="57" fillId="6" borderId="3" xfId="10" quotePrefix="1" applyNumberFormat="1" applyFont="1" applyFill="1" applyBorder="1" applyAlignment="1">
      <alignment horizontal="center" vertical="center" wrapText="1"/>
    </xf>
    <xf numFmtId="0" fontId="56" fillId="2" borderId="3" xfId="10" applyFont="1" applyFill="1" applyBorder="1" applyAlignment="1"/>
    <xf numFmtId="0" fontId="53" fillId="7" borderId="2" xfId="10" applyFont="1" applyFill="1" applyBorder="1"/>
    <xf numFmtId="3" fontId="53" fillId="7" borderId="2" xfId="10" applyNumberFormat="1" applyFont="1" applyFill="1" applyBorder="1"/>
    <xf numFmtId="10" fontId="53" fillId="7" borderId="2" xfId="138" applyNumberFormat="1" applyFont="1" applyFill="1" applyBorder="1"/>
    <xf numFmtId="3" fontId="56" fillId="2" borderId="3" xfId="10" applyNumberFormat="1" applyFont="1" applyFill="1" applyBorder="1"/>
    <xf numFmtId="3" fontId="56" fillId="2" borderId="2" xfId="10" applyNumberFormat="1" applyFont="1" applyFill="1" applyBorder="1"/>
    <xf numFmtId="10" fontId="56" fillId="2" borderId="3" xfId="138" applyNumberFormat="1" applyFont="1" applyFill="1" applyBorder="1"/>
    <xf numFmtId="0" fontId="51" fillId="0" borderId="0" xfId="0" applyFont="1" applyAlignment="1">
      <alignment horizontal="left" vertical="center"/>
    </xf>
    <xf numFmtId="0" fontId="48" fillId="0" borderId="1" xfId="7" applyFont="1"/>
    <xf numFmtId="0" fontId="50" fillId="16" borderId="0" xfId="0" applyFont="1" applyFill="1" applyAlignment="1">
      <alignment horizontal="center" vertical="center" wrapText="1"/>
    </xf>
    <xf numFmtId="1" fontId="50" fillId="16" borderId="0" xfId="0" quotePrefix="1" applyNumberFormat="1" applyFont="1" applyFill="1" applyAlignment="1">
      <alignment horizontal="center" vertical="center" wrapText="1"/>
    </xf>
    <xf numFmtId="0" fontId="53" fillId="0" borderId="1" xfId="102" applyFont="1"/>
    <xf numFmtId="0" fontId="57" fillId="6" borderId="1" xfId="9" applyFont="1" applyFill="1" applyAlignment="1">
      <alignment horizontal="center" vertical="center" wrapText="1"/>
    </xf>
    <xf numFmtId="0" fontId="57" fillId="6" borderId="4" xfId="0" applyFont="1" applyFill="1" applyBorder="1" applyAlignment="1">
      <alignment horizontal="center" vertical="center" wrapText="1"/>
    </xf>
    <xf numFmtId="0" fontId="57" fillId="6" borderId="10" xfId="0" applyFont="1" applyFill="1" applyBorder="1" applyAlignment="1">
      <alignment horizontal="center" vertical="center"/>
    </xf>
    <xf numFmtId="0" fontId="57" fillId="6" borderId="4" xfId="0" applyFont="1" applyFill="1" applyBorder="1" applyAlignment="1">
      <alignment horizontal="center" vertical="center"/>
    </xf>
    <xf numFmtId="0" fontId="57" fillId="6" borderId="5" xfId="0" applyFont="1" applyFill="1" applyBorder="1" applyAlignment="1">
      <alignment horizontal="center" vertical="center"/>
    </xf>
    <xf numFmtId="0" fontId="50" fillId="16" borderId="0" xfId="0" applyFont="1" applyFill="1" applyAlignment="1">
      <alignment horizontal="center" vertical="center"/>
    </xf>
    <xf numFmtId="0" fontId="53" fillId="0" borderId="1" xfId="102" applyFont="1" applyAlignment="1">
      <alignment horizontal="center"/>
    </xf>
    <xf numFmtId="0" fontId="57" fillId="6" borderId="1" xfId="7" applyFont="1" applyFill="1" applyAlignment="1">
      <alignment horizontal="center" vertical="center" wrapText="1"/>
    </xf>
    <xf numFmtId="0" fontId="55" fillId="3" borderId="2" xfId="7" applyFont="1" applyFill="1" applyBorder="1" applyAlignment="1">
      <alignment horizontal="justify" vertical="center" wrapText="1"/>
    </xf>
    <xf numFmtId="3" fontId="55" fillId="3" borderId="2" xfId="7" applyNumberFormat="1" applyFont="1" applyFill="1" applyBorder="1" applyAlignment="1">
      <alignment horizontal="center" vertical="center"/>
    </xf>
    <xf numFmtId="0" fontId="55" fillId="3" borderId="3" xfId="7" applyFont="1" applyFill="1" applyBorder="1" applyAlignment="1">
      <alignment horizontal="justify" vertical="center" wrapText="1"/>
    </xf>
    <xf numFmtId="3" fontId="55" fillId="3" borderId="3" xfId="7" applyNumberFormat="1" applyFont="1" applyFill="1" applyBorder="1" applyAlignment="1">
      <alignment horizontal="center" vertical="center"/>
    </xf>
    <xf numFmtId="0" fontId="48" fillId="2" borderId="3" xfId="7" applyFont="1" applyFill="1" applyBorder="1" applyAlignment="1">
      <alignment horizontal="justify" vertical="center"/>
    </xf>
    <xf numFmtId="3" fontId="48" fillId="2" borderId="3" xfId="7" applyNumberFormat="1" applyFont="1" applyFill="1" applyBorder="1" applyAlignment="1">
      <alignment horizontal="center" vertical="center"/>
    </xf>
    <xf numFmtId="10" fontId="52" fillId="28" borderId="1" xfId="39" applyNumberFormat="1" applyFont="1" applyFill="1" applyAlignment="1">
      <alignment horizontal="center" vertical="center" wrapText="1"/>
    </xf>
    <xf numFmtId="10" fontId="52" fillId="28" borderId="15" xfId="39" applyNumberFormat="1" applyFont="1" applyFill="1" applyBorder="1" applyAlignment="1">
      <alignment horizontal="center" vertical="center" wrapText="1"/>
    </xf>
    <xf numFmtId="10" fontId="52" fillId="29" borderId="1" xfId="39" applyNumberFormat="1" applyFont="1" applyFill="1" applyAlignment="1">
      <alignment horizontal="center" vertical="center" wrapText="1"/>
    </xf>
    <xf numFmtId="10" fontId="52" fillId="29" borderId="15" xfId="39" applyNumberFormat="1" applyFont="1" applyFill="1" applyBorder="1" applyAlignment="1">
      <alignment horizontal="center" vertical="center" wrapText="1"/>
    </xf>
    <xf numFmtId="43" fontId="52" fillId="0" borderId="1" xfId="195" applyFont="1" applyBorder="1"/>
    <xf numFmtId="166" fontId="52" fillId="0" borderId="1" xfId="138" applyNumberFormat="1" applyFont="1" applyBorder="1"/>
    <xf numFmtId="0" fontId="50" fillId="16" borderId="0" xfId="0" applyFont="1" applyFill="1" applyAlignment="1">
      <alignment horizontal="center" vertical="center" wrapText="1"/>
    </xf>
    <xf numFmtId="1" fontId="50" fillId="16" borderId="0" xfId="0" quotePrefix="1" applyNumberFormat="1" applyFont="1" applyFill="1" applyAlignment="1">
      <alignment horizontal="center" vertical="center" wrapText="1"/>
    </xf>
    <xf numFmtId="0" fontId="53" fillId="0" borderId="1" xfId="102" applyFont="1"/>
    <xf numFmtId="0" fontId="57" fillId="6" borderId="1" xfId="9" applyFont="1" applyFill="1" applyAlignment="1">
      <alignment horizontal="center" vertical="center" wrapText="1"/>
    </xf>
    <xf numFmtId="0" fontId="57" fillId="6" borderId="3" xfId="9" applyFont="1" applyFill="1" applyBorder="1" applyAlignment="1">
      <alignment horizontal="center" vertical="center" wrapText="1"/>
    </xf>
    <xf numFmtId="17" fontId="57" fillId="6" borderId="4" xfId="9" quotePrefix="1" applyNumberFormat="1" applyFont="1" applyFill="1" applyBorder="1" applyAlignment="1">
      <alignment horizontal="center" vertical="center" wrapText="1"/>
    </xf>
    <xf numFmtId="0" fontId="57" fillId="6" borderId="4" xfId="9" applyFont="1" applyFill="1" applyBorder="1" applyAlignment="1">
      <alignment horizontal="center" vertical="center" wrapText="1"/>
    </xf>
    <xf numFmtId="0" fontId="57" fillId="6" borderId="10" xfId="0" applyFont="1" applyFill="1" applyBorder="1" applyAlignment="1">
      <alignment horizontal="center" vertical="center" wrapText="1"/>
    </xf>
    <xf numFmtId="0" fontId="57" fillId="6" borderId="4" xfId="0" applyFont="1" applyFill="1" applyBorder="1" applyAlignment="1">
      <alignment horizontal="center" vertical="center" wrapText="1"/>
    </xf>
    <xf numFmtId="0" fontId="57" fillId="6" borderId="10" xfId="0" applyFont="1" applyFill="1" applyBorder="1" applyAlignment="1">
      <alignment horizontal="center" vertical="center"/>
    </xf>
    <xf numFmtId="0" fontId="57" fillId="6" borderId="4" xfId="0" applyFont="1" applyFill="1" applyBorder="1" applyAlignment="1">
      <alignment horizontal="center" vertical="center"/>
    </xf>
    <xf numFmtId="0" fontId="57" fillId="6" borderId="5" xfId="0" applyFont="1" applyFill="1" applyBorder="1" applyAlignment="1">
      <alignment horizontal="center" vertical="center"/>
    </xf>
    <xf numFmtId="0" fontId="57" fillId="6" borderId="11" xfId="0" applyFont="1" applyFill="1" applyBorder="1" applyAlignment="1">
      <alignment horizontal="center" vertical="center"/>
    </xf>
    <xf numFmtId="0" fontId="57" fillId="6" borderId="16" xfId="0" applyFont="1" applyFill="1" applyBorder="1" applyAlignment="1">
      <alignment horizontal="center" vertical="center"/>
    </xf>
    <xf numFmtId="0" fontId="50" fillId="12" borderId="13" xfId="0" applyFont="1" applyFill="1" applyBorder="1" applyAlignment="1">
      <alignment horizontal="center" vertical="center"/>
    </xf>
    <xf numFmtId="0" fontId="50" fillId="12" borderId="0" xfId="0" applyFont="1" applyFill="1" applyAlignment="1">
      <alignment horizontal="center" vertical="center"/>
    </xf>
    <xf numFmtId="0" fontId="50" fillId="12" borderId="14" xfId="0" applyFont="1" applyFill="1" applyBorder="1" applyAlignment="1">
      <alignment horizontal="center" vertical="center"/>
    </xf>
    <xf numFmtId="0" fontId="53" fillId="0" borderId="1" xfId="187" applyFont="1" applyAlignment="1">
      <alignment horizontal="left" wrapText="1"/>
    </xf>
    <xf numFmtId="17" fontId="50" fillId="16" borderId="0" xfId="0" applyNumberFormat="1" applyFont="1" applyFill="1" applyAlignment="1">
      <alignment horizontal="center" vertical="center" wrapText="1"/>
    </xf>
    <xf numFmtId="0" fontId="50" fillId="16" borderId="0" xfId="0" applyFont="1" applyFill="1" applyAlignment="1">
      <alignment horizontal="center" vertical="center"/>
    </xf>
    <xf numFmtId="17" fontId="50" fillId="16" borderId="0" xfId="0" quotePrefix="1" applyNumberFormat="1" applyFont="1" applyFill="1" applyAlignment="1">
      <alignment horizontal="center" vertical="center" wrapText="1"/>
    </xf>
    <xf numFmtId="0" fontId="56" fillId="21" borderId="4" xfId="0" applyFont="1" applyFill="1" applyBorder="1" applyAlignment="1">
      <alignment horizontal="center"/>
    </xf>
    <xf numFmtId="0" fontId="54" fillId="0" borderId="1" xfId="30" applyFont="1" applyFill="1" applyBorder="1" applyAlignment="1">
      <alignment horizontal="center"/>
    </xf>
    <xf numFmtId="0" fontId="54" fillId="7" borderId="1" xfId="30" applyFont="1" applyFill="1" applyBorder="1" applyAlignment="1">
      <alignment horizontal="center"/>
    </xf>
    <xf numFmtId="0" fontId="53" fillId="0" borderId="1" xfId="102" applyFont="1" applyAlignment="1">
      <alignment horizontal="center"/>
    </xf>
    <xf numFmtId="0" fontId="54" fillId="0" borderId="1" xfId="30" applyFont="1" applyFill="1" applyAlignment="1">
      <alignment horizontal="center"/>
    </xf>
    <xf numFmtId="0" fontId="56" fillId="0" borderId="17" xfId="187" applyFont="1" applyFill="1" applyBorder="1" applyAlignment="1">
      <alignment horizontal="center" vertical="center"/>
    </xf>
    <xf numFmtId="0" fontId="56" fillId="0" borderId="7" xfId="187" applyFont="1" applyFill="1" applyBorder="1" applyAlignment="1">
      <alignment horizontal="center" vertical="center"/>
    </xf>
    <xf numFmtId="0" fontId="56" fillId="0" borderId="12" xfId="187" applyFont="1" applyFill="1" applyBorder="1" applyAlignment="1">
      <alignment horizontal="center" vertical="center"/>
    </xf>
    <xf numFmtId="0" fontId="56" fillId="0" borderId="17" xfId="187" applyFont="1" applyFill="1" applyBorder="1" applyAlignment="1">
      <alignment horizontal="center" vertical="center" wrapText="1"/>
    </xf>
    <xf numFmtId="0" fontId="56" fillId="0" borderId="7" xfId="187" applyFont="1" applyFill="1" applyBorder="1" applyAlignment="1">
      <alignment horizontal="center" vertical="center" wrapText="1"/>
    </xf>
    <xf numFmtId="0" fontId="56" fillId="0" borderId="12" xfId="187" applyFont="1" applyFill="1" applyBorder="1" applyAlignment="1">
      <alignment horizontal="center" vertical="center" wrapText="1"/>
    </xf>
    <xf numFmtId="0" fontId="56" fillId="0" borderId="6" xfId="187" applyFont="1" applyFill="1" applyBorder="1" applyAlignment="1">
      <alignment horizontal="center" vertical="center"/>
    </xf>
    <xf numFmtId="0" fontId="56" fillId="0" borderId="6" xfId="187" applyFont="1" applyFill="1" applyBorder="1" applyAlignment="1">
      <alignment horizontal="center" vertical="center" wrapText="1"/>
    </xf>
    <xf numFmtId="0" fontId="54" fillId="4" borderId="0" xfId="16" applyFont="1" applyFill="1" applyAlignment="1">
      <alignment horizontal="center"/>
    </xf>
    <xf numFmtId="0" fontId="54" fillId="4" borderId="1" xfId="16" applyFont="1" applyFill="1" applyBorder="1" applyAlignment="1">
      <alignment horizontal="center"/>
    </xf>
    <xf numFmtId="0" fontId="55" fillId="0" borderId="1" xfId="15" applyFont="1"/>
    <xf numFmtId="172" fontId="52" fillId="0" borderId="1" xfId="171" applyNumberFormat="1" applyFont="1"/>
    <xf numFmtId="0" fontId="60" fillId="0" borderId="1" xfId="187" applyFont="1"/>
    <xf numFmtId="168" fontId="55" fillId="0" borderId="1" xfId="7" applyNumberFormat="1" applyFont="1"/>
    <xf numFmtId="10" fontId="55" fillId="0" borderId="1" xfId="7" applyNumberFormat="1" applyFont="1"/>
    <xf numFmtId="173" fontId="55" fillId="0" borderId="1" xfId="7" applyNumberFormat="1" applyFont="1"/>
    <xf numFmtId="10" fontId="52" fillId="0" borderId="1" xfId="31" applyNumberFormat="1" applyFont="1"/>
    <xf numFmtId="0" fontId="55" fillId="0" borderId="1" xfId="7" applyFont="1" applyFill="1"/>
    <xf numFmtId="3" fontId="55" fillId="0" borderId="1" xfId="7" applyNumberFormat="1" applyFont="1" applyFill="1"/>
    <xf numFmtId="166" fontId="52" fillId="0" borderId="1" xfId="31" applyNumberFormat="1" applyFont="1"/>
    <xf numFmtId="17" fontId="55" fillId="0" borderId="1" xfId="7" applyNumberFormat="1" applyFont="1"/>
    <xf numFmtId="166" fontId="55" fillId="0" borderId="1" xfId="7" applyNumberFormat="1" applyFont="1"/>
    <xf numFmtId="14" fontId="55" fillId="0" borderId="1" xfId="7" applyNumberFormat="1" applyFont="1"/>
    <xf numFmtId="167" fontId="52" fillId="0" borderId="1" xfId="173" applyNumberFormat="1" applyFont="1"/>
    <xf numFmtId="167" fontId="55" fillId="0" borderId="1" xfId="7" applyNumberFormat="1" applyFont="1"/>
    <xf numFmtId="167" fontId="55" fillId="0" borderId="1" xfId="173" applyNumberFormat="1" applyFont="1"/>
    <xf numFmtId="2" fontId="55" fillId="0" borderId="1" xfId="7" applyNumberFormat="1" applyFont="1"/>
    <xf numFmtId="167" fontId="52" fillId="0" borderId="1" xfId="179" applyNumberFormat="1" applyFont="1"/>
    <xf numFmtId="0" fontId="52" fillId="0" borderId="1" xfId="171" applyNumberFormat="1" applyFont="1"/>
    <xf numFmtId="10" fontId="53" fillId="0" borderId="1" xfId="187" applyNumberFormat="1" applyFont="1"/>
    <xf numFmtId="0" fontId="52" fillId="0" borderId="1" xfId="179" applyNumberFormat="1" applyFont="1"/>
    <xf numFmtId="0" fontId="56" fillId="0" borderId="1" xfId="187" applyFont="1" applyAlignment="1">
      <alignment horizontal="center"/>
    </xf>
    <xf numFmtId="0" fontId="53" fillId="0" borderId="1" xfId="187" applyFont="1" applyAlignment="1">
      <alignment wrapText="1"/>
    </xf>
    <xf numFmtId="43" fontId="52" fillId="0" borderId="1" xfId="179" applyFont="1"/>
    <xf numFmtId="0" fontId="56" fillId="0" borderId="1" xfId="187" applyFont="1" applyAlignment="1">
      <alignment vertical="center" wrapText="1"/>
    </xf>
    <xf numFmtId="166" fontId="52" fillId="0" borderId="1" xfId="171" applyNumberFormat="1" applyFont="1" applyAlignment="1">
      <alignment vertical="center" wrapText="1"/>
    </xf>
    <xf numFmtId="166" fontId="53" fillId="0" borderId="1" xfId="187" applyNumberFormat="1" applyFont="1"/>
    <xf numFmtId="0" fontId="56" fillId="0" borderId="1" xfId="187" applyFont="1" applyAlignment="1">
      <alignment horizontal="center" vertical="center" wrapText="1"/>
    </xf>
    <xf numFmtId="167" fontId="53" fillId="0" borderId="1" xfId="195" applyNumberFormat="1" applyFont="1" applyBorder="1"/>
    <xf numFmtId="0" fontId="61" fillId="0" borderId="0" xfId="0" applyFont="1"/>
    <xf numFmtId="2" fontId="52" fillId="0" borderId="1" xfId="23" applyNumberFormat="1" applyFont="1"/>
    <xf numFmtId="14" fontId="52" fillId="0" borderId="1" xfId="23" applyNumberFormat="1" applyFont="1" applyBorder="1"/>
    <xf numFmtId="43" fontId="52" fillId="0" borderId="1" xfId="180" applyNumberFormat="1" applyFont="1"/>
    <xf numFmtId="43" fontId="52" fillId="0" borderId="1" xfId="180" applyNumberFormat="1" applyFont="1" applyBorder="1"/>
    <xf numFmtId="168" fontId="52" fillId="0" borderId="1" xfId="23" applyNumberFormat="1" applyFont="1"/>
    <xf numFmtId="0" fontId="54" fillId="0" borderId="1" xfId="16" applyFont="1" applyBorder="1"/>
    <xf numFmtId="2" fontId="53" fillId="0" borderId="1" xfId="187" applyNumberFormat="1" applyFont="1"/>
    <xf numFmtId="3" fontId="53" fillId="0" borderId="1" xfId="187" applyNumberFormat="1" applyFont="1" applyBorder="1"/>
    <xf numFmtId="2" fontId="53" fillId="0" borderId="1" xfId="187" applyNumberFormat="1" applyFont="1" applyBorder="1"/>
    <xf numFmtId="0" fontId="56" fillId="0" borderId="5" xfId="187" applyFont="1" applyBorder="1"/>
    <xf numFmtId="3" fontId="56" fillId="0" borderId="5" xfId="187" applyNumberFormat="1" applyFont="1" applyBorder="1"/>
    <xf numFmtId="169" fontId="56" fillId="0" borderId="5" xfId="187" applyNumberFormat="1" applyFont="1" applyBorder="1"/>
    <xf numFmtId="2" fontId="56" fillId="0" borderId="5" xfId="187" applyNumberFormat="1" applyFont="1" applyBorder="1"/>
    <xf numFmtId="0" fontId="56" fillId="0" borderId="10" xfId="187" applyFont="1" applyBorder="1"/>
    <xf numFmtId="3" fontId="56" fillId="0" borderId="10" xfId="187" applyNumberFormat="1" applyFont="1" applyBorder="1"/>
    <xf numFmtId="169" fontId="56" fillId="0" borderId="10" xfId="187" applyNumberFormat="1" applyFont="1" applyBorder="1"/>
    <xf numFmtId="2" fontId="56" fillId="0" borderId="10" xfId="187" applyNumberFormat="1" applyFont="1" applyBorder="1"/>
    <xf numFmtId="0" fontId="53" fillId="9" borderId="1" xfId="187" applyFont="1" applyFill="1"/>
    <xf numFmtId="0" fontId="57" fillId="12" borderId="1" xfId="187" applyFont="1" applyFill="1" applyAlignment="1">
      <alignment horizontal="center"/>
    </xf>
    <xf numFmtId="0" fontId="62" fillId="9" borderId="1" xfId="187" applyFont="1" applyFill="1" applyAlignment="1">
      <alignment horizontal="center" vertical="center"/>
    </xf>
    <xf numFmtId="0" fontId="62" fillId="23" borderId="1" xfId="187" applyFont="1" applyFill="1"/>
    <xf numFmtId="0" fontId="53" fillId="10" borderId="1" xfId="187" applyFont="1" applyFill="1"/>
    <xf numFmtId="3" fontId="53" fillId="10" borderId="1" xfId="187" applyNumberFormat="1" applyFont="1" applyFill="1"/>
    <xf numFmtId="0" fontId="62" fillId="24" borderId="1" xfId="187" applyFont="1" applyFill="1"/>
    <xf numFmtId="0" fontId="53" fillId="3" borderId="1" xfId="187" applyFont="1" applyFill="1"/>
    <xf numFmtId="3" fontId="53" fillId="3" borderId="1" xfId="187" applyNumberFormat="1" applyFont="1" applyFill="1"/>
    <xf numFmtId="0" fontId="62" fillId="9" borderId="1" xfId="187" applyFont="1" applyFill="1" applyAlignment="1">
      <alignment horizontal="center" vertical="center" textRotation="90"/>
    </xf>
    <xf numFmtId="2" fontId="53" fillId="3" borderId="1" xfId="187" applyNumberFormat="1" applyFont="1" applyFill="1"/>
    <xf numFmtId="2" fontId="53" fillId="10" borderId="1" xfId="187" applyNumberFormat="1" applyFont="1" applyFill="1"/>
    <xf numFmtId="0" fontId="53" fillId="0" borderId="1" xfId="187" applyFont="1" applyAlignment="1">
      <alignment vertical="center"/>
    </xf>
    <xf numFmtId="0" fontId="62" fillId="8" borderId="0" xfId="0" applyFont="1" applyFill="1" applyAlignment="1">
      <alignment horizontal="center" vertical="center" wrapText="1"/>
    </xf>
    <xf numFmtId="0" fontId="62" fillId="8" borderId="0" xfId="0" applyFont="1" applyFill="1" applyAlignment="1">
      <alignment horizontal="center" vertical="center" wrapText="1"/>
    </xf>
    <xf numFmtId="0" fontId="55" fillId="9" borderId="0" xfId="0" applyFont="1" applyFill="1" applyAlignment="1">
      <alignment horizontal="justify" vertical="center" wrapText="1"/>
    </xf>
    <xf numFmtId="0" fontId="55" fillId="10" borderId="0" xfId="0" applyFont="1" applyFill="1" applyAlignment="1">
      <alignment horizontal="center" vertical="center" wrapText="1"/>
    </xf>
    <xf numFmtId="6" fontId="55" fillId="10" borderId="0" xfId="0" applyNumberFormat="1" applyFont="1" applyFill="1" applyAlignment="1">
      <alignment horizontal="center" vertical="center" wrapText="1"/>
    </xf>
    <xf numFmtId="0" fontId="55" fillId="3" borderId="0" xfId="0" applyFont="1" applyFill="1" applyAlignment="1">
      <alignment horizontal="center" vertical="center" wrapText="1"/>
    </xf>
    <xf numFmtId="6" fontId="55" fillId="3" borderId="0" xfId="0" applyNumberFormat="1" applyFont="1" applyFill="1" applyAlignment="1">
      <alignment horizontal="center" vertical="center" wrapText="1"/>
    </xf>
    <xf numFmtId="0" fontId="51" fillId="22" borderId="6" xfId="0" applyFont="1" applyFill="1" applyBorder="1" applyAlignment="1">
      <alignment horizontal="left" vertical="center"/>
    </xf>
    <xf numFmtId="0" fontId="51" fillId="22" borderId="6" xfId="0" applyFont="1" applyFill="1" applyBorder="1" applyAlignment="1">
      <alignment horizontal="center" vertical="center" wrapText="1"/>
    </xf>
    <xf numFmtId="0" fontId="51" fillId="22" borderId="6" xfId="0" applyFont="1" applyFill="1" applyBorder="1" applyAlignment="1">
      <alignment horizontal="center" vertical="center"/>
    </xf>
    <xf numFmtId="0" fontId="53" fillId="0" borderId="0" xfId="0" applyFont="1" applyAlignment="1">
      <alignment vertical="center"/>
    </xf>
    <xf numFmtId="0" fontId="51" fillId="22" borderId="11" xfId="0" applyFont="1" applyFill="1" applyBorder="1" applyAlignment="1">
      <alignment horizontal="center" vertical="center" wrapText="1"/>
    </xf>
    <xf numFmtId="3" fontId="52" fillId="0" borderId="7" xfId="0" applyNumberFormat="1" applyFont="1" applyBorder="1"/>
    <xf numFmtId="3" fontId="52" fillId="0" borderId="9" xfId="0" applyNumberFormat="1" applyFont="1" applyBorder="1"/>
    <xf numFmtId="10" fontId="53" fillId="22" borderId="7" xfId="0" applyNumberFormat="1" applyFont="1" applyFill="1" applyBorder="1" applyAlignment="1">
      <alignment horizontal="center"/>
    </xf>
    <xf numFmtId="3" fontId="51" fillId="19" borderId="6" xfId="0" applyNumberFormat="1" applyFont="1" applyFill="1" applyBorder="1" applyAlignment="1">
      <alignment vertical="center"/>
    </xf>
    <xf numFmtId="10" fontId="48" fillId="19" borderId="6" xfId="0" applyNumberFormat="1" applyFont="1" applyFill="1" applyBorder="1" applyAlignment="1">
      <alignment horizontal="center" vertical="center"/>
    </xf>
    <xf numFmtId="0" fontId="55" fillId="0" borderId="0" xfId="0" applyFont="1" applyAlignment="1">
      <alignment vertical="center"/>
    </xf>
    <xf numFmtId="3" fontId="53" fillId="0" borderId="7" xfId="0" applyNumberFormat="1" applyFont="1" applyBorder="1"/>
    <xf numFmtId="0" fontId="53" fillId="7" borderId="0" xfId="0" applyFont="1" applyFill="1"/>
    <xf numFmtId="3" fontId="64" fillId="19" borderId="6" xfId="0" applyNumberFormat="1" applyFont="1" applyFill="1" applyBorder="1" applyAlignment="1">
      <alignment vertical="center"/>
    </xf>
    <xf numFmtId="10" fontId="53" fillId="7" borderId="0" xfId="0" applyNumberFormat="1" applyFont="1" applyFill="1"/>
    <xf numFmtId="0" fontId="55" fillId="30" borderId="0" xfId="0" applyFont="1" applyFill="1" applyAlignment="1">
      <alignment vertical="center"/>
    </xf>
    <xf numFmtId="10" fontId="55" fillId="30" borderId="0" xfId="0" applyNumberFormat="1" applyFont="1" applyFill="1" applyAlignment="1">
      <alignment vertical="center"/>
    </xf>
    <xf numFmtId="0" fontId="55" fillId="30" borderId="1" xfId="0" applyFont="1" applyFill="1" applyBorder="1" applyAlignment="1">
      <alignment vertical="center"/>
    </xf>
    <xf numFmtId="0" fontId="51" fillId="9" borderId="1" xfId="0" applyFont="1" applyFill="1" applyBorder="1" applyAlignment="1">
      <alignment horizontal="center" vertical="center" wrapText="1"/>
    </xf>
    <xf numFmtId="49" fontId="51" fillId="9" borderId="1" xfId="0" applyNumberFormat="1" applyFont="1" applyFill="1" applyBorder="1" applyAlignment="1">
      <alignment horizontal="center" vertical="center"/>
    </xf>
    <xf numFmtId="49" fontId="51" fillId="9" borderId="1" xfId="0" applyNumberFormat="1" applyFont="1" applyFill="1" applyBorder="1" applyAlignment="1">
      <alignment horizontal="center" vertical="center" wrapText="1"/>
    </xf>
    <xf numFmtId="0" fontId="51" fillId="9" borderId="1" xfId="0" applyFont="1" applyFill="1" applyBorder="1" applyAlignment="1">
      <alignment horizontal="center" vertical="center"/>
    </xf>
    <xf numFmtId="0" fontId="51" fillId="0" borderId="1" xfId="0" applyFont="1" applyFill="1" applyBorder="1"/>
    <xf numFmtId="3" fontId="53" fillId="0" borderId="1" xfId="0" applyNumberFormat="1" applyFont="1" applyFill="1" applyBorder="1"/>
    <xf numFmtId="166" fontId="53" fillId="0" borderId="1" xfId="171" applyNumberFormat="1" applyFont="1" applyFill="1" applyBorder="1" applyAlignment="1">
      <alignment horizontal="center"/>
    </xf>
    <xf numFmtId="0" fontId="51" fillId="13" borderId="1" xfId="0" applyFont="1" applyFill="1" applyBorder="1"/>
    <xf numFmtId="3" fontId="53" fillId="13" borderId="1" xfId="0" applyNumberFormat="1" applyFont="1" applyFill="1" applyBorder="1"/>
    <xf numFmtId="166" fontId="53" fillId="13" borderId="1" xfId="171" applyNumberFormat="1" applyFont="1" applyFill="1" applyBorder="1" applyAlignment="1">
      <alignment horizontal="center"/>
    </xf>
    <xf numFmtId="0" fontId="51" fillId="0" borderId="8" xfId="0" applyFont="1" applyFill="1" applyBorder="1"/>
    <xf numFmtId="3" fontId="56" fillId="0" borderId="8" xfId="0" applyNumberFormat="1" applyFont="1" applyFill="1" applyBorder="1"/>
    <xf numFmtId="166" fontId="56" fillId="0" borderId="8" xfId="171" applyNumberFormat="1" applyFont="1" applyFill="1" applyBorder="1" applyAlignment="1">
      <alignment horizontal="center"/>
    </xf>
  </cellXfs>
  <cellStyles count="196">
    <cellStyle name="0" xfId="151" xr:uid="{00000000-0005-0000-0000-000000000000}"/>
    <cellStyle name="20% - Énfasis1 2" xfId="93" xr:uid="{00000000-0005-0000-0000-000001000000}"/>
    <cellStyle name="20% - Énfasis1 3" xfId="116" xr:uid="{00000000-0005-0000-0000-000002000000}"/>
    <cellStyle name="Hipervínculo" xfId="16" builtinId="8"/>
    <cellStyle name="Hipervínculo 2" xfId="3" xr:uid="{00000000-0005-0000-0000-000004000000}"/>
    <cellStyle name="Hipervínculo 2 2" xfId="30" xr:uid="{00000000-0005-0000-0000-000005000000}"/>
    <cellStyle name="Hipervínculo 3" xfId="84" xr:uid="{00000000-0005-0000-0000-000006000000}"/>
    <cellStyle name="Millares" xfId="195" builtinId="3"/>
    <cellStyle name="Millares 10" xfId="140" xr:uid="{00000000-0005-0000-0000-000007000000}"/>
    <cellStyle name="Millares 11" xfId="147" xr:uid="{00000000-0005-0000-0000-000008000000}"/>
    <cellStyle name="Millares 12" xfId="153" xr:uid="{00000000-0005-0000-0000-000009000000}"/>
    <cellStyle name="Millares 13" xfId="160" xr:uid="{00000000-0005-0000-0000-00000A000000}"/>
    <cellStyle name="Millares 14" xfId="26" xr:uid="{00000000-0005-0000-0000-00000B000000}"/>
    <cellStyle name="Millares 15" xfId="161" xr:uid="{00000000-0005-0000-0000-00000C000000}"/>
    <cellStyle name="Millares 16" xfId="6" xr:uid="{00000000-0005-0000-0000-00000D000000}"/>
    <cellStyle name="Millares 16 2" xfId="29" xr:uid="{00000000-0005-0000-0000-00000E000000}"/>
    <cellStyle name="Millares 16 3" xfId="74" xr:uid="{00000000-0005-0000-0000-00000F000000}"/>
    <cellStyle name="Millares 17" xfId="164" xr:uid="{00000000-0005-0000-0000-000010000000}"/>
    <cellStyle name="Millares 18" xfId="173" xr:uid="{00000000-0005-0000-0000-000011000000}"/>
    <cellStyle name="Millares 19" xfId="175" xr:uid="{00000000-0005-0000-0000-000012000000}"/>
    <cellStyle name="Millares 2" xfId="19" xr:uid="{00000000-0005-0000-0000-000013000000}"/>
    <cellStyle name="Millares 2 2" xfId="24" xr:uid="{00000000-0005-0000-0000-000014000000}"/>
    <cellStyle name="Millares 2 3" xfId="44" xr:uid="{00000000-0005-0000-0000-000015000000}"/>
    <cellStyle name="Millares 2 3 2" xfId="57" xr:uid="{00000000-0005-0000-0000-000016000000}"/>
    <cellStyle name="Millares 2 3 2 2" xfId="97" xr:uid="{00000000-0005-0000-0000-000017000000}"/>
    <cellStyle name="Millares 2 3 2 2 2" xfId="111" xr:uid="{00000000-0005-0000-0000-000018000000}"/>
    <cellStyle name="Millares 2 4" xfId="53" xr:uid="{00000000-0005-0000-0000-000019000000}"/>
    <cellStyle name="Millares 2 5" xfId="76" xr:uid="{00000000-0005-0000-0000-00001A000000}"/>
    <cellStyle name="Millares 2 6" xfId="135" xr:uid="{00000000-0005-0000-0000-00001B000000}"/>
    <cellStyle name="Millares 2 6 2" xfId="179" xr:uid="{00000000-0005-0000-0000-00001C000000}"/>
    <cellStyle name="Millares 2 7" xfId="157" xr:uid="{00000000-0005-0000-0000-00001D000000}"/>
    <cellStyle name="Millares 2 8" xfId="172" xr:uid="{00000000-0005-0000-0000-00001E000000}"/>
    <cellStyle name="Millares 20" xfId="180" xr:uid="{00000000-0005-0000-0000-00001F000000}"/>
    <cellStyle name="Millares 21" xfId="183" xr:uid="{00000000-0005-0000-0000-000020000000}"/>
    <cellStyle name="Millares 22" xfId="189" xr:uid="{00000000-0005-0000-0000-000021000000}"/>
    <cellStyle name="Millares 23" xfId="194" xr:uid="{00000000-0005-0000-0000-000022000000}"/>
    <cellStyle name="Millares 3" xfId="21" xr:uid="{00000000-0005-0000-0000-000023000000}"/>
    <cellStyle name="Millares 3 2" xfId="38" xr:uid="{00000000-0005-0000-0000-000024000000}"/>
    <cellStyle name="Millares 4" xfId="32" xr:uid="{00000000-0005-0000-0000-000025000000}"/>
    <cellStyle name="Millares 5" xfId="69" xr:uid="{00000000-0005-0000-0000-000026000000}"/>
    <cellStyle name="Millares 6" xfId="81" xr:uid="{00000000-0005-0000-0000-000027000000}"/>
    <cellStyle name="Millares 7" xfId="88" xr:uid="{00000000-0005-0000-0000-000028000000}"/>
    <cellStyle name="Millares 8" xfId="108" xr:uid="{00000000-0005-0000-0000-000029000000}"/>
    <cellStyle name="Millares 9" xfId="136" xr:uid="{00000000-0005-0000-0000-00002A000000}"/>
    <cellStyle name="Moneda 2" xfId="40" xr:uid="{00000000-0005-0000-0000-00002B000000}"/>
    <cellStyle name="Moneda 2 2" xfId="145" xr:uid="{00000000-0005-0000-0000-00002C000000}"/>
    <cellStyle name="Moneda 2 3" xfId="167" xr:uid="{00000000-0005-0000-0000-00002D000000}"/>
    <cellStyle name="Moneda 2 5" xfId="146" xr:uid="{00000000-0005-0000-0000-00002E000000}"/>
    <cellStyle name="Moneda 2 5 2" xfId="168" xr:uid="{00000000-0005-0000-0000-00002F000000}"/>
    <cellStyle name="Moneda 3" xfId="59" xr:uid="{00000000-0005-0000-0000-000030000000}"/>
    <cellStyle name="Moneda 4" xfId="112" xr:uid="{00000000-0005-0000-0000-000031000000}"/>
    <cellStyle name="Moneda 5" xfId="143" xr:uid="{00000000-0005-0000-0000-000032000000}"/>
    <cellStyle name="Normal" xfId="0" builtinId="0"/>
    <cellStyle name="Normal 10" xfId="35" xr:uid="{00000000-0005-0000-0000-000034000000}"/>
    <cellStyle name="Normal 10 2" xfId="42" xr:uid="{00000000-0005-0000-0000-000035000000}"/>
    <cellStyle name="Normal 11" xfId="54" xr:uid="{00000000-0005-0000-0000-000036000000}"/>
    <cellStyle name="Normal 12" xfId="62" xr:uid="{00000000-0005-0000-0000-000037000000}"/>
    <cellStyle name="Normal 12 2" xfId="176" xr:uid="{00000000-0005-0000-0000-000038000000}"/>
    <cellStyle name="Normal 12 3" xfId="191" xr:uid="{00000000-0005-0000-0000-000039000000}"/>
    <cellStyle name="Normal 13" xfId="64" xr:uid="{00000000-0005-0000-0000-00003A000000}"/>
    <cellStyle name="Normal 14" xfId="66" xr:uid="{00000000-0005-0000-0000-00003B000000}"/>
    <cellStyle name="Normal 15" xfId="68" xr:uid="{00000000-0005-0000-0000-00003C000000}"/>
    <cellStyle name="Normal 16" xfId="80" xr:uid="{00000000-0005-0000-0000-00003D000000}"/>
    <cellStyle name="Normal 17" xfId="83" xr:uid="{00000000-0005-0000-0000-00003E000000}"/>
    <cellStyle name="Normal 18" xfId="12" xr:uid="{00000000-0005-0000-0000-00003F000000}"/>
    <cellStyle name="Normal 18 2" xfId="106" xr:uid="{00000000-0005-0000-0000-000040000000}"/>
    <cellStyle name="Normal 19" xfId="86" xr:uid="{00000000-0005-0000-0000-000041000000}"/>
    <cellStyle name="Normal 19 2" xfId="109" xr:uid="{00000000-0005-0000-0000-000042000000}"/>
    <cellStyle name="Normal 2" xfId="1" xr:uid="{00000000-0005-0000-0000-000043000000}"/>
    <cellStyle name="Normal 2 10" xfId="130" xr:uid="{00000000-0005-0000-0000-000044000000}"/>
    <cellStyle name="Normal 2 11" xfId="174" xr:uid="{00000000-0005-0000-0000-000045000000}"/>
    <cellStyle name="Normal 2 12" xfId="181" xr:uid="{00000000-0005-0000-0000-000046000000}"/>
    <cellStyle name="Normal 2 13" xfId="185" xr:uid="{00000000-0005-0000-0000-000047000000}"/>
    <cellStyle name="Normal 2 14" xfId="187" xr:uid="{00000000-0005-0000-0000-000048000000}"/>
    <cellStyle name="Normal 2 15" xfId="188" xr:uid="{00000000-0005-0000-0000-000049000000}"/>
    <cellStyle name="Normal 2 2" xfId="23" xr:uid="{00000000-0005-0000-0000-00004A000000}"/>
    <cellStyle name="Normal 2 2 2" xfId="117" xr:uid="{00000000-0005-0000-0000-00004B000000}"/>
    <cellStyle name="Normal 2 3" xfId="9" xr:uid="{00000000-0005-0000-0000-00004C000000}"/>
    <cellStyle name="Normal 2 3 2" xfId="103" xr:uid="{00000000-0005-0000-0000-00004D000000}"/>
    <cellStyle name="Normal 2 3 3" xfId="10" xr:uid="{00000000-0005-0000-0000-00004E000000}"/>
    <cellStyle name="Normal 2 3 3 2" xfId="104" xr:uid="{00000000-0005-0000-0000-00004F000000}"/>
    <cellStyle name="Normal 2 3 4" xfId="126" xr:uid="{00000000-0005-0000-0000-000050000000}"/>
    <cellStyle name="Normal 2 4" xfId="85" xr:uid="{00000000-0005-0000-0000-000051000000}"/>
    <cellStyle name="Normal 2 5" xfId="91" xr:uid="{00000000-0005-0000-0000-000052000000}"/>
    <cellStyle name="Normal 2 6" xfId="94" xr:uid="{00000000-0005-0000-0000-000053000000}"/>
    <cellStyle name="Normal 2 7" xfId="49" xr:uid="{00000000-0005-0000-0000-000054000000}"/>
    <cellStyle name="Normal 2 8" xfId="101" xr:uid="{00000000-0005-0000-0000-000055000000}"/>
    <cellStyle name="Normal 2 9" xfId="102" xr:uid="{00000000-0005-0000-0000-000056000000}"/>
    <cellStyle name="Normal 2 9 2" xfId="125" xr:uid="{00000000-0005-0000-0000-000057000000}"/>
    <cellStyle name="Normal 20" xfId="89" xr:uid="{00000000-0005-0000-0000-000058000000}"/>
    <cellStyle name="Normal 21" xfId="25" xr:uid="{00000000-0005-0000-0000-000059000000}"/>
    <cellStyle name="Normal 22" xfId="121" xr:uid="{00000000-0005-0000-0000-00005A000000}"/>
    <cellStyle name="Normal 23" xfId="123" xr:uid="{00000000-0005-0000-0000-00005B000000}"/>
    <cellStyle name="Normal 24" xfId="2" xr:uid="{00000000-0005-0000-0000-00005C000000}"/>
    <cellStyle name="Normal 24 2" xfId="27" xr:uid="{00000000-0005-0000-0000-00005D000000}"/>
    <cellStyle name="Normal 24 2 2" xfId="46" xr:uid="{00000000-0005-0000-0000-00005E000000}"/>
    <cellStyle name="Normal 24 2 2 2" xfId="58" xr:uid="{00000000-0005-0000-0000-00005F000000}"/>
    <cellStyle name="Normal 24 3" xfId="72" xr:uid="{00000000-0005-0000-0000-000060000000}"/>
    <cellStyle name="Normal 25" xfId="124" xr:uid="{00000000-0005-0000-0000-000061000000}"/>
    <cellStyle name="Normal 26" xfId="132" xr:uid="{00000000-0005-0000-0000-000062000000}"/>
    <cellStyle name="Normal 27" xfId="139" xr:uid="{00000000-0005-0000-0000-000063000000}"/>
    <cellStyle name="Normal 28" xfId="148" xr:uid="{00000000-0005-0000-0000-000064000000}"/>
    <cellStyle name="Normal 29" xfId="150" xr:uid="{00000000-0005-0000-0000-000065000000}"/>
    <cellStyle name="Normal 3" xfId="7" xr:uid="{00000000-0005-0000-0000-000066000000}"/>
    <cellStyle name="Normal 3 2" xfId="43" xr:uid="{00000000-0005-0000-0000-000067000000}"/>
    <cellStyle name="Normal 3 2 2" xfId="55" xr:uid="{00000000-0005-0000-0000-000068000000}"/>
    <cellStyle name="Normal 3 3" xfId="71" xr:uid="{00000000-0005-0000-0000-000069000000}"/>
    <cellStyle name="Normal 3 4" xfId="79" xr:uid="{00000000-0005-0000-0000-00006A000000}"/>
    <cellStyle name="Normal 3 5" xfId="115" xr:uid="{00000000-0005-0000-0000-00006B000000}"/>
    <cellStyle name="Normal 3 6" xfId="129" xr:uid="{00000000-0005-0000-0000-00006C000000}"/>
    <cellStyle name="Normal 3 7" xfId="142" xr:uid="{00000000-0005-0000-0000-00006D000000}"/>
    <cellStyle name="Normal 3 7 2" xfId="178" xr:uid="{00000000-0005-0000-0000-00006E000000}"/>
    <cellStyle name="Normal 30" xfId="152" xr:uid="{00000000-0005-0000-0000-00006F000000}"/>
    <cellStyle name="Normal 31" xfId="158" xr:uid="{00000000-0005-0000-0000-000070000000}"/>
    <cellStyle name="Normal 32" xfId="165" xr:uid="{00000000-0005-0000-0000-000071000000}"/>
    <cellStyle name="Normal 33" xfId="182" xr:uid="{00000000-0005-0000-0000-000072000000}"/>
    <cellStyle name="Normal 34" xfId="186" xr:uid="{00000000-0005-0000-0000-000073000000}"/>
    <cellStyle name="Normal 35" xfId="190" xr:uid="{00000000-0005-0000-0000-000074000000}"/>
    <cellStyle name="Normal 36" xfId="192" xr:uid="{00000000-0005-0000-0000-000075000000}"/>
    <cellStyle name="Normal 4" xfId="8" xr:uid="{00000000-0005-0000-0000-000076000000}"/>
    <cellStyle name="Normal 4 10" xfId="170" xr:uid="{00000000-0005-0000-0000-000077000000}"/>
    <cellStyle name="Normal 4 2" xfId="37" xr:uid="{00000000-0005-0000-0000-000078000000}"/>
    <cellStyle name="Normal 4 2 2" xfId="177" xr:uid="{00000000-0005-0000-0000-000079000000}"/>
    <cellStyle name="Normal 4 3" xfId="47" xr:uid="{00000000-0005-0000-0000-00007A000000}"/>
    <cellStyle name="Normal 4 4" xfId="51" xr:uid="{00000000-0005-0000-0000-00007B000000}"/>
    <cellStyle name="Normal 4 5" xfId="75" xr:uid="{00000000-0005-0000-0000-00007C000000}"/>
    <cellStyle name="Normal 4 6" xfId="99" xr:uid="{00000000-0005-0000-0000-00007D000000}"/>
    <cellStyle name="Normal 4 7" xfId="113" xr:uid="{00000000-0005-0000-0000-00007E000000}"/>
    <cellStyle name="Normal 4 8" xfId="133" xr:uid="{00000000-0005-0000-0000-00007F000000}"/>
    <cellStyle name="Normal 4 9" xfId="155" xr:uid="{00000000-0005-0000-0000-000080000000}"/>
    <cellStyle name="Normal 5" xfId="13" xr:uid="{00000000-0005-0000-0000-000081000000}"/>
    <cellStyle name="Normal 5 2" xfId="78" xr:uid="{00000000-0005-0000-0000-000082000000}"/>
    <cellStyle name="Normal 6" xfId="17" xr:uid="{00000000-0005-0000-0000-000083000000}"/>
    <cellStyle name="Normal 6 2" xfId="60" xr:uid="{00000000-0005-0000-0000-000084000000}"/>
    <cellStyle name="Normal 6 2 2" xfId="95" xr:uid="{00000000-0005-0000-0000-000085000000}"/>
    <cellStyle name="Normal 6 2 2 2" xfId="118" xr:uid="{00000000-0005-0000-0000-000086000000}"/>
    <cellStyle name="Normal 7" xfId="20" xr:uid="{00000000-0005-0000-0000-000087000000}"/>
    <cellStyle name="Normal 7 2" xfId="144" xr:uid="{00000000-0005-0000-0000-000088000000}"/>
    <cellStyle name="Normal 7 3" xfId="166" xr:uid="{00000000-0005-0000-0000-000089000000}"/>
    <cellStyle name="Normal 8" xfId="33" xr:uid="{00000000-0005-0000-0000-00008A000000}"/>
    <cellStyle name="Normal 9" xfId="15" xr:uid="{00000000-0005-0000-0000-00008B000000}"/>
    <cellStyle name="Porcentaje" xfId="138" builtinId="5"/>
    <cellStyle name="Porcentaje 10" xfId="45" xr:uid="{00000000-0005-0000-0000-00008D000000}"/>
    <cellStyle name="Porcentaje 10 2" xfId="56" xr:uid="{00000000-0005-0000-0000-00008E000000}"/>
    <cellStyle name="Porcentaje 10 2 2" xfId="98" xr:uid="{00000000-0005-0000-0000-00008F000000}"/>
    <cellStyle name="Porcentaje 10 2 2 2" xfId="110" xr:uid="{00000000-0005-0000-0000-000090000000}"/>
    <cellStyle name="Porcentaje 11" xfId="63" xr:uid="{00000000-0005-0000-0000-000091000000}"/>
    <cellStyle name="Porcentaje 12" xfId="65" xr:uid="{00000000-0005-0000-0000-000092000000}"/>
    <cellStyle name="Porcentaje 13" xfId="67" xr:uid="{00000000-0005-0000-0000-000093000000}"/>
    <cellStyle name="Porcentaje 14" xfId="70" xr:uid="{00000000-0005-0000-0000-000094000000}"/>
    <cellStyle name="Porcentaje 15" xfId="82" xr:uid="{00000000-0005-0000-0000-000095000000}"/>
    <cellStyle name="Porcentaje 16" xfId="87" xr:uid="{00000000-0005-0000-0000-000096000000}"/>
    <cellStyle name="Porcentaje 16 2" xfId="119" xr:uid="{00000000-0005-0000-0000-000097000000}"/>
    <cellStyle name="Porcentaje 17" xfId="90" xr:uid="{00000000-0005-0000-0000-000098000000}"/>
    <cellStyle name="Porcentaje 18" xfId="11" xr:uid="{00000000-0005-0000-0000-000099000000}"/>
    <cellStyle name="Porcentaje 18 2" xfId="105" xr:uid="{00000000-0005-0000-0000-00009A000000}"/>
    <cellStyle name="Porcentaje 19" xfId="92" xr:uid="{00000000-0005-0000-0000-00009B000000}"/>
    <cellStyle name="Porcentaje 2" xfId="5" xr:uid="{00000000-0005-0000-0000-00009C000000}"/>
    <cellStyle name="Porcentaje 2 10" xfId="131" xr:uid="{00000000-0005-0000-0000-00009D000000}"/>
    <cellStyle name="Porcentaje 2 11" xfId="134" xr:uid="{00000000-0005-0000-0000-00009E000000}"/>
    <cellStyle name="Porcentaje 2 12" xfId="156" xr:uid="{00000000-0005-0000-0000-00009F000000}"/>
    <cellStyle name="Porcentaje 2 13" xfId="171" xr:uid="{00000000-0005-0000-0000-0000A0000000}"/>
    <cellStyle name="Porcentaje 2 2" xfId="48" xr:uid="{00000000-0005-0000-0000-0000A1000000}"/>
    <cellStyle name="Porcentaje 2 3" xfId="52" xr:uid="{00000000-0005-0000-0000-0000A2000000}"/>
    <cellStyle name="Porcentaje 2 4" xfId="77" xr:uid="{00000000-0005-0000-0000-0000A3000000}"/>
    <cellStyle name="Porcentaje 2 5" xfId="50" xr:uid="{00000000-0005-0000-0000-0000A4000000}"/>
    <cellStyle name="Porcentaje 2 6" xfId="100" xr:uid="{00000000-0005-0000-0000-0000A5000000}"/>
    <cellStyle name="Porcentaje 2 7" xfId="107" xr:uid="{00000000-0005-0000-0000-0000A6000000}"/>
    <cellStyle name="Porcentaje 2 8" xfId="114" xr:uid="{00000000-0005-0000-0000-0000A7000000}"/>
    <cellStyle name="Porcentaje 2 9" xfId="128" xr:uid="{00000000-0005-0000-0000-0000A8000000}"/>
    <cellStyle name="Porcentaje 20" xfId="122" xr:uid="{00000000-0005-0000-0000-0000A9000000}"/>
    <cellStyle name="Porcentaje 21" xfId="127" xr:uid="{00000000-0005-0000-0000-0000AA000000}"/>
    <cellStyle name="Porcentaje 22" xfId="4" xr:uid="{00000000-0005-0000-0000-0000AB000000}"/>
    <cellStyle name="Porcentaje 22 2" xfId="28" xr:uid="{00000000-0005-0000-0000-0000AC000000}"/>
    <cellStyle name="Porcentaje 22 3" xfId="73" xr:uid="{00000000-0005-0000-0000-0000AD000000}"/>
    <cellStyle name="Porcentaje 23" xfId="137" xr:uid="{00000000-0005-0000-0000-0000AE000000}"/>
    <cellStyle name="Porcentaje 24" xfId="141" xr:uid="{00000000-0005-0000-0000-0000AF000000}"/>
    <cellStyle name="Porcentaje 25" xfId="149" xr:uid="{00000000-0005-0000-0000-0000B0000000}"/>
    <cellStyle name="Porcentaje 26" xfId="154" xr:uid="{00000000-0005-0000-0000-0000B1000000}"/>
    <cellStyle name="Porcentaje 27" xfId="159" xr:uid="{00000000-0005-0000-0000-0000B2000000}"/>
    <cellStyle name="Porcentaje 28" xfId="162" xr:uid="{00000000-0005-0000-0000-0000B3000000}"/>
    <cellStyle name="Porcentaje 29" xfId="163" xr:uid="{00000000-0005-0000-0000-0000B4000000}"/>
    <cellStyle name="Porcentaje 3" xfId="14" xr:uid="{00000000-0005-0000-0000-0000B5000000}"/>
    <cellStyle name="Porcentaje 3 2" xfId="39" xr:uid="{00000000-0005-0000-0000-0000B6000000}"/>
    <cellStyle name="Porcentaje 30" xfId="169" xr:uid="{00000000-0005-0000-0000-0000B7000000}"/>
    <cellStyle name="Porcentaje 31" xfId="184" xr:uid="{00000000-0005-0000-0000-0000B8000000}"/>
    <cellStyle name="Porcentaje 32" xfId="193" xr:uid="{00000000-0005-0000-0000-0000B9000000}"/>
    <cellStyle name="Porcentaje 4" xfId="18" xr:uid="{00000000-0005-0000-0000-0000BA000000}"/>
    <cellStyle name="Porcentaje 4 2" xfId="61" xr:uid="{00000000-0005-0000-0000-0000BB000000}"/>
    <cellStyle name="Porcentaje 4 2 2" xfId="96" xr:uid="{00000000-0005-0000-0000-0000BC000000}"/>
    <cellStyle name="Porcentaje 4 2 2 2" xfId="120" xr:uid="{00000000-0005-0000-0000-0000BD000000}"/>
    <cellStyle name="Porcentaje 5" xfId="22" xr:uid="{00000000-0005-0000-0000-0000BE000000}"/>
    <cellStyle name="Porcentaje 6" xfId="31" xr:uid="{00000000-0005-0000-0000-0000BF000000}"/>
    <cellStyle name="Porcentaje 7" xfId="34" xr:uid="{00000000-0005-0000-0000-0000C0000000}"/>
    <cellStyle name="Porcentaje 8" xfId="36" xr:uid="{00000000-0005-0000-0000-0000C1000000}"/>
    <cellStyle name="Porcentaje 9" xfId="41" xr:uid="{00000000-0005-0000-0000-0000C2000000}"/>
  </cellStyles>
  <dxfs count="0"/>
  <tableStyles count="0" defaultTableStyle="TableStyleMedium2" defaultPivotStyle="PivotStyleLight16"/>
  <colors>
    <mruColors>
      <color rgb="FF7C878E"/>
      <color rgb="FFFBBB27"/>
      <color rgb="FFC9D0D6"/>
      <color rgb="FFFFC000"/>
      <color rgb="FF606868"/>
      <color rgb="FF000000"/>
      <color rgb="FFBF9000"/>
      <color rgb="FFBFBFBF"/>
      <color rgb="FFD9D9D9"/>
      <color rgb="FF2626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styles" Target="style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56.xml"/><Relationship Id="rId1" Type="http://schemas.microsoft.com/office/2011/relationships/chartStyle" Target="style56.xml"/></Relationships>
</file>

<file path=xl/charts/_rels/chart101.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57.xml"/><Relationship Id="rId1" Type="http://schemas.microsoft.com/office/2011/relationships/chartStyle" Target="style57.xml"/></Relationships>
</file>

<file path=xl/charts/_rels/chart103.xml.rels><?xml version="1.0" encoding="UTF-8" standalone="yes"?>
<Relationships xmlns="http://schemas.openxmlformats.org/package/2006/relationships"><Relationship Id="rId1" Type="http://schemas.openxmlformats.org/officeDocument/2006/relationships/themeOverride" Target="../theme/themeOverride74.xml"/></Relationships>
</file>

<file path=xl/charts/_rels/chart104.xml.rels><?xml version="1.0" encoding="UTF-8" standalone="yes"?>
<Relationships xmlns="http://schemas.openxmlformats.org/package/2006/relationships"><Relationship Id="rId1" Type="http://schemas.openxmlformats.org/officeDocument/2006/relationships/themeOverride" Target="../theme/themeOverride75.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58.xml"/><Relationship Id="rId1" Type="http://schemas.microsoft.com/office/2011/relationships/chartStyle" Target="style58.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59.xml"/><Relationship Id="rId1" Type="http://schemas.microsoft.com/office/2011/relationships/chartStyle" Target="style59.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1.xml"/><Relationship Id="rId1" Type="http://schemas.microsoft.com/office/2011/relationships/chartStyle" Target="style21.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2.xml"/><Relationship Id="rId1" Type="http://schemas.microsoft.com/office/2011/relationships/chartStyle" Target="style22.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5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5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6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65.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29.xml"/><Relationship Id="rId1" Type="http://schemas.microsoft.com/office/2011/relationships/chartStyle" Target="style29.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30.xml"/><Relationship Id="rId1" Type="http://schemas.microsoft.com/office/2011/relationships/chartStyle" Target="style30.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31.xml"/><Relationship Id="rId1" Type="http://schemas.microsoft.com/office/2011/relationships/chartStyle" Target="style31.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32.xml"/><Relationship Id="rId1" Type="http://schemas.microsoft.com/office/2011/relationships/chartStyle" Target="style32.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33.xml"/><Relationship Id="rId1" Type="http://schemas.microsoft.com/office/2011/relationships/chartStyle" Target="style33.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34.xml"/><Relationship Id="rId1" Type="http://schemas.microsoft.com/office/2011/relationships/chartStyle" Target="style34.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35.xml"/><Relationship Id="rId1" Type="http://schemas.microsoft.com/office/2011/relationships/chartStyle" Target="style35.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36.xml"/><Relationship Id="rId1" Type="http://schemas.microsoft.com/office/2011/relationships/chartStyle" Target="style36.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37.xml"/><Relationship Id="rId1" Type="http://schemas.microsoft.com/office/2011/relationships/chartStyle" Target="style37.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38.xml"/><Relationship Id="rId1" Type="http://schemas.microsoft.com/office/2011/relationships/chartStyle" Target="style38.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39.xml"/><Relationship Id="rId1" Type="http://schemas.microsoft.com/office/2011/relationships/chartStyle" Target="style39.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40.xml"/><Relationship Id="rId1" Type="http://schemas.microsoft.com/office/2011/relationships/chartStyle" Target="style40.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41.xml"/><Relationship Id="rId1" Type="http://schemas.microsoft.com/office/2011/relationships/chartStyle" Target="style41.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42.xml"/><Relationship Id="rId1" Type="http://schemas.microsoft.com/office/2011/relationships/chartStyle" Target="style42.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43.xml"/><Relationship Id="rId1" Type="http://schemas.microsoft.com/office/2011/relationships/chartStyle" Target="style43.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44.xml"/><Relationship Id="rId1" Type="http://schemas.microsoft.com/office/2011/relationships/chartStyle" Target="style44.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45.xml"/><Relationship Id="rId1" Type="http://schemas.microsoft.com/office/2011/relationships/chartStyle" Target="style45.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46.xml"/><Relationship Id="rId1" Type="http://schemas.microsoft.com/office/2011/relationships/chartStyle" Target="style46.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47.xml"/><Relationship Id="rId1" Type="http://schemas.microsoft.com/office/2011/relationships/chartStyle" Target="style47.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48.xml"/><Relationship Id="rId1" Type="http://schemas.microsoft.com/office/2011/relationships/chartStyle" Target="style48.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49.xml"/><Relationship Id="rId1" Type="http://schemas.microsoft.com/office/2011/relationships/chartStyle" Target="style49.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50.xml"/><Relationship Id="rId1" Type="http://schemas.microsoft.com/office/2011/relationships/chartStyle" Target="style50.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51.xml"/><Relationship Id="rId1" Type="http://schemas.microsoft.com/office/2011/relationships/chartStyle" Target="style51.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52.xml"/><Relationship Id="rId1" Type="http://schemas.microsoft.com/office/2011/relationships/chartStyle" Target="style52.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53.xml"/><Relationship Id="rId1" Type="http://schemas.microsoft.com/office/2011/relationships/chartStyle" Target="style53.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54.xml"/><Relationship Id="rId1" Type="http://schemas.microsoft.com/office/2011/relationships/chartStyle" Target="style54.xml"/></Relationships>
</file>

<file path=xl/charts/_rels/chart98.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55.xml"/><Relationship Id="rId1" Type="http://schemas.microsoft.com/office/2011/relationships/chartStyle" Target="style5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strRef>
              <c:f>'F18'!$C$6</c:f>
              <c:strCache>
                <c:ptCount val="1"/>
                <c:pt idx="0">
                  <c:v>Indicador de Confianza del Consumidor Jalisciense</c:v>
                </c:pt>
              </c:strCache>
            </c:strRef>
          </c:tx>
          <c:spPr>
            <a:ln w="31750" cap="rnd">
              <a:solidFill>
                <a:schemeClr val="accent1"/>
              </a:solidFill>
              <a:round/>
            </a:ln>
            <a:effectLst/>
          </c:spPr>
          <c:marker>
            <c:symbol val="circle"/>
            <c:size val="22"/>
            <c:spPr>
              <a:solidFill>
                <a:schemeClr val="accent1"/>
              </a:solidFill>
              <a:ln w="44450">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'F18'!$A$7:$B$27</c:f>
              <c:strCache>
                <c:ptCount val="21"/>
                <c:pt idx="0">
                  <c:v>feb-20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pt idx="13">
                  <c:v>may-21</c:v>
                </c:pt>
                <c:pt idx="14">
                  <c:v>jun-21</c:v>
                </c:pt>
                <c:pt idx="15">
                  <c:v>jul-21</c:v>
                </c:pt>
                <c:pt idx="16">
                  <c:v>ago-21</c:v>
                </c:pt>
                <c:pt idx="17">
                  <c:v>sep-21</c:v>
                </c:pt>
                <c:pt idx="18">
                  <c:v>oct-21</c:v>
                </c:pt>
                <c:pt idx="19">
                  <c:v>nov-21</c:v>
                </c:pt>
                <c:pt idx="20">
                  <c:v>dic-21</c:v>
                </c:pt>
              </c:strCache>
            </c:strRef>
          </c:cat>
          <c:val>
            <c:numRef>
              <c:f>'F18'!$C$7:$C$27</c:f>
              <c:numCache>
                <c:formatCode>0.00</c:formatCode>
                <c:ptCount val="21"/>
                <c:pt idx="0">
                  <c:v>41.838602329450907</c:v>
                </c:pt>
                <c:pt idx="1">
                  <c:v>31.339434276206322</c:v>
                </c:pt>
                <c:pt idx="2">
                  <c:v>35.235715067593461</c:v>
                </c:pt>
                <c:pt idx="3">
                  <c:v>32.712146422628948</c:v>
                </c:pt>
                <c:pt idx="4">
                  <c:v>33.68552412645591</c:v>
                </c:pt>
                <c:pt idx="5">
                  <c:v>33.815609090054785</c:v>
                </c:pt>
                <c:pt idx="6">
                  <c:v>32.251655629139073</c:v>
                </c:pt>
                <c:pt idx="7">
                  <c:v>32.138103161397666</c:v>
                </c:pt>
                <c:pt idx="8">
                  <c:v>32.371048252911812</c:v>
                </c:pt>
                <c:pt idx="9" formatCode="_(* #,##0.00_);_(* \(#,##0.00\);_(* &quot;-&quot;??_);_(@_)">
                  <c:v>33.760399334442596</c:v>
                </c:pt>
                <c:pt idx="10">
                  <c:v>34.134775374376041</c:v>
                </c:pt>
                <c:pt idx="11">
                  <c:v>37.868988391376448</c:v>
                </c:pt>
                <c:pt idx="12">
                  <c:v>39.692179700499167</c:v>
                </c:pt>
                <c:pt idx="13">
                  <c:v>38.885191347753747</c:v>
                </c:pt>
                <c:pt idx="14">
                  <c:v>41.229235880398669</c:v>
                </c:pt>
                <c:pt idx="15">
                  <c:v>37.034883720930239</c:v>
                </c:pt>
                <c:pt idx="16">
                  <c:v>36.608623548922054</c:v>
                </c:pt>
                <c:pt idx="17">
                  <c:v>38.843594009983363</c:v>
                </c:pt>
                <c:pt idx="18">
                  <c:v>38.928571428571431</c:v>
                </c:pt>
                <c:pt idx="19">
                  <c:v>37.895174708818629</c:v>
                </c:pt>
                <c:pt idx="20">
                  <c:v>39.08</c:v>
                </c:pt>
              </c:numCache>
            </c:numRef>
          </c:val>
          <c:smooth val="0"/>
          <c:extLst>
            <c:ext xmlns:c16="http://schemas.microsoft.com/office/drawing/2014/chart" uri="{C3380CC4-5D6E-409C-BE32-E72D297353CC}">
              <c16:uniqueId val="{00000000-6258-4373-94E7-D80A42EF31BD}"/>
            </c:ext>
          </c:extLst>
        </c:ser>
        <c:dLbls>
          <c:dLblPos val="ctr"/>
          <c:showLegendKey val="0"/>
          <c:showVal val="1"/>
          <c:showCatName val="0"/>
          <c:showSerName val="0"/>
          <c:showPercent val="0"/>
          <c:showBubbleSize val="0"/>
        </c:dLbls>
        <c:marker val="1"/>
        <c:smooth val="0"/>
        <c:axId val="823594968"/>
        <c:axId val="823593656"/>
      </c:lineChart>
      <c:dateAx>
        <c:axId val="823594968"/>
        <c:scaling>
          <c:orientation val="minMax"/>
        </c:scaling>
        <c:delete val="0"/>
        <c:axPos val="b"/>
        <c:numFmt formatCode="mmm\-yy"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none" baseline="0">
                <a:solidFill>
                  <a:schemeClr val="dk1">
                    <a:lumMod val="75000"/>
                    <a:lumOff val="25000"/>
                  </a:schemeClr>
                </a:solidFill>
                <a:latin typeface="+mn-lt"/>
                <a:ea typeface="+mn-ea"/>
                <a:cs typeface="+mn-cs"/>
              </a:defRPr>
            </a:pPr>
            <a:endParaRPr lang="es-MX"/>
          </a:p>
        </c:txPr>
        <c:crossAx val="823593656"/>
        <c:crosses val="autoZero"/>
        <c:auto val="1"/>
        <c:lblOffset val="100"/>
        <c:baseTimeUnit val="months"/>
      </c:dateAx>
      <c:valAx>
        <c:axId val="823593656"/>
        <c:scaling>
          <c:orientation val="minMax"/>
          <c:max val="60"/>
          <c:min val="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MX"/>
          </a:p>
        </c:txPr>
        <c:crossAx val="823594968"/>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Nacional</c:v>
          </c:tx>
          <c:spPr>
            <a:solidFill>
              <a:srgbClr val="FFDF79"/>
            </a:solidFill>
            <a:ln w="0" cmpd="sng">
              <a:noFill/>
              <a:prstDash val="solid"/>
            </a:ln>
          </c:spPr>
          <c:invertIfNegative val="0"/>
          <c:dPt>
            <c:idx val="0"/>
            <c:invertIfNegative val="0"/>
            <c:bubble3D val="0"/>
            <c:extLst>
              <c:ext xmlns:c16="http://schemas.microsoft.com/office/drawing/2014/chart" uri="{C3380CC4-5D6E-409C-BE32-E72D297353CC}">
                <c16:uniqueId val="{00000000-F445-4582-AC43-63F25FB33AC3}"/>
              </c:ext>
            </c:extLst>
          </c:dPt>
          <c:dPt>
            <c:idx val="1"/>
            <c:invertIfNegative val="0"/>
            <c:bubble3D val="0"/>
            <c:extLst>
              <c:ext xmlns:c16="http://schemas.microsoft.com/office/drawing/2014/chart" uri="{C3380CC4-5D6E-409C-BE32-E72D297353CC}">
                <c16:uniqueId val="{00000001-F445-4582-AC43-63F25FB33AC3}"/>
              </c:ext>
            </c:extLst>
          </c:dPt>
          <c:dPt>
            <c:idx val="2"/>
            <c:invertIfNegative val="0"/>
            <c:bubble3D val="0"/>
            <c:extLst>
              <c:ext xmlns:c16="http://schemas.microsoft.com/office/drawing/2014/chart" uri="{C3380CC4-5D6E-409C-BE32-E72D297353CC}">
                <c16:uniqueId val="{00000002-F445-4582-AC43-63F25FB33AC3}"/>
              </c:ext>
            </c:extLst>
          </c:dPt>
          <c:dPt>
            <c:idx val="3"/>
            <c:invertIfNegative val="0"/>
            <c:bubble3D val="0"/>
            <c:extLst>
              <c:ext xmlns:c16="http://schemas.microsoft.com/office/drawing/2014/chart" uri="{C3380CC4-5D6E-409C-BE32-E72D297353CC}">
                <c16:uniqueId val="{00000003-F445-4582-AC43-63F25FB33AC3}"/>
              </c:ext>
            </c:extLst>
          </c:dPt>
          <c:dPt>
            <c:idx val="4"/>
            <c:invertIfNegative val="0"/>
            <c:bubble3D val="0"/>
            <c:extLst>
              <c:ext xmlns:c16="http://schemas.microsoft.com/office/drawing/2014/chart" uri="{C3380CC4-5D6E-409C-BE32-E72D297353CC}">
                <c16:uniqueId val="{00000004-F445-4582-AC43-63F25FB33AC3}"/>
              </c:ext>
            </c:extLst>
          </c:dPt>
          <c:dPt>
            <c:idx val="5"/>
            <c:invertIfNegative val="0"/>
            <c:bubble3D val="0"/>
            <c:extLst>
              <c:ext xmlns:c16="http://schemas.microsoft.com/office/drawing/2014/chart" uri="{C3380CC4-5D6E-409C-BE32-E72D297353CC}">
                <c16:uniqueId val="{00000005-F445-4582-AC43-63F25FB33AC3}"/>
              </c:ext>
            </c:extLst>
          </c:dPt>
          <c:dPt>
            <c:idx val="6"/>
            <c:invertIfNegative val="0"/>
            <c:bubble3D val="0"/>
            <c:extLst>
              <c:ext xmlns:c16="http://schemas.microsoft.com/office/drawing/2014/chart" uri="{C3380CC4-5D6E-409C-BE32-E72D297353CC}">
                <c16:uniqueId val="{00000006-F445-4582-AC43-63F25FB33AC3}"/>
              </c:ext>
            </c:extLst>
          </c:dPt>
          <c:dPt>
            <c:idx val="7"/>
            <c:invertIfNegative val="0"/>
            <c:bubble3D val="0"/>
            <c:extLst>
              <c:ext xmlns:c16="http://schemas.microsoft.com/office/drawing/2014/chart" uri="{C3380CC4-5D6E-409C-BE32-E72D297353CC}">
                <c16:uniqueId val="{00000007-F445-4582-AC43-63F25FB33AC3}"/>
              </c:ext>
            </c:extLst>
          </c:dPt>
          <c:dPt>
            <c:idx val="8"/>
            <c:invertIfNegative val="0"/>
            <c:bubble3D val="0"/>
            <c:extLst>
              <c:ext xmlns:c16="http://schemas.microsoft.com/office/drawing/2014/chart" uri="{C3380CC4-5D6E-409C-BE32-E72D297353CC}">
                <c16:uniqueId val="{00000008-F445-4582-AC43-63F25FB33AC3}"/>
              </c:ext>
            </c:extLst>
          </c:dPt>
          <c:dPt>
            <c:idx val="9"/>
            <c:invertIfNegative val="0"/>
            <c:bubble3D val="0"/>
            <c:extLst>
              <c:ext xmlns:c16="http://schemas.microsoft.com/office/drawing/2014/chart" uri="{C3380CC4-5D6E-409C-BE32-E72D297353CC}">
                <c16:uniqueId val="{00000009-F445-4582-AC43-63F25FB33AC3}"/>
              </c:ext>
            </c:extLst>
          </c:dPt>
          <c:dPt>
            <c:idx val="10"/>
            <c:invertIfNegative val="0"/>
            <c:bubble3D val="0"/>
            <c:extLst>
              <c:ext xmlns:c16="http://schemas.microsoft.com/office/drawing/2014/chart" uri="{C3380CC4-5D6E-409C-BE32-E72D297353CC}">
                <c16:uniqueId val="{0000000A-F445-4582-AC43-63F25FB33AC3}"/>
              </c:ext>
            </c:extLst>
          </c:dPt>
          <c:dPt>
            <c:idx val="11"/>
            <c:invertIfNegative val="0"/>
            <c:bubble3D val="0"/>
            <c:spPr>
              <a:solidFill>
                <a:srgbClr val="E2AC00"/>
              </a:solidFill>
              <a:ln w="0" cmpd="sng">
                <a:noFill/>
                <a:prstDash val="solid"/>
              </a:ln>
            </c:spPr>
            <c:extLst>
              <c:ext xmlns:c16="http://schemas.microsoft.com/office/drawing/2014/chart" uri="{C3380CC4-5D6E-409C-BE32-E72D297353CC}">
                <c16:uniqueId val="{0000000C-F445-4582-AC43-63F25FB33AC3}"/>
              </c:ext>
            </c:extLst>
          </c:dPt>
          <c:dPt>
            <c:idx val="12"/>
            <c:invertIfNegative val="0"/>
            <c:bubble3D val="0"/>
            <c:extLst>
              <c:ext xmlns:c16="http://schemas.microsoft.com/office/drawing/2014/chart" uri="{C3380CC4-5D6E-409C-BE32-E72D297353CC}">
                <c16:uniqueId val="{0000000D-F445-4582-AC43-63F25FB33AC3}"/>
              </c:ext>
            </c:extLst>
          </c:dPt>
          <c:dPt>
            <c:idx val="13"/>
            <c:invertIfNegative val="0"/>
            <c:bubble3D val="0"/>
            <c:extLst>
              <c:ext xmlns:c16="http://schemas.microsoft.com/office/drawing/2014/chart" uri="{C3380CC4-5D6E-409C-BE32-E72D297353CC}">
                <c16:uniqueId val="{0000000E-F445-4582-AC43-63F25FB33AC3}"/>
              </c:ext>
            </c:extLst>
          </c:dPt>
          <c:dPt>
            <c:idx val="14"/>
            <c:invertIfNegative val="0"/>
            <c:bubble3D val="0"/>
            <c:extLst>
              <c:ext xmlns:c16="http://schemas.microsoft.com/office/drawing/2014/chart" uri="{C3380CC4-5D6E-409C-BE32-E72D297353CC}">
                <c16:uniqueId val="{0000000F-F445-4582-AC43-63F25FB33AC3}"/>
              </c:ext>
            </c:extLst>
          </c:dPt>
          <c:dPt>
            <c:idx val="15"/>
            <c:invertIfNegative val="0"/>
            <c:bubble3D val="0"/>
            <c:extLst>
              <c:ext xmlns:c16="http://schemas.microsoft.com/office/drawing/2014/chart" uri="{C3380CC4-5D6E-409C-BE32-E72D297353CC}">
                <c16:uniqueId val="{00000010-F445-4582-AC43-63F25FB33AC3}"/>
              </c:ext>
            </c:extLst>
          </c:dPt>
          <c:dPt>
            <c:idx val="16"/>
            <c:invertIfNegative val="0"/>
            <c:bubble3D val="0"/>
            <c:extLst>
              <c:ext xmlns:c16="http://schemas.microsoft.com/office/drawing/2014/chart" uri="{C3380CC4-5D6E-409C-BE32-E72D297353CC}">
                <c16:uniqueId val="{00000011-F445-4582-AC43-63F25FB33AC3}"/>
              </c:ext>
            </c:extLst>
          </c:dPt>
          <c:dPt>
            <c:idx val="17"/>
            <c:invertIfNegative val="0"/>
            <c:bubble3D val="0"/>
            <c:extLst>
              <c:ext xmlns:c16="http://schemas.microsoft.com/office/drawing/2014/chart" uri="{C3380CC4-5D6E-409C-BE32-E72D297353CC}">
                <c16:uniqueId val="{00000012-F445-4582-AC43-63F25FB33AC3}"/>
              </c:ext>
            </c:extLst>
          </c:dPt>
          <c:dPt>
            <c:idx val="18"/>
            <c:invertIfNegative val="0"/>
            <c:bubble3D val="0"/>
            <c:extLst>
              <c:ext xmlns:c16="http://schemas.microsoft.com/office/drawing/2014/chart" uri="{C3380CC4-5D6E-409C-BE32-E72D297353CC}">
                <c16:uniqueId val="{00000013-F445-4582-AC43-63F25FB33AC3}"/>
              </c:ext>
            </c:extLst>
          </c:dPt>
          <c:dPt>
            <c:idx val="19"/>
            <c:invertIfNegative val="0"/>
            <c:bubble3D val="0"/>
            <c:extLst>
              <c:ext xmlns:c16="http://schemas.microsoft.com/office/drawing/2014/chart" uri="{C3380CC4-5D6E-409C-BE32-E72D297353CC}">
                <c16:uniqueId val="{00000014-F445-4582-AC43-63F25FB33AC3}"/>
              </c:ext>
            </c:extLst>
          </c:dPt>
          <c:dPt>
            <c:idx val="20"/>
            <c:invertIfNegative val="0"/>
            <c:bubble3D val="0"/>
            <c:extLst>
              <c:ext xmlns:c16="http://schemas.microsoft.com/office/drawing/2014/chart" uri="{C3380CC4-5D6E-409C-BE32-E72D297353CC}">
                <c16:uniqueId val="{00000015-F445-4582-AC43-63F25FB33AC3}"/>
              </c:ext>
            </c:extLst>
          </c:dPt>
          <c:dPt>
            <c:idx val="21"/>
            <c:invertIfNegative val="0"/>
            <c:bubble3D val="0"/>
            <c:extLst>
              <c:ext xmlns:c16="http://schemas.microsoft.com/office/drawing/2014/chart" uri="{C3380CC4-5D6E-409C-BE32-E72D297353CC}">
                <c16:uniqueId val="{00000016-F445-4582-AC43-63F25FB33AC3}"/>
              </c:ext>
            </c:extLst>
          </c:dPt>
          <c:dPt>
            <c:idx val="22"/>
            <c:invertIfNegative val="0"/>
            <c:bubble3D val="0"/>
            <c:extLst>
              <c:ext xmlns:c16="http://schemas.microsoft.com/office/drawing/2014/chart" uri="{C3380CC4-5D6E-409C-BE32-E72D297353CC}">
                <c16:uniqueId val="{00000017-F445-4582-AC43-63F25FB33AC3}"/>
              </c:ext>
            </c:extLst>
          </c:dPt>
          <c:dPt>
            <c:idx val="23"/>
            <c:invertIfNegative val="0"/>
            <c:bubble3D val="0"/>
            <c:spPr>
              <a:solidFill>
                <a:srgbClr val="E2AC00"/>
              </a:solidFill>
              <a:ln w="0" cmpd="sng">
                <a:noFill/>
                <a:prstDash val="solid"/>
              </a:ln>
            </c:spPr>
            <c:extLst>
              <c:ext xmlns:c16="http://schemas.microsoft.com/office/drawing/2014/chart" uri="{C3380CC4-5D6E-409C-BE32-E72D297353CC}">
                <c16:uniqueId val="{00000019-F445-4582-AC43-63F25FB33AC3}"/>
              </c:ext>
            </c:extLst>
          </c:dPt>
          <c:dPt>
            <c:idx val="24"/>
            <c:invertIfNegative val="0"/>
            <c:bubble3D val="0"/>
            <c:extLst>
              <c:ext xmlns:c16="http://schemas.microsoft.com/office/drawing/2014/chart" uri="{C3380CC4-5D6E-409C-BE32-E72D297353CC}">
                <c16:uniqueId val="{0000001A-F445-4582-AC43-63F25FB33AC3}"/>
              </c:ext>
            </c:extLst>
          </c:dPt>
          <c:dPt>
            <c:idx val="25"/>
            <c:invertIfNegative val="0"/>
            <c:bubble3D val="0"/>
            <c:extLst>
              <c:ext xmlns:c16="http://schemas.microsoft.com/office/drawing/2014/chart" uri="{C3380CC4-5D6E-409C-BE32-E72D297353CC}">
                <c16:uniqueId val="{0000001B-F445-4582-AC43-63F25FB33AC3}"/>
              </c:ext>
            </c:extLst>
          </c:dPt>
          <c:dPt>
            <c:idx val="26"/>
            <c:invertIfNegative val="0"/>
            <c:bubble3D val="0"/>
            <c:extLst>
              <c:ext xmlns:c16="http://schemas.microsoft.com/office/drawing/2014/chart" uri="{C3380CC4-5D6E-409C-BE32-E72D297353CC}">
                <c16:uniqueId val="{0000001C-F445-4582-AC43-63F25FB33AC3}"/>
              </c:ext>
            </c:extLst>
          </c:dPt>
          <c:dPt>
            <c:idx val="27"/>
            <c:invertIfNegative val="0"/>
            <c:bubble3D val="0"/>
            <c:extLst>
              <c:ext xmlns:c16="http://schemas.microsoft.com/office/drawing/2014/chart" uri="{C3380CC4-5D6E-409C-BE32-E72D297353CC}">
                <c16:uniqueId val="{0000001D-F445-4582-AC43-63F25FB33AC3}"/>
              </c:ext>
            </c:extLst>
          </c:dPt>
          <c:dPt>
            <c:idx val="28"/>
            <c:invertIfNegative val="0"/>
            <c:bubble3D val="0"/>
            <c:extLst>
              <c:ext xmlns:c16="http://schemas.microsoft.com/office/drawing/2014/chart" uri="{C3380CC4-5D6E-409C-BE32-E72D297353CC}">
                <c16:uniqueId val="{0000001E-F445-4582-AC43-63F25FB33AC3}"/>
              </c:ext>
            </c:extLst>
          </c:dPt>
          <c:dPt>
            <c:idx val="29"/>
            <c:invertIfNegative val="0"/>
            <c:bubble3D val="0"/>
            <c:extLst>
              <c:ext xmlns:c16="http://schemas.microsoft.com/office/drawing/2014/chart" uri="{C3380CC4-5D6E-409C-BE32-E72D297353CC}">
                <c16:uniqueId val="{0000001F-F445-4582-AC43-63F25FB33AC3}"/>
              </c:ext>
            </c:extLst>
          </c:dPt>
          <c:dPt>
            <c:idx val="30"/>
            <c:invertIfNegative val="0"/>
            <c:bubble3D val="0"/>
            <c:extLst>
              <c:ext xmlns:c16="http://schemas.microsoft.com/office/drawing/2014/chart" uri="{C3380CC4-5D6E-409C-BE32-E72D297353CC}">
                <c16:uniqueId val="{00000020-F445-4582-AC43-63F25FB33AC3}"/>
              </c:ext>
            </c:extLst>
          </c:dPt>
          <c:dPt>
            <c:idx val="31"/>
            <c:invertIfNegative val="0"/>
            <c:bubble3D val="0"/>
            <c:extLst>
              <c:ext xmlns:c16="http://schemas.microsoft.com/office/drawing/2014/chart" uri="{C3380CC4-5D6E-409C-BE32-E72D297353CC}">
                <c16:uniqueId val="{00000021-F445-4582-AC43-63F25FB33AC3}"/>
              </c:ext>
            </c:extLst>
          </c:dPt>
          <c:dPt>
            <c:idx val="32"/>
            <c:invertIfNegative val="0"/>
            <c:bubble3D val="0"/>
            <c:extLst>
              <c:ext xmlns:c16="http://schemas.microsoft.com/office/drawing/2014/chart" uri="{C3380CC4-5D6E-409C-BE32-E72D297353CC}">
                <c16:uniqueId val="{00000022-F445-4582-AC43-63F25FB33AC3}"/>
              </c:ext>
            </c:extLst>
          </c:dPt>
          <c:dPt>
            <c:idx val="33"/>
            <c:invertIfNegative val="0"/>
            <c:bubble3D val="0"/>
            <c:extLst>
              <c:ext xmlns:c16="http://schemas.microsoft.com/office/drawing/2014/chart" uri="{C3380CC4-5D6E-409C-BE32-E72D297353CC}">
                <c16:uniqueId val="{00000023-F445-4582-AC43-63F25FB33AC3}"/>
              </c:ext>
            </c:extLst>
          </c:dPt>
          <c:dPt>
            <c:idx val="34"/>
            <c:invertIfNegative val="0"/>
            <c:bubble3D val="0"/>
            <c:extLst>
              <c:ext xmlns:c16="http://schemas.microsoft.com/office/drawing/2014/chart" uri="{C3380CC4-5D6E-409C-BE32-E72D297353CC}">
                <c16:uniqueId val="{00000024-F445-4582-AC43-63F25FB33AC3}"/>
              </c:ext>
            </c:extLst>
          </c:dPt>
          <c:dPt>
            <c:idx val="35"/>
            <c:invertIfNegative val="0"/>
            <c:bubble3D val="0"/>
            <c:spPr>
              <a:solidFill>
                <a:srgbClr val="E2AC00"/>
              </a:solidFill>
              <a:ln w="0" cmpd="sng">
                <a:noFill/>
                <a:prstDash val="solid"/>
              </a:ln>
            </c:spPr>
            <c:extLst>
              <c:ext xmlns:c16="http://schemas.microsoft.com/office/drawing/2014/chart" uri="{C3380CC4-5D6E-409C-BE32-E72D297353CC}">
                <c16:uniqueId val="{00000026-F445-4582-AC43-63F25FB33AC3}"/>
              </c:ext>
            </c:extLst>
          </c:dPt>
          <c:dPt>
            <c:idx val="36"/>
            <c:invertIfNegative val="0"/>
            <c:bubble3D val="0"/>
            <c:extLst>
              <c:ext xmlns:c16="http://schemas.microsoft.com/office/drawing/2014/chart" uri="{C3380CC4-5D6E-409C-BE32-E72D297353CC}">
                <c16:uniqueId val="{00000027-F445-4582-AC43-63F25FB33AC3}"/>
              </c:ext>
            </c:extLst>
          </c:dPt>
          <c:dPt>
            <c:idx val="37"/>
            <c:invertIfNegative val="0"/>
            <c:bubble3D val="0"/>
            <c:extLst>
              <c:ext xmlns:c16="http://schemas.microsoft.com/office/drawing/2014/chart" uri="{C3380CC4-5D6E-409C-BE32-E72D297353CC}">
                <c16:uniqueId val="{00000028-F445-4582-AC43-63F25FB33AC3}"/>
              </c:ext>
            </c:extLst>
          </c:dPt>
          <c:dPt>
            <c:idx val="38"/>
            <c:invertIfNegative val="0"/>
            <c:bubble3D val="0"/>
            <c:extLst>
              <c:ext xmlns:c16="http://schemas.microsoft.com/office/drawing/2014/chart" uri="{C3380CC4-5D6E-409C-BE32-E72D297353CC}">
                <c16:uniqueId val="{00000029-F445-4582-AC43-63F25FB33AC3}"/>
              </c:ext>
            </c:extLst>
          </c:dPt>
          <c:dPt>
            <c:idx val="39"/>
            <c:invertIfNegative val="0"/>
            <c:bubble3D val="0"/>
            <c:extLst>
              <c:ext xmlns:c16="http://schemas.microsoft.com/office/drawing/2014/chart" uri="{C3380CC4-5D6E-409C-BE32-E72D297353CC}">
                <c16:uniqueId val="{0000002A-F445-4582-AC43-63F25FB33AC3}"/>
              </c:ext>
            </c:extLst>
          </c:dPt>
          <c:dPt>
            <c:idx val="40"/>
            <c:invertIfNegative val="0"/>
            <c:bubble3D val="0"/>
            <c:extLst>
              <c:ext xmlns:c16="http://schemas.microsoft.com/office/drawing/2014/chart" uri="{C3380CC4-5D6E-409C-BE32-E72D297353CC}">
                <c16:uniqueId val="{0000002B-F445-4582-AC43-63F25FB33AC3}"/>
              </c:ext>
            </c:extLst>
          </c:dPt>
          <c:dPt>
            <c:idx val="41"/>
            <c:invertIfNegative val="0"/>
            <c:bubble3D val="0"/>
            <c:extLst>
              <c:ext xmlns:c16="http://schemas.microsoft.com/office/drawing/2014/chart" uri="{C3380CC4-5D6E-409C-BE32-E72D297353CC}">
                <c16:uniqueId val="{0000002C-F445-4582-AC43-63F25FB33AC3}"/>
              </c:ext>
            </c:extLst>
          </c:dPt>
          <c:dPt>
            <c:idx val="42"/>
            <c:invertIfNegative val="0"/>
            <c:bubble3D val="0"/>
            <c:extLst>
              <c:ext xmlns:c16="http://schemas.microsoft.com/office/drawing/2014/chart" uri="{C3380CC4-5D6E-409C-BE32-E72D297353CC}">
                <c16:uniqueId val="{0000002D-F445-4582-AC43-63F25FB33AC3}"/>
              </c:ext>
            </c:extLst>
          </c:dPt>
          <c:dPt>
            <c:idx val="43"/>
            <c:invertIfNegative val="0"/>
            <c:bubble3D val="0"/>
            <c:extLst>
              <c:ext xmlns:c16="http://schemas.microsoft.com/office/drawing/2014/chart" uri="{C3380CC4-5D6E-409C-BE32-E72D297353CC}">
                <c16:uniqueId val="{0000002E-F445-4582-AC43-63F25FB33AC3}"/>
              </c:ext>
            </c:extLst>
          </c:dPt>
          <c:dPt>
            <c:idx val="44"/>
            <c:invertIfNegative val="0"/>
            <c:bubble3D val="0"/>
            <c:extLst>
              <c:ext xmlns:c16="http://schemas.microsoft.com/office/drawing/2014/chart" uri="{C3380CC4-5D6E-409C-BE32-E72D297353CC}">
                <c16:uniqueId val="{0000002F-F445-4582-AC43-63F25FB33AC3}"/>
              </c:ext>
            </c:extLst>
          </c:dPt>
          <c:dPt>
            <c:idx val="45"/>
            <c:invertIfNegative val="0"/>
            <c:bubble3D val="0"/>
            <c:extLst>
              <c:ext xmlns:c16="http://schemas.microsoft.com/office/drawing/2014/chart" uri="{C3380CC4-5D6E-409C-BE32-E72D297353CC}">
                <c16:uniqueId val="{00000030-F445-4582-AC43-63F25FB33AC3}"/>
              </c:ext>
            </c:extLst>
          </c:dPt>
          <c:dPt>
            <c:idx val="46"/>
            <c:invertIfNegative val="0"/>
            <c:bubble3D val="0"/>
            <c:extLst>
              <c:ext xmlns:c16="http://schemas.microsoft.com/office/drawing/2014/chart" uri="{C3380CC4-5D6E-409C-BE32-E72D297353CC}">
                <c16:uniqueId val="{00000031-F445-4582-AC43-63F25FB33AC3}"/>
              </c:ext>
            </c:extLst>
          </c:dPt>
          <c:dPt>
            <c:idx val="47"/>
            <c:invertIfNegative val="0"/>
            <c:bubble3D val="0"/>
            <c:spPr>
              <a:solidFill>
                <a:srgbClr val="E2AC00"/>
              </a:solidFill>
              <a:ln w="0" cmpd="sng">
                <a:noFill/>
                <a:prstDash val="solid"/>
              </a:ln>
            </c:spPr>
            <c:extLst>
              <c:ext xmlns:c16="http://schemas.microsoft.com/office/drawing/2014/chart" uri="{C3380CC4-5D6E-409C-BE32-E72D297353CC}">
                <c16:uniqueId val="{00000033-F445-4582-AC43-63F25FB33AC3}"/>
              </c:ext>
            </c:extLst>
          </c:dPt>
          <c:dPt>
            <c:idx val="48"/>
            <c:invertIfNegative val="0"/>
            <c:bubble3D val="0"/>
            <c:extLst>
              <c:ext xmlns:c16="http://schemas.microsoft.com/office/drawing/2014/chart" uri="{C3380CC4-5D6E-409C-BE32-E72D297353CC}">
                <c16:uniqueId val="{00000034-F445-4582-AC43-63F25FB33AC3}"/>
              </c:ext>
            </c:extLst>
          </c:dPt>
          <c:dPt>
            <c:idx val="49"/>
            <c:invertIfNegative val="0"/>
            <c:bubble3D val="0"/>
            <c:extLst>
              <c:ext xmlns:c16="http://schemas.microsoft.com/office/drawing/2014/chart" uri="{C3380CC4-5D6E-409C-BE32-E72D297353CC}">
                <c16:uniqueId val="{00000035-F445-4582-AC43-63F25FB33AC3}"/>
              </c:ext>
            </c:extLst>
          </c:dPt>
          <c:dPt>
            <c:idx val="50"/>
            <c:invertIfNegative val="0"/>
            <c:bubble3D val="0"/>
            <c:extLst>
              <c:ext xmlns:c16="http://schemas.microsoft.com/office/drawing/2014/chart" uri="{C3380CC4-5D6E-409C-BE32-E72D297353CC}">
                <c16:uniqueId val="{00000036-F445-4582-AC43-63F25FB33AC3}"/>
              </c:ext>
            </c:extLst>
          </c:dPt>
          <c:dPt>
            <c:idx val="51"/>
            <c:invertIfNegative val="0"/>
            <c:bubble3D val="0"/>
            <c:extLst>
              <c:ext xmlns:c16="http://schemas.microsoft.com/office/drawing/2014/chart" uri="{C3380CC4-5D6E-409C-BE32-E72D297353CC}">
                <c16:uniqueId val="{00000037-F445-4582-AC43-63F25FB33AC3}"/>
              </c:ext>
            </c:extLst>
          </c:dPt>
          <c:dPt>
            <c:idx val="52"/>
            <c:invertIfNegative val="0"/>
            <c:bubble3D val="0"/>
            <c:extLst>
              <c:ext xmlns:c16="http://schemas.microsoft.com/office/drawing/2014/chart" uri="{C3380CC4-5D6E-409C-BE32-E72D297353CC}">
                <c16:uniqueId val="{00000038-F445-4582-AC43-63F25FB33AC3}"/>
              </c:ext>
            </c:extLst>
          </c:dPt>
          <c:dPt>
            <c:idx val="53"/>
            <c:invertIfNegative val="0"/>
            <c:bubble3D val="0"/>
            <c:extLst>
              <c:ext xmlns:c16="http://schemas.microsoft.com/office/drawing/2014/chart" uri="{C3380CC4-5D6E-409C-BE32-E72D297353CC}">
                <c16:uniqueId val="{00000039-F445-4582-AC43-63F25FB33AC3}"/>
              </c:ext>
            </c:extLst>
          </c:dPt>
          <c:dPt>
            <c:idx val="54"/>
            <c:invertIfNegative val="0"/>
            <c:bubble3D val="0"/>
            <c:extLst>
              <c:ext xmlns:c16="http://schemas.microsoft.com/office/drawing/2014/chart" uri="{C3380CC4-5D6E-409C-BE32-E72D297353CC}">
                <c16:uniqueId val="{0000003A-F445-4582-AC43-63F25FB33AC3}"/>
              </c:ext>
            </c:extLst>
          </c:dPt>
          <c:dPt>
            <c:idx val="55"/>
            <c:invertIfNegative val="0"/>
            <c:bubble3D val="0"/>
            <c:extLst>
              <c:ext xmlns:c16="http://schemas.microsoft.com/office/drawing/2014/chart" uri="{C3380CC4-5D6E-409C-BE32-E72D297353CC}">
                <c16:uniqueId val="{0000003B-F445-4582-AC43-63F25FB33AC3}"/>
              </c:ext>
            </c:extLst>
          </c:dPt>
          <c:dPt>
            <c:idx val="56"/>
            <c:invertIfNegative val="0"/>
            <c:bubble3D val="0"/>
            <c:extLst>
              <c:ext xmlns:c16="http://schemas.microsoft.com/office/drawing/2014/chart" uri="{C3380CC4-5D6E-409C-BE32-E72D297353CC}">
                <c16:uniqueId val="{0000003C-F445-4582-AC43-63F25FB33AC3}"/>
              </c:ext>
            </c:extLst>
          </c:dPt>
          <c:dPt>
            <c:idx val="57"/>
            <c:invertIfNegative val="0"/>
            <c:bubble3D val="0"/>
            <c:extLst>
              <c:ext xmlns:c16="http://schemas.microsoft.com/office/drawing/2014/chart" uri="{C3380CC4-5D6E-409C-BE32-E72D297353CC}">
                <c16:uniqueId val="{0000003D-F445-4582-AC43-63F25FB33AC3}"/>
              </c:ext>
            </c:extLst>
          </c:dPt>
          <c:dPt>
            <c:idx val="58"/>
            <c:invertIfNegative val="0"/>
            <c:bubble3D val="0"/>
            <c:extLst>
              <c:ext xmlns:c16="http://schemas.microsoft.com/office/drawing/2014/chart" uri="{C3380CC4-5D6E-409C-BE32-E72D297353CC}">
                <c16:uniqueId val="{0000003E-F445-4582-AC43-63F25FB33AC3}"/>
              </c:ext>
            </c:extLst>
          </c:dPt>
          <c:dPt>
            <c:idx val="59"/>
            <c:invertIfNegative val="0"/>
            <c:bubble3D val="0"/>
            <c:spPr>
              <a:solidFill>
                <a:srgbClr val="E2AC00"/>
              </a:solidFill>
              <a:ln w="0" cmpd="sng">
                <a:noFill/>
                <a:prstDash val="solid"/>
              </a:ln>
            </c:spPr>
            <c:extLst>
              <c:ext xmlns:c16="http://schemas.microsoft.com/office/drawing/2014/chart" uri="{C3380CC4-5D6E-409C-BE32-E72D297353CC}">
                <c16:uniqueId val="{00000040-F445-4582-AC43-63F25FB33AC3}"/>
              </c:ext>
            </c:extLst>
          </c:dPt>
          <c:dPt>
            <c:idx val="60"/>
            <c:invertIfNegative val="0"/>
            <c:bubble3D val="0"/>
            <c:extLst>
              <c:ext xmlns:c16="http://schemas.microsoft.com/office/drawing/2014/chart" uri="{C3380CC4-5D6E-409C-BE32-E72D297353CC}">
                <c16:uniqueId val="{00000041-F445-4582-AC43-63F25FB33AC3}"/>
              </c:ext>
            </c:extLst>
          </c:dPt>
          <c:dPt>
            <c:idx val="61"/>
            <c:invertIfNegative val="0"/>
            <c:bubble3D val="0"/>
            <c:extLst>
              <c:ext xmlns:c16="http://schemas.microsoft.com/office/drawing/2014/chart" uri="{C3380CC4-5D6E-409C-BE32-E72D297353CC}">
                <c16:uniqueId val="{00000042-F445-4582-AC43-63F25FB33AC3}"/>
              </c:ext>
            </c:extLst>
          </c:dPt>
          <c:dPt>
            <c:idx val="62"/>
            <c:invertIfNegative val="0"/>
            <c:bubble3D val="0"/>
            <c:extLst>
              <c:ext xmlns:c16="http://schemas.microsoft.com/office/drawing/2014/chart" uri="{C3380CC4-5D6E-409C-BE32-E72D297353CC}">
                <c16:uniqueId val="{00000043-F445-4582-AC43-63F25FB33AC3}"/>
              </c:ext>
            </c:extLst>
          </c:dPt>
          <c:dPt>
            <c:idx val="63"/>
            <c:invertIfNegative val="0"/>
            <c:bubble3D val="0"/>
            <c:extLst>
              <c:ext xmlns:c16="http://schemas.microsoft.com/office/drawing/2014/chart" uri="{C3380CC4-5D6E-409C-BE32-E72D297353CC}">
                <c16:uniqueId val="{00000044-F445-4582-AC43-63F25FB33AC3}"/>
              </c:ext>
            </c:extLst>
          </c:dPt>
          <c:dPt>
            <c:idx val="64"/>
            <c:invertIfNegative val="0"/>
            <c:bubble3D val="0"/>
            <c:extLst>
              <c:ext xmlns:c16="http://schemas.microsoft.com/office/drawing/2014/chart" uri="{C3380CC4-5D6E-409C-BE32-E72D297353CC}">
                <c16:uniqueId val="{00000045-F445-4582-AC43-63F25FB33AC3}"/>
              </c:ext>
            </c:extLst>
          </c:dPt>
          <c:dPt>
            <c:idx val="65"/>
            <c:invertIfNegative val="0"/>
            <c:bubble3D val="0"/>
            <c:extLst>
              <c:ext xmlns:c16="http://schemas.microsoft.com/office/drawing/2014/chart" uri="{C3380CC4-5D6E-409C-BE32-E72D297353CC}">
                <c16:uniqueId val="{00000046-F445-4582-AC43-63F25FB33AC3}"/>
              </c:ext>
            </c:extLst>
          </c:dPt>
          <c:dPt>
            <c:idx val="66"/>
            <c:invertIfNegative val="0"/>
            <c:bubble3D val="0"/>
            <c:extLst>
              <c:ext xmlns:c16="http://schemas.microsoft.com/office/drawing/2014/chart" uri="{C3380CC4-5D6E-409C-BE32-E72D297353CC}">
                <c16:uniqueId val="{00000047-F445-4582-AC43-63F25FB33AC3}"/>
              </c:ext>
            </c:extLst>
          </c:dPt>
          <c:dPt>
            <c:idx val="67"/>
            <c:invertIfNegative val="0"/>
            <c:bubble3D val="0"/>
            <c:extLst>
              <c:ext xmlns:c16="http://schemas.microsoft.com/office/drawing/2014/chart" uri="{C3380CC4-5D6E-409C-BE32-E72D297353CC}">
                <c16:uniqueId val="{00000048-F445-4582-AC43-63F25FB33AC3}"/>
              </c:ext>
            </c:extLst>
          </c:dPt>
          <c:dPt>
            <c:idx val="68"/>
            <c:invertIfNegative val="0"/>
            <c:bubble3D val="0"/>
            <c:extLst>
              <c:ext xmlns:c16="http://schemas.microsoft.com/office/drawing/2014/chart" uri="{C3380CC4-5D6E-409C-BE32-E72D297353CC}">
                <c16:uniqueId val="{00000049-F445-4582-AC43-63F25FB33AC3}"/>
              </c:ext>
            </c:extLst>
          </c:dPt>
          <c:dPt>
            <c:idx val="69"/>
            <c:invertIfNegative val="0"/>
            <c:bubble3D val="0"/>
            <c:extLst>
              <c:ext xmlns:c16="http://schemas.microsoft.com/office/drawing/2014/chart" uri="{C3380CC4-5D6E-409C-BE32-E72D297353CC}">
                <c16:uniqueId val="{0000004A-F445-4582-AC43-63F25FB33AC3}"/>
              </c:ext>
            </c:extLst>
          </c:dPt>
          <c:dPt>
            <c:idx val="70"/>
            <c:invertIfNegative val="0"/>
            <c:bubble3D val="0"/>
            <c:extLst>
              <c:ext xmlns:c16="http://schemas.microsoft.com/office/drawing/2014/chart" uri="{C3380CC4-5D6E-409C-BE32-E72D297353CC}">
                <c16:uniqueId val="{0000004B-F445-4582-AC43-63F25FB33AC3}"/>
              </c:ext>
            </c:extLst>
          </c:dPt>
          <c:dPt>
            <c:idx val="71"/>
            <c:invertIfNegative val="0"/>
            <c:bubble3D val="0"/>
            <c:spPr>
              <a:solidFill>
                <a:srgbClr val="E2AC00"/>
              </a:solidFill>
              <a:ln w="0" cmpd="sng">
                <a:noFill/>
                <a:prstDash val="solid"/>
              </a:ln>
            </c:spPr>
            <c:extLst>
              <c:ext xmlns:c16="http://schemas.microsoft.com/office/drawing/2014/chart" uri="{C3380CC4-5D6E-409C-BE32-E72D297353CC}">
                <c16:uniqueId val="{0000004D-F445-4582-AC43-63F25FB33AC3}"/>
              </c:ext>
            </c:extLst>
          </c:dPt>
          <c:dPt>
            <c:idx val="72"/>
            <c:invertIfNegative val="0"/>
            <c:bubble3D val="0"/>
            <c:extLst>
              <c:ext xmlns:c16="http://schemas.microsoft.com/office/drawing/2014/chart" uri="{C3380CC4-5D6E-409C-BE32-E72D297353CC}">
                <c16:uniqueId val="{0000004E-F445-4582-AC43-63F25FB33AC3}"/>
              </c:ext>
            </c:extLst>
          </c:dPt>
          <c:dPt>
            <c:idx val="73"/>
            <c:invertIfNegative val="0"/>
            <c:bubble3D val="0"/>
            <c:extLst>
              <c:ext xmlns:c16="http://schemas.microsoft.com/office/drawing/2014/chart" uri="{C3380CC4-5D6E-409C-BE32-E72D297353CC}">
                <c16:uniqueId val="{0000004F-F445-4582-AC43-63F25FB33AC3}"/>
              </c:ext>
            </c:extLst>
          </c:dPt>
          <c:dPt>
            <c:idx val="74"/>
            <c:invertIfNegative val="0"/>
            <c:bubble3D val="0"/>
            <c:extLst>
              <c:ext xmlns:c16="http://schemas.microsoft.com/office/drawing/2014/chart" uri="{C3380CC4-5D6E-409C-BE32-E72D297353CC}">
                <c16:uniqueId val="{00000050-F445-4582-AC43-63F25FB33AC3}"/>
              </c:ext>
            </c:extLst>
          </c:dPt>
          <c:dPt>
            <c:idx val="75"/>
            <c:invertIfNegative val="0"/>
            <c:bubble3D val="0"/>
            <c:extLst>
              <c:ext xmlns:c16="http://schemas.microsoft.com/office/drawing/2014/chart" uri="{C3380CC4-5D6E-409C-BE32-E72D297353CC}">
                <c16:uniqueId val="{00000051-F445-4582-AC43-63F25FB33AC3}"/>
              </c:ext>
            </c:extLst>
          </c:dPt>
          <c:dPt>
            <c:idx val="76"/>
            <c:invertIfNegative val="0"/>
            <c:bubble3D val="0"/>
            <c:extLst>
              <c:ext xmlns:c16="http://schemas.microsoft.com/office/drawing/2014/chart" uri="{C3380CC4-5D6E-409C-BE32-E72D297353CC}">
                <c16:uniqueId val="{00000052-F445-4582-AC43-63F25FB33AC3}"/>
              </c:ext>
            </c:extLst>
          </c:dPt>
          <c:dPt>
            <c:idx val="77"/>
            <c:invertIfNegative val="0"/>
            <c:bubble3D val="0"/>
            <c:extLst>
              <c:ext xmlns:c16="http://schemas.microsoft.com/office/drawing/2014/chart" uri="{C3380CC4-5D6E-409C-BE32-E72D297353CC}">
                <c16:uniqueId val="{00000053-F445-4582-AC43-63F25FB33AC3}"/>
              </c:ext>
            </c:extLst>
          </c:dPt>
          <c:dPt>
            <c:idx val="78"/>
            <c:invertIfNegative val="0"/>
            <c:bubble3D val="0"/>
            <c:extLst>
              <c:ext xmlns:c16="http://schemas.microsoft.com/office/drawing/2014/chart" uri="{C3380CC4-5D6E-409C-BE32-E72D297353CC}">
                <c16:uniqueId val="{00000054-F445-4582-AC43-63F25FB33AC3}"/>
              </c:ext>
            </c:extLst>
          </c:dPt>
          <c:dPt>
            <c:idx val="79"/>
            <c:invertIfNegative val="0"/>
            <c:bubble3D val="0"/>
            <c:extLst>
              <c:ext xmlns:c16="http://schemas.microsoft.com/office/drawing/2014/chart" uri="{C3380CC4-5D6E-409C-BE32-E72D297353CC}">
                <c16:uniqueId val="{00000055-F445-4582-AC43-63F25FB33AC3}"/>
              </c:ext>
            </c:extLst>
          </c:dPt>
          <c:dPt>
            <c:idx val="80"/>
            <c:invertIfNegative val="0"/>
            <c:bubble3D val="0"/>
            <c:extLst>
              <c:ext xmlns:c16="http://schemas.microsoft.com/office/drawing/2014/chart" uri="{C3380CC4-5D6E-409C-BE32-E72D297353CC}">
                <c16:uniqueId val="{00000056-F445-4582-AC43-63F25FB33AC3}"/>
              </c:ext>
            </c:extLst>
          </c:dPt>
          <c:dPt>
            <c:idx val="81"/>
            <c:invertIfNegative val="0"/>
            <c:bubble3D val="0"/>
            <c:extLst>
              <c:ext xmlns:c16="http://schemas.microsoft.com/office/drawing/2014/chart" uri="{C3380CC4-5D6E-409C-BE32-E72D297353CC}">
                <c16:uniqueId val="{00000057-F445-4582-AC43-63F25FB33AC3}"/>
              </c:ext>
            </c:extLst>
          </c:dPt>
          <c:dPt>
            <c:idx val="82"/>
            <c:invertIfNegative val="0"/>
            <c:bubble3D val="0"/>
            <c:extLst>
              <c:ext xmlns:c16="http://schemas.microsoft.com/office/drawing/2014/chart" uri="{C3380CC4-5D6E-409C-BE32-E72D297353CC}">
                <c16:uniqueId val="{00000058-F445-4582-AC43-63F25FB33AC3}"/>
              </c:ext>
            </c:extLst>
          </c:dPt>
          <c:dPt>
            <c:idx val="83"/>
            <c:invertIfNegative val="0"/>
            <c:bubble3D val="0"/>
            <c:spPr>
              <a:solidFill>
                <a:srgbClr val="E2AC00"/>
              </a:solidFill>
              <a:ln w="0" cmpd="sng">
                <a:noFill/>
                <a:prstDash val="solid"/>
              </a:ln>
            </c:spPr>
            <c:extLst>
              <c:ext xmlns:c16="http://schemas.microsoft.com/office/drawing/2014/chart" uri="{C3380CC4-5D6E-409C-BE32-E72D297353CC}">
                <c16:uniqueId val="{0000005A-F445-4582-AC43-63F25FB33AC3}"/>
              </c:ext>
            </c:extLst>
          </c:dPt>
          <c:dPt>
            <c:idx val="84"/>
            <c:invertIfNegative val="0"/>
            <c:bubble3D val="0"/>
            <c:extLst>
              <c:ext xmlns:c16="http://schemas.microsoft.com/office/drawing/2014/chart" uri="{C3380CC4-5D6E-409C-BE32-E72D297353CC}">
                <c16:uniqueId val="{0000005B-F445-4582-AC43-63F25FB33AC3}"/>
              </c:ext>
            </c:extLst>
          </c:dPt>
          <c:dPt>
            <c:idx val="85"/>
            <c:invertIfNegative val="0"/>
            <c:bubble3D val="0"/>
            <c:extLst>
              <c:ext xmlns:c16="http://schemas.microsoft.com/office/drawing/2014/chart" uri="{C3380CC4-5D6E-409C-BE32-E72D297353CC}">
                <c16:uniqueId val="{0000005C-F445-4582-AC43-63F25FB33AC3}"/>
              </c:ext>
            </c:extLst>
          </c:dPt>
          <c:dPt>
            <c:idx val="86"/>
            <c:invertIfNegative val="0"/>
            <c:bubble3D val="0"/>
            <c:extLst>
              <c:ext xmlns:c16="http://schemas.microsoft.com/office/drawing/2014/chart" uri="{C3380CC4-5D6E-409C-BE32-E72D297353CC}">
                <c16:uniqueId val="{0000005D-F445-4582-AC43-63F25FB33AC3}"/>
              </c:ext>
            </c:extLst>
          </c:dPt>
          <c:dPt>
            <c:idx val="87"/>
            <c:invertIfNegative val="0"/>
            <c:bubble3D val="0"/>
            <c:extLst>
              <c:ext xmlns:c16="http://schemas.microsoft.com/office/drawing/2014/chart" uri="{C3380CC4-5D6E-409C-BE32-E72D297353CC}">
                <c16:uniqueId val="{0000005E-F445-4582-AC43-63F25FB33AC3}"/>
              </c:ext>
            </c:extLst>
          </c:dPt>
          <c:dPt>
            <c:idx val="88"/>
            <c:invertIfNegative val="0"/>
            <c:bubble3D val="0"/>
            <c:extLst>
              <c:ext xmlns:c16="http://schemas.microsoft.com/office/drawing/2014/chart" uri="{C3380CC4-5D6E-409C-BE32-E72D297353CC}">
                <c16:uniqueId val="{0000005F-F445-4582-AC43-63F25FB33AC3}"/>
              </c:ext>
            </c:extLst>
          </c:dPt>
          <c:dPt>
            <c:idx val="89"/>
            <c:invertIfNegative val="0"/>
            <c:bubble3D val="0"/>
            <c:extLst>
              <c:ext xmlns:c16="http://schemas.microsoft.com/office/drawing/2014/chart" uri="{C3380CC4-5D6E-409C-BE32-E72D297353CC}">
                <c16:uniqueId val="{00000060-F445-4582-AC43-63F25FB33AC3}"/>
              </c:ext>
            </c:extLst>
          </c:dPt>
          <c:dPt>
            <c:idx val="90"/>
            <c:invertIfNegative val="0"/>
            <c:bubble3D val="0"/>
            <c:extLst>
              <c:ext xmlns:c16="http://schemas.microsoft.com/office/drawing/2014/chart" uri="{C3380CC4-5D6E-409C-BE32-E72D297353CC}">
                <c16:uniqueId val="{00000061-F445-4582-AC43-63F25FB33AC3}"/>
              </c:ext>
            </c:extLst>
          </c:dPt>
          <c:dPt>
            <c:idx val="91"/>
            <c:invertIfNegative val="0"/>
            <c:bubble3D val="0"/>
            <c:extLst>
              <c:ext xmlns:c16="http://schemas.microsoft.com/office/drawing/2014/chart" uri="{C3380CC4-5D6E-409C-BE32-E72D297353CC}">
                <c16:uniqueId val="{00000062-F445-4582-AC43-63F25FB33AC3}"/>
              </c:ext>
            </c:extLst>
          </c:dPt>
          <c:dPt>
            <c:idx val="92"/>
            <c:invertIfNegative val="0"/>
            <c:bubble3D val="0"/>
            <c:extLst>
              <c:ext xmlns:c16="http://schemas.microsoft.com/office/drawing/2014/chart" uri="{C3380CC4-5D6E-409C-BE32-E72D297353CC}">
                <c16:uniqueId val="{00000063-F445-4582-AC43-63F25FB33AC3}"/>
              </c:ext>
            </c:extLst>
          </c:dPt>
          <c:dPt>
            <c:idx val="93"/>
            <c:invertIfNegative val="0"/>
            <c:bubble3D val="0"/>
            <c:extLst>
              <c:ext xmlns:c16="http://schemas.microsoft.com/office/drawing/2014/chart" uri="{C3380CC4-5D6E-409C-BE32-E72D297353CC}">
                <c16:uniqueId val="{00000064-F445-4582-AC43-63F25FB33AC3}"/>
              </c:ext>
            </c:extLst>
          </c:dPt>
          <c:dPt>
            <c:idx val="94"/>
            <c:invertIfNegative val="0"/>
            <c:bubble3D val="0"/>
            <c:extLst>
              <c:ext xmlns:c16="http://schemas.microsoft.com/office/drawing/2014/chart" uri="{C3380CC4-5D6E-409C-BE32-E72D297353CC}">
                <c16:uniqueId val="{00000065-F445-4582-AC43-63F25FB33AC3}"/>
              </c:ext>
            </c:extLst>
          </c:dPt>
          <c:dPt>
            <c:idx val="95"/>
            <c:invertIfNegative val="0"/>
            <c:bubble3D val="0"/>
            <c:spPr>
              <a:solidFill>
                <a:srgbClr val="E2AC00"/>
              </a:solidFill>
              <a:ln w="0" cmpd="sng">
                <a:noFill/>
                <a:prstDash val="solid"/>
              </a:ln>
            </c:spPr>
            <c:extLst>
              <c:ext xmlns:c16="http://schemas.microsoft.com/office/drawing/2014/chart" uri="{C3380CC4-5D6E-409C-BE32-E72D297353CC}">
                <c16:uniqueId val="{00000067-F445-4582-AC43-63F25FB33AC3}"/>
              </c:ext>
            </c:extLst>
          </c:dPt>
          <c:dPt>
            <c:idx val="96"/>
            <c:invertIfNegative val="0"/>
            <c:bubble3D val="0"/>
            <c:extLst>
              <c:ext xmlns:c16="http://schemas.microsoft.com/office/drawing/2014/chart" uri="{C3380CC4-5D6E-409C-BE32-E72D297353CC}">
                <c16:uniqueId val="{00000068-F445-4582-AC43-63F25FB33AC3}"/>
              </c:ext>
            </c:extLst>
          </c:dPt>
          <c:dPt>
            <c:idx val="97"/>
            <c:invertIfNegative val="0"/>
            <c:bubble3D val="0"/>
            <c:extLst>
              <c:ext xmlns:c16="http://schemas.microsoft.com/office/drawing/2014/chart" uri="{C3380CC4-5D6E-409C-BE32-E72D297353CC}">
                <c16:uniqueId val="{00000069-F445-4582-AC43-63F25FB33AC3}"/>
              </c:ext>
            </c:extLst>
          </c:dPt>
          <c:dPt>
            <c:idx val="98"/>
            <c:invertIfNegative val="0"/>
            <c:bubble3D val="0"/>
            <c:extLst>
              <c:ext xmlns:c16="http://schemas.microsoft.com/office/drawing/2014/chart" uri="{C3380CC4-5D6E-409C-BE32-E72D297353CC}">
                <c16:uniqueId val="{0000006A-F445-4582-AC43-63F25FB33AC3}"/>
              </c:ext>
            </c:extLst>
          </c:dPt>
          <c:dPt>
            <c:idx val="99"/>
            <c:invertIfNegative val="0"/>
            <c:bubble3D val="0"/>
            <c:extLst>
              <c:ext xmlns:c16="http://schemas.microsoft.com/office/drawing/2014/chart" uri="{C3380CC4-5D6E-409C-BE32-E72D297353CC}">
                <c16:uniqueId val="{0000006B-F445-4582-AC43-63F25FB33AC3}"/>
              </c:ext>
            </c:extLst>
          </c:dPt>
          <c:dPt>
            <c:idx val="100"/>
            <c:invertIfNegative val="0"/>
            <c:bubble3D val="0"/>
            <c:extLst>
              <c:ext xmlns:c16="http://schemas.microsoft.com/office/drawing/2014/chart" uri="{C3380CC4-5D6E-409C-BE32-E72D297353CC}">
                <c16:uniqueId val="{0000006C-F445-4582-AC43-63F25FB33AC3}"/>
              </c:ext>
            </c:extLst>
          </c:dPt>
          <c:dPt>
            <c:idx val="101"/>
            <c:invertIfNegative val="0"/>
            <c:bubble3D val="0"/>
            <c:extLst>
              <c:ext xmlns:c16="http://schemas.microsoft.com/office/drawing/2014/chart" uri="{C3380CC4-5D6E-409C-BE32-E72D297353CC}">
                <c16:uniqueId val="{0000006D-F445-4582-AC43-63F25FB33AC3}"/>
              </c:ext>
            </c:extLst>
          </c:dPt>
          <c:dPt>
            <c:idx val="102"/>
            <c:invertIfNegative val="0"/>
            <c:bubble3D val="0"/>
            <c:extLst>
              <c:ext xmlns:c16="http://schemas.microsoft.com/office/drawing/2014/chart" uri="{C3380CC4-5D6E-409C-BE32-E72D297353CC}">
                <c16:uniqueId val="{0000006E-F445-4582-AC43-63F25FB33AC3}"/>
              </c:ext>
            </c:extLst>
          </c:dPt>
          <c:dPt>
            <c:idx val="103"/>
            <c:invertIfNegative val="0"/>
            <c:bubble3D val="0"/>
            <c:extLst>
              <c:ext xmlns:c16="http://schemas.microsoft.com/office/drawing/2014/chart" uri="{C3380CC4-5D6E-409C-BE32-E72D297353CC}">
                <c16:uniqueId val="{0000006F-F445-4582-AC43-63F25FB33AC3}"/>
              </c:ext>
            </c:extLst>
          </c:dPt>
          <c:dPt>
            <c:idx val="104"/>
            <c:invertIfNegative val="0"/>
            <c:bubble3D val="0"/>
            <c:extLst>
              <c:ext xmlns:c16="http://schemas.microsoft.com/office/drawing/2014/chart" uri="{C3380CC4-5D6E-409C-BE32-E72D297353CC}">
                <c16:uniqueId val="{00000070-F445-4582-AC43-63F25FB33AC3}"/>
              </c:ext>
            </c:extLst>
          </c:dPt>
          <c:dPt>
            <c:idx val="105"/>
            <c:invertIfNegative val="0"/>
            <c:bubble3D val="0"/>
            <c:extLst>
              <c:ext xmlns:c16="http://schemas.microsoft.com/office/drawing/2014/chart" uri="{C3380CC4-5D6E-409C-BE32-E72D297353CC}">
                <c16:uniqueId val="{00000071-F445-4582-AC43-63F25FB33AC3}"/>
              </c:ext>
            </c:extLst>
          </c:dPt>
          <c:dPt>
            <c:idx val="107"/>
            <c:invertIfNegative val="0"/>
            <c:bubble3D val="0"/>
            <c:spPr>
              <a:solidFill>
                <a:srgbClr val="E2AC59"/>
              </a:solidFill>
              <a:ln w="0" cmpd="sng">
                <a:noFill/>
                <a:prstDash val="solid"/>
              </a:ln>
            </c:spPr>
            <c:extLst>
              <c:ext xmlns:c16="http://schemas.microsoft.com/office/drawing/2014/chart" uri="{C3380CC4-5D6E-409C-BE32-E72D297353CC}">
                <c16:uniqueId val="{00000073-F445-4582-AC43-63F25FB33AC3}"/>
              </c:ext>
            </c:extLst>
          </c:dPt>
          <c:dLbls>
            <c:dLbl>
              <c:idx val="107"/>
              <c:layout>
                <c:manualLayout>
                  <c:x val="0"/>
                  <c:y val="-9.0601034421259136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3-F445-4582-AC43-63F25FB33AC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'F27'!$A$7:$B$114</c:f>
              <c:multiLvlStrCache>
                <c:ptCount val="10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'F27'!$F$7:$F$114</c:f>
              <c:numCache>
                <c:formatCode>0.00</c:formatCode>
                <c:ptCount val="108"/>
                <c:pt idx="0">
                  <c:v>3.2545700000000002</c:v>
                </c:pt>
                <c:pt idx="1">
                  <c:v>3.5522900000000002</c:v>
                </c:pt>
                <c:pt idx="2">
                  <c:v>4.2522700000000002</c:v>
                </c:pt>
                <c:pt idx="3">
                  <c:v>4.6494200000000001</c:v>
                </c:pt>
                <c:pt idx="4">
                  <c:v>4.6314200000000003</c:v>
                </c:pt>
                <c:pt idx="5">
                  <c:v>4.0880299999999998</c:v>
                </c:pt>
                <c:pt idx="6">
                  <c:v>3.47262</c:v>
                </c:pt>
                <c:pt idx="7">
                  <c:v>3.4565299999999999</c:v>
                </c:pt>
                <c:pt idx="8">
                  <c:v>3.3902999999999999</c:v>
                </c:pt>
                <c:pt idx="9">
                  <c:v>3.3591099999999998</c:v>
                </c:pt>
                <c:pt idx="10">
                  <c:v>3.61869</c:v>
                </c:pt>
                <c:pt idx="11">
                  <c:v>3.97404</c:v>
                </c:pt>
                <c:pt idx="12">
                  <c:v>4.4828099999999997</c:v>
                </c:pt>
                <c:pt idx="13">
                  <c:v>4.2344400000000002</c:v>
                </c:pt>
                <c:pt idx="14">
                  <c:v>3.7586499999999998</c:v>
                </c:pt>
                <c:pt idx="15">
                  <c:v>3.4967100000000002</c:v>
                </c:pt>
                <c:pt idx="16">
                  <c:v>3.5102199999999999</c:v>
                </c:pt>
                <c:pt idx="17">
                  <c:v>3.7525900000000001</c:v>
                </c:pt>
                <c:pt idx="18">
                  <c:v>4.0724099999999996</c:v>
                </c:pt>
                <c:pt idx="19">
                  <c:v>4.1499100000000002</c:v>
                </c:pt>
                <c:pt idx="20">
                  <c:v>4.2175799999999999</c:v>
                </c:pt>
                <c:pt idx="21">
                  <c:v>4.2977600000000002</c:v>
                </c:pt>
                <c:pt idx="22">
                  <c:v>4.1678699999999997</c:v>
                </c:pt>
                <c:pt idx="23">
                  <c:v>4.0813199999999998</c:v>
                </c:pt>
                <c:pt idx="24">
                  <c:v>3.0656400000000001</c:v>
                </c:pt>
                <c:pt idx="25">
                  <c:v>3.00027</c:v>
                </c:pt>
                <c:pt idx="26">
                  <c:v>3.13707</c:v>
                </c:pt>
                <c:pt idx="27">
                  <c:v>3.0623300000000002</c:v>
                </c:pt>
                <c:pt idx="28">
                  <c:v>2.8766400000000001</c:v>
                </c:pt>
                <c:pt idx="29">
                  <c:v>2.8707799999999999</c:v>
                </c:pt>
                <c:pt idx="30">
                  <c:v>2.7390500000000002</c:v>
                </c:pt>
                <c:pt idx="31">
                  <c:v>2.5873200000000001</c:v>
                </c:pt>
                <c:pt idx="32">
                  <c:v>2.5188899999999999</c:v>
                </c:pt>
                <c:pt idx="33">
                  <c:v>2.47973</c:v>
                </c:pt>
                <c:pt idx="34">
                  <c:v>2.2148500000000002</c:v>
                </c:pt>
                <c:pt idx="35">
                  <c:v>2.1308099999999999</c:v>
                </c:pt>
                <c:pt idx="36">
                  <c:v>2.6131099999999998</c:v>
                </c:pt>
                <c:pt idx="37">
                  <c:v>2.8672499999999999</c:v>
                </c:pt>
                <c:pt idx="38">
                  <c:v>2.60101</c:v>
                </c:pt>
                <c:pt idx="39">
                  <c:v>2.5415800000000002</c:v>
                </c:pt>
                <c:pt idx="40">
                  <c:v>2.59666</c:v>
                </c:pt>
                <c:pt idx="41">
                  <c:v>2.5379900000000002</c:v>
                </c:pt>
                <c:pt idx="42">
                  <c:v>2.65483</c:v>
                </c:pt>
                <c:pt idx="43">
                  <c:v>2.7274400000000001</c:v>
                </c:pt>
                <c:pt idx="44">
                  <c:v>2.96895</c:v>
                </c:pt>
                <c:pt idx="45">
                  <c:v>3.0636199999999998</c:v>
                </c:pt>
                <c:pt idx="46">
                  <c:v>3.3053499999999998</c:v>
                </c:pt>
                <c:pt idx="47">
                  <c:v>3.3602699999999999</c:v>
                </c:pt>
                <c:pt idx="48">
                  <c:v>4.71828</c:v>
                </c:pt>
                <c:pt idx="49">
                  <c:v>4.8642300000000001</c:v>
                </c:pt>
                <c:pt idx="50">
                  <c:v>5.3525600000000004</c:v>
                </c:pt>
                <c:pt idx="51">
                  <c:v>5.81717</c:v>
                </c:pt>
                <c:pt idx="52">
                  <c:v>6.1640100000000002</c:v>
                </c:pt>
                <c:pt idx="53">
                  <c:v>6.3136599999999996</c:v>
                </c:pt>
                <c:pt idx="54">
                  <c:v>6.4381599999999999</c:v>
                </c:pt>
                <c:pt idx="55">
                  <c:v>6.6634900000000004</c:v>
                </c:pt>
                <c:pt idx="56">
                  <c:v>6.3478500000000002</c:v>
                </c:pt>
                <c:pt idx="57">
                  <c:v>6.3715299999999999</c:v>
                </c:pt>
                <c:pt idx="58">
                  <c:v>6.6345200000000002</c:v>
                </c:pt>
                <c:pt idx="59">
                  <c:v>6.7730499999999996</c:v>
                </c:pt>
                <c:pt idx="60">
                  <c:v>5.5458400000000001</c:v>
                </c:pt>
                <c:pt idx="61">
                  <c:v>5.3392200000000001</c:v>
                </c:pt>
                <c:pt idx="62">
                  <c:v>5.0354099999999997</c:v>
                </c:pt>
                <c:pt idx="63">
                  <c:v>4.5507799999999996</c:v>
                </c:pt>
                <c:pt idx="64">
                  <c:v>4.5062699999999998</c:v>
                </c:pt>
                <c:pt idx="65">
                  <c:v>4.6468600000000002</c:v>
                </c:pt>
                <c:pt idx="66">
                  <c:v>4.8114100000000004</c:v>
                </c:pt>
                <c:pt idx="67">
                  <c:v>4.9045300000000003</c:v>
                </c:pt>
                <c:pt idx="68">
                  <c:v>5.0195699999999999</c:v>
                </c:pt>
                <c:pt idx="69">
                  <c:v>4.9036400000000002</c:v>
                </c:pt>
                <c:pt idx="70">
                  <c:v>4.7165299999999997</c:v>
                </c:pt>
                <c:pt idx="71">
                  <c:v>4.8305499999999997</c:v>
                </c:pt>
                <c:pt idx="72">
                  <c:v>4.3656100000000002</c:v>
                </c:pt>
                <c:pt idx="73">
                  <c:v>3.94028</c:v>
                </c:pt>
                <c:pt idx="74">
                  <c:v>4.0041799999999999</c:v>
                </c:pt>
                <c:pt idx="75">
                  <c:v>4.4134500000000001</c:v>
                </c:pt>
                <c:pt idx="76">
                  <c:v>4.2819900000000004</c:v>
                </c:pt>
                <c:pt idx="77">
                  <c:v>3.9471500000000002</c:v>
                </c:pt>
                <c:pt idx="78">
                  <c:v>3.7813400000000001</c:v>
                </c:pt>
                <c:pt idx="79">
                  <c:v>3.1624400000000001</c:v>
                </c:pt>
                <c:pt idx="80">
                  <c:v>2.9975100000000001</c:v>
                </c:pt>
                <c:pt idx="81">
                  <c:v>3.01952</c:v>
                </c:pt>
                <c:pt idx="82">
                  <c:v>2.9744999999999999</c:v>
                </c:pt>
                <c:pt idx="83">
                  <c:v>2.8285800000000001</c:v>
                </c:pt>
                <c:pt idx="84">
                  <c:v>3.2383500000000001</c:v>
                </c:pt>
                <c:pt idx="85">
                  <c:v>3.6961900000000001</c:v>
                </c:pt>
                <c:pt idx="86">
                  <c:v>3.2490600000000001</c:v>
                </c:pt>
                <c:pt idx="87">
                  <c:v>2.1481499999999998</c:v>
                </c:pt>
                <c:pt idx="88">
                  <c:v>2.8372700000000002</c:v>
                </c:pt>
                <c:pt idx="89">
                  <c:v>3.3340100000000001</c:v>
                </c:pt>
                <c:pt idx="90">
                  <c:v>3.6234099999999998</c:v>
                </c:pt>
                <c:pt idx="91">
                  <c:v>4.0484200000000001</c:v>
                </c:pt>
                <c:pt idx="92">
                  <c:v>4.0137799999999997</c:v>
                </c:pt>
                <c:pt idx="93">
                  <c:v>4.0869600000000004</c:v>
                </c:pt>
                <c:pt idx="94">
                  <c:v>3.33188</c:v>
                </c:pt>
                <c:pt idx="95">
                  <c:v>3.1500699999999999</c:v>
                </c:pt>
                <c:pt idx="96">
                  <c:v>3.5350899999999998</c:v>
                </c:pt>
                <c:pt idx="97">
                  <c:v>3.7590400000000002</c:v>
                </c:pt>
                <c:pt idx="98">
                  <c:v>4.6668799999999999</c:v>
                </c:pt>
                <c:pt idx="99">
                  <c:v>6.0848199999999997</c:v>
                </c:pt>
                <c:pt idx="100">
                  <c:v>5.8938199999999998</c:v>
                </c:pt>
                <c:pt idx="101">
                  <c:v>5.8786100000000001</c:v>
                </c:pt>
                <c:pt idx="102">
                  <c:v>5.8058199999999998</c:v>
                </c:pt>
                <c:pt idx="103">
                  <c:v>5.5920699999999997</c:v>
                </c:pt>
                <c:pt idx="104">
                  <c:v>6.0001499999999997</c:v>
                </c:pt>
                <c:pt idx="105">
                  <c:v>6.2395399999999999</c:v>
                </c:pt>
                <c:pt idx="106">
                  <c:v>7.3748800000000001</c:v>
                </c:pt>
                <c:pt idx="107">
                  <c:v>7.3551099999999998</c:v>
                </c:pt>
              </c:numCache>
            </c:numRef>
          </c:val>
          <c:extLst>
            <c:ext xmlns:c16="http://schemas.microsoft.com/office/drawing/2014/chart" uri="{C3380CC4-5D6E-409C-BE32-E72D297353CC}">
              <c16:uniqueId val="{00000074-F445-4582-AC43-63F25FB33AC3}"/>
            </c:ext>
          </c:extLst>
        </c:ser>
        <c:dLbls>
          <c:showLegendKey val="0"/>
          <c:showVal val="0"/>
          <c:showCatName val="0"/>
          <c:showSerName val="0"/>
          <c:showPercent val="0"/>
          <c:showBubbleSize val="0"/>
        </c:dLbls>
        <c:gapWidth val="75"/>
        <c:axId val="125943168"/>
        <c:axId val="134166016"/>
      </c:barChart>
      <c:lineChart>
        <c:grouping val="standard"/>
        <c:varyColors val="0"/>
        <c:ser>
          <c:idx val="1"/>
          <c:order val="1"/>
          <c:tx>
            <c:v>Guadalajara</c:v>
          </c:tx>
          <c:spPr>
            <a:ln w="34925" cmpd="sng">
              <a:solidFill>
                <a:srgbClr val="303233"/>
              </a:solidFill>
              <a:prstDash val="sysDash"/>
            </a:ln>
          </c:spPr>
          <c:marker>
            <c:symbol val="none"/>
          </c:marker>
          <c:dPt>
            <c:idx val="74"/>
            <c:bubble3D val="0"/>
            <c:spPr>
              <a:ln w="34925" cmpd="sng">
                <a:solidFill>
                  <a:sysClr val="windowText" lastClr="000000">
                    <a:lumMod val="75000"/>
                    <a:lumOff val="25000"/>
                  </a:sysClr>
                </a:solidFill>
                <a:prstDash val="sysDash"/>
              </a:ln>
            </c:spPr>
            <c:extLst>
              <c:ext xmlns:c16="http://schemas.microsoft.com/office/drawing/2014/chart" uri="{C3380CC4-5D6E-409C-BE32-E72D297353CC}">
                <c16:uniqueId val="{00000076-F445-4582-AC43-63F25FB33AC3}"/>
              </c:ext>
            </c:extLst>
          </c:dPt>
          <c:dPt>
            <c:idx val="81"/>
            <c:bubble3D val="0"/>
            <c:extLst>
              <c:ext xmlns:c16="http://schemas.microsoft.com/office/drawing/2014/chart" uri="{C3380CC4-5D6E-409C-BE32-E72D297353CC}">
                <c16:uniqueId val="{00000077-F445-4582-AC43-63F25FB33AC3}"/>
              </c:ext>
            </c:extLst>
          </c:dPt>
          <c:dPt>
            <c:idx val="83"/>
            <c:bubble3D val="0"/>
            <c:extLst>
              <c:ext xmlns:c16="http://schemas.microsoft.com/office/drawing/2014/chart" uri="{C3380CC4-5D6E-409C-BE32-E72D297353CC}">
                <c16:uniqueId val="{00000078-F445-4582-AC43-63F25FB33AC3}"/>
              </c:ext>
            </c:extLst>
          </c:dPt>
          <c:dPt>
            <c:idx val="85"/>
            <c:bubble3D val="0"/>
            <c:extLst>
              <c:ext xmlns:c16="http://schemas.microsoft.com/office/drawing/2014/chart" uri="{C3380CC4-5D6E-409C-BE32-E72D297353CC}">
                <c16:uniqueId val="{00000079-F445-4582-AC43-63F25FB33AC3}"/>
              </c:ext>
            </c:extLst>
          </c:dPt>
          <c:dLbls>
            <c:dLbl>
              <c:idx val="107"/>
              <c:layout>
                <c:manualLayout>
                  <c:x val="0"/>
                  <c:y val="-9.3432316746923483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A-F445-4582-AC43-63F25FB33AC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'F27'!$G$7:$G$114</c:f>
              <c:numCache>
                <c:formatCode>0.00</c:formatCode>
                <c:ptCount val="108"/>
                <c:pt idx="0">
                  <c:v>3.3545099999999999</c:v>
                </c:pt>
                <c:pt idx="1">
                  <c:v>3.6920700000000002</c:v>
                </c:pt>
                <c:pt idx="2">
                  <c:v>4.3492899999999999</c:v>
                </c:pt>
                <c:pt idx="3">
                  <c:v>4.5427799999999996</c:v>
                </c:pt>
                <c:pt idx="4">
                  <c:v>4.6555999999999997</c:v>
                </c:pt>
                <c:pt idx="5">
                  <c:v>3.9207000000000001</c:v>
                </c:pt>
                <c:pt idx="6">
                  <c:v>2.9805700000000002</c:v>
                </c:pt>
                <c:pt idx="7">
                  <c:v>2.91777</c:v>
                </c:pt>
                <c:pt idx="8">
                  <c:v>3.0012099999999999</c:v>
                </c:pt>
                <c:pt idx="9">
                  <c:v>2.7610100000000002</c:v>
                </c:pt>
                <c:pt idx="10">
                  <c:v>3.0890599999999999</c:v>
                </c:pt>
                <c:pt idx="11">
                  <c:v>3.7076799999999999</c:v>
                </c:pt>
                <c:pt idx="12">
                  <c:v>4.1425700000000001</c:v>
                </c:pt>
                <c:pt idx="13">
                  <c:v>4.0471599999999999</c:v>
                </c:pt>
                <c:pt idx="14">
                  <c:v>3.0915599999999999</c:v>
                </c:pt>
                <c:pt idx="15">
                  <c:v>2.8372700000000002</c:v>
                </c:pt>
                <c:pt idx="16">
                  <c:v>3.0365799999999998</c:v>
                </c:pt>
                <c:pt idx="17">
                  <c:v>3.5928200000000001</c:v>
                </c:pt>
                <c:pt idx="18">
                  <c:v>4.0671900000000001</c:v>
                </c:pt>
                <c:pt idx="19">
                  <c:v>4.11599</c:v>
                </c:pt>
                <c:pt idx="20">
                  <c:v>4.2581499999999997</c:v>
                </c:pt>
                <c:pt idx="21">
                  <c:v>4.29819</c:v>
                </c:pt>
                <c:pt idx="22">
                  <c:v>4.1367599999999998</c:v>
                </c:pt>
                <c:pt idx="23">
                  <c:v>3.9573299999999998</c:v>
                </c:pt>
                <c:pt idx="24">
                  <c:v>3.0499399999999999</c:v>
                </c:pt>
                <c:pt idx="25">
                  <c:v>3.0870700000000002</c:v>
                </c:pt>
                <c:pt idx="26">
                  <c:v>3.34511</c:v>
                </c:pt>
                <c:pt idx="27">
                  <c:v>3.3276500000000002</c:v>
                </c:pt>
                <c:pt idx="28">
                  <c:v>2.8898799999999998</c:v>
                </c:pt>
                <c:pt idx="29">
                  <c:v>2.8579599999999998</c:v>
                </c:pt>
                <c:pt idx="30">
                  <c:v>2.8745099999999999</c:v>
                </c:pt>
                <c:pt idx="31">
                  <c:v>2.6866300000000001</c:v>
                </c:pt>
                <c:pt idx="32">
                  <c:v>2.70492</c:v>
                </c:pt>
                <c:pt idx="33">
                  <c:v>2.9957799999999999</c:v>
                </c:pt>
                <c:pt idx="34">
                  <c:v>2.6632099999999999</c:v>
                </c:pt>
                <c:pt idx="35">
                  <c:v>2.56399</c:v>
                </c:pt>
                <c:pt idx="36">
                  <c:v>3.22167</c:v>
                </c:pt>
                <c:pt idx="37">
                  <c:v>3.0128699999999999</c:v>
                </c:pt>
                <c:pt idx="38">
                  <c:v>3.2576700000000001</c:v>
                </c:pt>
                <c:pt idx="39">
                  <c:v>3.46007</c:v>
                </c:pt>
                <c:pt idx="40">
                  <c:v>3.6088499999999999</c:v>
                </c:pt>
                <c:pt idx="41">
                  <c:v>3.3086199999999999</c:v>
                </c:pt>
                <c:pt idx="42">
                  <c:v>3.2184200000000001</c:v>
                </c:pt>
                <c:pt idx="43">
                  <c:v>3.3120699999999998</c:v>
                </c:pt>
                <c:pt idx="44">
                  <c:v>3.1851099999999999</c:v>
                </c:pt>
                <c:pt idx="45">
                  <c:v>2.99492</c:v>
                </c:pt>
                <c:pt idx="46">
                  <c:v>3.33311</c:v>
                </c:pt>
                <c:pt idx="47">
                  <c:v>3.3164500000000001</c:v>
                </c:pt>
                <c:pt idx="48">
                  <c:v>4.3842800000000004</c:v>
                </c:pt>
                <c:pt idx="49">
                  <c:v>4.7241400000000002</c:v>
                </c:pt>
                <c:pt idx="50">
                  <c:v>5.0370699999999999</c:v>
                </c:pt>
                <c:pt idx="51">
                  <c:v>5.1323100000000004</c:v>
                </c:pt>
                <c:pt idx="52">
                  <c:v>5.1148800000000003</c:v>
                </c:pt>
                <c:pt idx="53">
                  <c:v>5.5342200000000004</c:v>
                </c:pt>
                <c:pt idx="54">
                  <c:v>5.76905</c:v>
                </c:pt>
                <c:pt idx="55">
                  <c:v>5.9798099999999996</c:v>
                </c:pt>
                <c:pt idx="56">
                  <c:v>5.7322600000000001</c:v>
                </c:pt>
                <c:pt idx="57">
                  <c:v>5.7161299999999997</c:v>
                </c:pt>
                <c:pt idx="58">
                  <c:v>5.9793900000000004</c:v>
                </c:pt>
                <c:pt idx="59">
                  <c:v>6.1529600000000002</c:v>
                </c:pt>
                <c:pt idx="60">
                  <c:v>4.7772300000000003</c:v>
                </c:pt>
                <c:pt idx="61">
                  <c:v>4.5190900000000003</c:v>
                </c:pt>
                <c:pt idx="62">
                  <c:v>4.2296899999999997</c:v>
                </c:pt>
                <c:pt idx="63">
                  <c:v>3.8251300000000001</c:v>
                </c:pt>
                <c:pt idx="64">
                  <c:v>4.23421</c:v>
                </c:pt>
                <c:pt idx="65">
                  <c:v>4.1778899999999997</c:v>
                </c:pt>
                <c:pt idx="66">
                  <c:v>4.2158300000000004</c:v>
                </c:pt>
                <c:pt idx="67">
                  <c:v>4.3098900000000002</c:v>
                </c:pt>
                <c:pt idx="68">
                  <c:v>4.67293</c:v>
                </c:pt>
                <c:pt idx="69">
                  <c:v>4.6757400000000002</c:v>
                </c:pt>
                <c:pt idx="70">
                  <c:v>4.5433000000000003</c:v>
                </c:pt>
                <c:pt idx="71">
                  <c:v>4.3830099999999996</c:v>
                </c:pt>
                <c:pt idx="72">
                  <c:v>4.0126299999999997</c:v>
                </c:pt>
                <c:pt idx="73">
                  <c:v>4.0245699999999998</c:v>
                </c:pt>
                <c:pt idx="74">
                  <c:v>4.4533800000000001</c:v>
                </c:pt>
                <c:pt idx="75">
                  <c:v>4.94062</c:v>
                </c:pt>
                <c:pt idx="76">
                  <c:v>4.6637000000000004</c:v>
                </c:pt>
                <c:pt idx="77">
                  <c:v>4.3564699999999998</c:v>
                </c:pt>
                <c:pt idx="78">
                  <c:v>4.0222199999999999</c:v>
                </c:pt>
                <c:pt idx="79">
                  <c:v>3.5401799999999999</c:v>
                </c:pt>
                <c:pt idx="80">
                  <c:v>2.99823</c:v>
                </c:pt>
                <c:pt idx="81">
                  <c:v>3.20953</c:v>
                </c:pt>
                <c:pt idx="82">
                  <c:v>3.3841399999999999</c:v>
                </c:pt>
                <c:pt idx="83">
                  <c:v>3.6160399999999999</c:v>
                </c:pt>
                <c:pt idx="84">
                  <c:v>3.6511300000000002</c:v>
                </c:pt>
                <c:pt idx="85">
                  <c:v>3.5074399999999999</c:v>
                </c:pt>
                <c:pt idx="86">
                  <c:v>2.8167499999999999</c:v>
                </c:pt>
                <c:pt idx="87">
                  <c:v>1.79939</c:v>
                </c:pt>
                <c:pt idx="88">
                  <c:v>2.6563400000000001</c:v>
                </c:pt>
                <c:pt idx="89">
                  <c:v>3.0406300000000002</c:v>
                </c:pt>
                <c:pt idx="90">
                  <c:v>3.2925300000000002</c:v>
                </c:pt>
                <c:pt idx="91">
                  <c:v>3.78931</c:v>
                </c:pt>
                <c:pt idx="92">
                  <c:v>4.1075999999999997</c:v>
                </c:pt>
                <c:pt idx="93">
                  <c:v>4.1533100000000003</c:v>
                </c:pt>
                <c:pt idx="94">
                  <c:v>3.5493999999999999</c:v>
                </c:pt>
                <c:pt idx="95">
                  <c:v>3.3442400000000001</c:v>
                </c:pt>
                <c:pt idx="96">
                  <c:v>4.2077400000000003</c:v>
                </c:pt>
                <c:pt idx="97">
                  <c:v>4.5860000000000003</c:v>
                </c:pt>
                <c:pt idx="98">
                  <c:v>5.2691600000000003</c:v>
                </c:pt>
                <c:pt idx="99">
                  <c:v>6.5557100000000004</c:v>
                </c:pt>
                <c:pt idx="100">
                  <c:v>6.3517400000000004</c:v>
                </c:pt>
                <c:pt idx="101">
                  <c:v>6.5052500000000002</c:v>
                </c:pt>
                <c:pt idx="102">
                  <c:v>6.4831500000000002</c:v>
                </c:pt>
                <c:pt idx="103">
                  <c:v>6.4311100000000003</c:v>
                </c:pt>
                <c:pt idx="104">
                  <c:v>6.6503100000000002</c:v>
                </c:pt>
                <c:pt idx="105">
                  <c:v>6.79983</c:v>
                </c:pt>
                <c:pt idx="106">
                  <c:v>7.41343</c:v>
                </c:pt>
                <c:pt idx="107">
                  <c:v>7.2579399999999996</c:v>
                </c:pt>
              </c:numCache>
            </c:numRef>
          </c:val>
          <c:smooth val="0"/>
          <c:extLst>
            <c:ext xmlns:c16="http://schemas.microsoft.com/office/drawing/2014/chart" uri="{C3380CC4-5D6E-409C-BE32-E72D297353CC}">
              <c16:uniqueId val="{0000007B-F445-4582-AC43-63F25FB33AC3}"/>
            </c:ext>
          </c:extLst>
        </c:ser>
        <c:ser>
          <c:idx val="2"/>
          <c:order val="2"/>
          <c:tx>
            <c:v>Tepatitlán</c:v>
          </c:tx>
          <c:spPr>
            <a:ln w="34925">
              <a:solidFill>
                <a:srgbClr val="80868B"/>
              </a:solidFill>
              <a:prstDash val="sysDot"/>
            </a:ln>
          </c:spPr>
          <c:marker>
            <c:symbol val="none"/>
          </c:marker>
          <c:dPt>
            <c:idx val="74"/>
            <c:bubble3D val="0"/>
            <c:spPr>
              <a:ln w="34925">
                <a:noFill/>
                <a:prstDash val="sysDot"/>
              </a:ln>
            </c:spPr>
            <c:extLst>
              <c:ext xmlns:c16="http://schemas.microsoft.com/office/drawing/2014/chart" uri="{C3380CC4-5D6E-409C-BE32-E72D297353CC}">
                <c16:uniqueId val="{0000007D-F445-4582-AC43-63F25FB33AC3}"/>
              </c:ext>
            </c:extLst>
          </c:dPt>
          <c:dPt>
            <c:idx val="105"/>
            <c:marker>
              <c:symbol val="circle"/>
              <c:size val="2"/>
              <c:spPr>
                <a:solidFill>
                  <a:sysClr val="window" lastClr="FFFFFF">
                    <a:lumMod val="50000"/>
                  </a:sysClr>
                </a:solidFill>
                <a:ln>
                  <a:solidFill>
                    <a:sysClr val="window" lastClr="FFFFFF">
                      <a:lumMod val="50000"/>
                    </a:sysClr>
                  </a:solidFill>
                </a:ln>
              </c:spPr>
            </c:marker>
            <c:bubble3D val="0"/>
            <c:extLst>
              <c:ext xmlns:c16="http://schemas.microsoft.com/office/drawing/2014/chart" uri="{C3380CC4-5D6E-409C-BE32-E72D297353CC}">
                <c16:uniqueId val="{0000007E-F445-4582-AC43-63F25FB33AC3}"/>
              </c:ext>
            </c:extLst>
          </c:dPt>
          <c:dLbls>
            <c:dLbl>
              <c:idx val="107"/>
              <c:layout>
                <c:manualLayout>
                  <c:x val="-1.5697858930277078E-16"/>
                  <c:y val="-6.5119493490280012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F-F445-4582-AC43-63F25FB33AC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'F27'!$H$7:$H$114</c:f>
              <c:numCache>
                <c:formatCode>0.00</c:formatCode>
                <c:ptCount val="108"/>
                <c:pt idx="0">
                  <c:v>5.9303299999999997</c:v>
                </c:pt>
                <c:pt idx="1">
                  <c:v>6.1743100000000002</c:v>
                </c:pt>
                <c:pt idx="2">
                  <c:v>6.3327200000000001</c:v>
                </c:pt>
                <c:pt idx="3">
                  <c:v>6.3485300000000002</c:v>
                </c:pt>
                <c:pt idx="4">
                  <c:v>6.0250700000000004</c:v>
                </c:pt>
                <c:pt idx="5">
                  <c:v>5.1428900000000004</c:v>
                </c:pt>
                <c:pt idx="6">
                  <c:v>4.3328199999999999</c:v>
                </c:pt>
                <c:pt idx="7">
                  <c:v>4.8182299999999998</c:v>
                </c:pt>
                <c:pt idx="8">
                  <c:v>4.7384000000000004</c:v>
                </c:pt>
                <c:pt idx="9">
                  <c:v>5.6597200000000001</c:v>
                </c:pt>
                <c:pt idx="10">
                  <c:v>5.6736500000000003</c:v>
                </c:pt>
                <c:pt idx="11">
                  <c:v>4.9171899999999997</c:v>
                </c:pt>
                <c:pt idx="12">
                  <c:v>4.66934</c:v>
                </c:pt>
                <c:pt idx="13">
                  <c:v>5.0506900000000003</c:v>
                </c:pt>
                <c:pt idx="14">
                  <c:v>4.9868699999999997</c:v>
                </c:pt>
                <c:pt idx="15">
                  <c:v>4.9569099999999997</c:v>
                </c:pt>
                <c:pt idx="16">
                  <c:v>4.63096</c:v>
                </c:pt>
                <c:pt idx="17">
                  <c:v>5.1091100000000003</c:v>
                </c:pt>
                <c:pt idx="18">
                  <c:v>5.4696100000000003</c:v>
                </c:pt>
                <c:pt idx="19">
                  <c:v>4.1761299999999997</c:v>
                </c:pt>
                <c:pt idx="20">
                  <c:v>3.5575999999999999</c:v>
                </c:pt>
                <c:pt idx="21">
                  <c:v>3.0667200000000001</c:v>
                </c:pt>
                <c:pt idx="22">
                  <c:v>3.2784200000000001</c:v>
                </c:pt>
                <c:pt idx="23">
                  <c:v>3.8927</c:v>
                </c:pt>
                <c:pt idx="24">
                  <c:v>3.14785</c:v>
                </c:pt>
                <c:pt idx="25">
                  <c:v>2.4411800000000001</c:v>
                </c:pt>
                <c:pt idx="26">
                  <c:v>2.7202600000000001</c:v>
                </c:pt>
                <c:pt idx="27">
                  <c:v>3.03226</c:v>
                </c:pt>
                <c:pt idx="28">
                  <c:v>3.2576800000000001</c:v>
                </c:pt>
                <c:pt idx="29">
                  <c:v>3.3986499999999999</c:v>
                </c:pt>
                <c:pt idx="30">
                  <c:v>3.8506900000000002</c:v>
                </c:pt>
                <c:pt idx="31">
                  <c:v>4.1554599999999997</c:v>
                </c:pt>
                <c:pt idx="32">
                  <c:v>4.7127400000000002</c:v>
                </c:pt>
                <c:pt idx="33">
                  <c:v>4.7907700000000002</c:v>
                </c:pt>
                <c:pt idx="34">
                  <c:v>4.6475200000000001</c:v>
                </c:pt>
                <c:pt idx="35">
                  <c:v>4.1641899999999996</c:v>
                </c:pt>
                <c:pt idx="36">
                  <c:v>3.81013</c:v>
                </c:pt>
                <c:pt idx="37">
                  <c:v>4.5746000000000002</c:v>
                </c:pt>
                <c:pt idx="38">
                  <c:v>4.4613399999999999</c:v>
                </c:pt>
                <c:pt idx="39">
                  <c:v>4.2295600000000002</c:v>
                </c:pt>
                <c:pt idx="40">
                  <c:v>3.71611</c:v>
                </c:pt>
                <c:pt idx="41">
                  <c:v>3.4447800000000002</c:v>
                </c:pt>
                <c:pt idx="42">
                  <c:v>3.9741599999999999</c:v>
                </c:pt>
                <c:pt idx="43">
                  <c:v>4.8757200000000003</c:v>
                </c:pt>
                <c:pt idx="44">
                  <c:v>4.6681999999999997</c:v>
                </c:pt>
                <c:pt idx="45">
                  <c:v>4.6224400000000001</c:v>
                </c:pt>
                <c:pt idx="46">
                  <c:v>4.4290599999999998</c:v>
                </c:pt>
                <c:pt idx="47">
                  <c:v>5.1699200000000003</c:v>
                </c:pt>
                <c:pt idx="48">
                  <c:v>7.4744200000000003</c:v>
                </c:pt>
                <c:pt idx="49">
                  <c:v>7.5204599999999999</c:v>
                </c:pt>
                <c:pt idx="50">
                  <c:v>7.9871800000000004</c:v>
                </c:pt>
                <c:pt idx="51">
                  <c:v>8.1839899999999997</c:v>
                </c:pt>
                <c:pt idx="52">
                  <c:v>8.6940000000000008</c:v>
                </c:pt>
                <c:pt idx="53">
                  <c:v>8.6153200000000005</c:v>
                </c:pt>
                <c:pt idx="54">
                  <c:v>7.5063199999999997</c:v>
                </c:pt>
                <c:pt idx="55">
                  <c:v>6.9289199999999997</c:v>
                </c:pt>
                <c:pt idx="56">
                  <c:v>6.8373200000000001</c:v>
                </c:pt>
                <c:pt idx="57">
                  <c:v>6.3016199999999998</c:v>
                </c:pt>
                <c:pt idx="58">
                  <c:v>6.88957</c:v>
                </c:pt>
                <c:pt idx="59">
                  <c:v>7.0516100000000002</c:v>
                </c:pt>
                <c:pt idx="60">
                  <c:v>6.2028800000000004</c:v>
                </c:pt>
                <c:pt idx="61">
                  <c:v>6.7357500000000003</c:v>
                </c:pt>
                <c:pt idx="62">
                  <c:v>6.0270299999999999</c:v>
                </c:pt>
                <c:pt idx="63">
                  <c:v>5.6066599999999998</c:v>
                </c:pt>
                <c:pt idx="64">
                  <c:v>5.1628100000000003</c:v>
                </c:pt>
                <c:pt idx="65">
                  <c:v>5.0217999999999998</c:v>
                </c:pt>
                <c:pt idx="66">
                  <c:v>5.3875299999999999</c:v>
                </c:pt>
                <c:pt idx="67">
                  <c:v>5.8467799999999999</c:v>
                </c:pt>
                <c:pt idx="68">
                  <c:v>5.8775399999999998</c:v>
                </c:pt>
                <c:pt idx="69">
                  <c:v>6.1013700000000002</c:v>
                </c:pt>
                <c:pt idx="70">
                  <c:v>6.0763299999999996</c:v>
                </c:pt>
                <c:pt idx="71">
                  <c:v>6.3148799999999996</c:v>
                </c:pt>
                <c:pt idx="72">
                  <c:v>5.1159400000000002</c:v>
                </c:pt>
                <c:pt idx="73">
                  <c:v>3.7354599999999998</c:v>
                </c:pt>
                <c:pt idx="74">
                  <c:v>4.0413899999999998</c:v>
                </c:pt>
                <c:pt idx="75">
                  <c:v>4.48813</c:v>
                </c:pt>
                <c:pt idx="76">
                  <c:v>4.5877699999999999</c:v>
                </c:pt>
                <c:pt idx="77">
                  <c:v>4.6835000000000004</c:v>
                </c:pt>
                <c:pt idx="78">
                  <c:v>4.1772900000000002</c:v>
                </c:pt>
                <c:pt idx="79">
                  <c:v>3.7180900000000001</c:v>
                </c:pt>
                <c:pt idx="80">
                  <c:v>3.57504</c:v>
                </c:pt>
                <c:pt idx="81">
                  <c:v>3.80009</c:v>
                </c:pt>
                <c:pt idx="82">
                  <c:v>3.2183000000000002</c:v>
                </c:pt>
                <c:pt idx="83">
                  <c:v>2.8170299999999999</c:v>
                </c:pt>
                <c:pt idx="84">
                  <c:v>3.7404099999999998</c:v>
                </c:pt>
                <c:pt idx="85">
                  <c:v>4.2183200000000003</c:v>
                </c:pt>
                <c:pt idx="86">
                  <c:v>3.2649300000000001</c:v>
                </c:pt>
                <c:pt idx="87">
                  <c:v>1.5443899999999999</c:v>
                </c:pt>
                <c:pt idx="88">
                  <c:v>1.4904200000000001</c:v>
                </c:pt>
                <c:pt idx="89">
                  <c:v>2.0338099999999999</c:v>
                </c:pt>
                <c:pt idx="90">
                  <c:v>2.5983000000000001</c:v>
                </c:pt>
                <c:pt idx="91">
                  <c:v>3.34185</c:v>
                </c:pt>
                <c:pt idx="92">
                  <c:v>3.10859</c:v>
                </c:pt>
                <c:pt idx="93">
                  <c:v>3.5007600000000001</c:v>
                </c:pt>
                <c:pt idx="94">
                  <c:v>3.4703400000000002</c:v>
                </c:pt>
                <c:pt idx="95">
                  <c:v>3.5360800000000001</c:v>
                </c:pt>
                <c:pt idx="96">
                  <c:v>4.2140000000000004</c:v>
                </c:pt>
                <c:pt idx="97">
                  <c:v>4.2046999999999999</c:v>
                </c:pt>
                <c:pt idx="98">
                  <c:v>5.29359</c:v>
                </c:pt>
                <c:pt idx="99">
                  <c:v>6.7496499999999999</c:v>
                </c:pt>
                <c:pt idx="100">
                  <c:v>7.5970899999999997</c:v>
                </c:pt>
                <c:pt idx="101">
                  <c:v>7.2957999999999998</c:v>
                </c:pt>
                <c:pt idx="102">
                  <c:v>7.4627299999999996</c:v>
                </c:pt>
                <c:pt idx="103">
                  <c:v>6.8085899999999997</c:v>
                </c:pt>
                <c:pt idx="104">
                  <c:v>7.2286200000000003</c:v>
                </c:pt>
                <c:pt idx="105">
                  <c:v>7.1765499999999998</c:v>
                </c:pt>
                <c:pt idx="106">
                  <c:v>8.2436500000000006</c:v>
                </c:pt>
                <c:pt idx="107">
                  <c:v>8.3366199999999999</c:v>
                </c:pt>
              </c:numCache>
            </c:numRef>
          </c:val>
          <c:smooth val="0"/>
          <c:extLst>
            <c:ext xmlns:c16="http://schemas.microsoft.com/office/drawing/2014/chart" uri="{C3380CC4-5D6E-409C-BE32-E72D297353CC}">
              <c16:uniqueId val="{00000080-F445-4582-AC43-63F25FB33AC3}"/>
            </c:ext>
          </c:extLst>
        </c:ser>
        <c:dLbls>
          <c:showLegendKey val="0"/>
          <c:showVal val="0"/>
          <c:showCatName val="0"/>
          <c:showSerName val="0"/>
          <c:showPercent val="0"/>
          <c:showBubbleSize val="0"/>
        </c:dLbls>
        <c:marker val="1"/>
        <c:smooth val="0"/>
        <c:axId val="125943168"/>
        <c:axId val="134166016"/>
      </c:lineChart>
      <c:scatterChart>
        <c:scatterStyle val="lineMarker"/>
        <c:varyColors val="0"/>
        <c:ser>
          <c:idx val="3"/>
          <c:order val="3"/>
          <c:tx>
            <c:v>L. I. Banxico</c:v>
          </c:tx>
          <c:spPr>
            <a:ln>
              <a:solidFill>
                <a:srgbClr val="FF0000"/>
              </a:solidFill>
            </a:ln>
          </c:spPr>
          <c:marker>
            <c:symbol val="none"/>
          </c:marker>
          <c:xVal>
            <c:numLit>
              <c:formatCode>General</c:formatCode>
              <c:ptCount val="2"/>
              <c:pt idx="0">
                <c:v>108</c:v>
              </c:pt>
              <c:pt idx="1">
                <c:v>1</c:v>
              </c:pt>
            </c:numLit>
          </c:xVal>
          <c:yVal>
            <c:numLit>
              <c:formatCode>General</c:formatCode>
              <c:ptCount val="2"/>
              <c:pt idx="0">
                <c:v>2</c:v>
              </c:pt>
              <c:pt idx="1">
                <c:v>2</c:v>
              </c:pt>
            </c:numLit>
          </c:yVal>
          <c:smooth val="0"/>
          <c:extLst>
            <c:ext xmlns:c16="http://schemas.microsoft.com/office/drawing/2014/chart" uri="{C3380CC4-5D6E-409C-BE32-E72D297353CC}">
              <c16:uniqueId val="{00000081-F445-4582-AC43-63F25FB33AC3}"/>
            </c:ext>
          </c:extLst>
        </c:ser>
        <c:ser>
          <c:idx val="4"/>
          <c:order val="4"/>
          <c:tx>
            <c:v>L. S. Banxico</c:v>
          </c:tx>
          <c:spPr>
            <a:ln>
              <a:solidFill>
                <a:srgbClr val="FF0000"/>
              </a:solidFill>
            </a:ln>
          </c:spPr>
          <c:marker>
            <c:symbol val="none"/>
          </c:marker>
          <c:xVal>
            <c:numLit>
              <c:formatCode>General</c:formatCode>
              <c:ptCount val="2"/>
              <c:pt idx="0">
                <c:v>108</c:v>
              </c:pt>
              <c:pt idx="1">
                <c:v>1</c:v>
              </c:pt>
            </c:numLit>
          </c:xVal>
          <c:yVal>
            <c:numLit>
              <c:formatCode>General</c:formatCode>
              <c:ptCount val="2"/>
              <c:pt idx="0">
                <c:v>4</c:v>
              </c:pt>
              <c:pt idx="1">
                <c:v>4</c:v>
              </c:pt>
            </c:numLit>
          </c:yVal>
          <c:smooth val="0"/>
          <c:extLst>
            <c:ext xmlns:c16="http://schemas.microsoft.com/office/drawing/2014/chart" uri="{C3380CC4-5D6E-409C-BE32-E72D297353CC}">
              <c16:uniqueId val="{00000082-F445-4582-AC43-63F25FB33AC3}"/>
            </c:ext>
          </c:extLst>
        </c:ser>
        <c:dLbls>
          <c:showLegendKey val="0"/>
          <c:showVal val="0"/>
          <c:showCatName val="0"/>
          <c:showSerName val="0"/>
          <c:showPercent val="0"/>
          <c:showBubbleSize val="0"/>
        </c:dLbls>
        <c:axId val="125943168"/>
        <c:axId val="134166016"/>
      </c:scatterChart>
      <c:catAx>
        <c:axId val="125943168"/>
        <c:scaling>
          <c:orientation val="minMax"/>
        </c:scaling>
        <c:delete val="0"/>
        <c:axPos val="b"/>
        <c:numFmt formatCode="General" sourceLinked="1"/>
        <c:majorTickMark val="none"/>
        <c:minorTickMark val="none"/>
        <c:tickLblPos val="low"/>
        <c:spPr>
          <a:noFill/>
          <a:ln>
            <a:solidFill>
              <a:sysClr val="window" lastClr="FFFFFF">
                <a:lumMod val="75000"/>
              </a:sysClr>
            </a:solidFill>
          </a:ln>
        </c:spPr>
        <c:txPr>
          <a:bodyPr rot="-5400000" vert="horz"/>
          <a:lstStyle/>
          <a:p>
            <a:pPr>
              <a:defRPr/>
            </a:pPr>
            <a:endParaRPr lang="es-MX"/>
          </a:p>
        </c:txPr>
        <c:crossAx val="134166016"/>
        <c:crosses val="autoZero"/>
        <c:auto val="1"/>
        <c:lblAlgn val="ctr"/>
        <c:lblOffset val="100"/>
        <c:tickMarkSkip val="1"/>
        <c:noMultiLvlLbl val="0"/>
      </c:catAx>
      <c:valAx>
        <c:axId val="134166016"/>
        <c:scaling>
          <c:orientation val="minMax"/>
          <c:max val="9"/>
          <c:min val="1"/>
        </c:scaling>
        <c:delete val="0"/>
        <c:axPos val="l"/>
        <c:numFmt formatCode="0" sourceLinked="0"/>
        <c:majorTickMark val="none"/>
        <c:minorTickMark val="none"/>
        <c:tickLblPos val="nextTo"/>
        <c:spPr>
          <a:ln>
            <a:noFill/>
          </a:ln>
        </c:spPr>
        <c:crossAx val="1259431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373-4F33-B55D-E64642E63C74}"/>
              </c:ext>
            </c:extLst>
          </c:dPt>
          <c:dPt>
            <c:idx val="1"/>
            <c:invertIfNegative val="0"/>
            <c:bubble3D val="0"/>
            <c:spPr>
              <a:solidFill>
                <a:srgbClr val="7C878E"/>
              </a:solidFill>
              <a:ln>
                <a:noFill/>
              </a:ln>
              <a:effectLst/>
            </c:spPr>
            <c:extLst>
              <c:ext xmlns:c16="http://schemas.microsoft.com/office/drawing/2014/chart" uri="{C3380CC4-5D6E-409C-BE32-E72D297353CC}">
                <c16:uniqueId val="{00000003-5373-4F33-B55D-E64642E63C74}"/>
              </c:ext>
            </c:extLst>
          </c:dPt>
          <c:dPt>
            <c:idx val="2"/>
            <c:invertIfNegative val="0"/>
            <c:bubble3D val="0"/>
            <c:spPr>
              <a:solidFill>
                <a:srgbClr val="7C878E"/>
              </a:solidFill>
              <a:ln>
                <a:noFill/>
              </a:ln>
              <a:effectLst/>
            </c:spPr>
            <c:extLst>
              <c:ext xmlns:c16="http://schemas.microsoft.com/office/drawing/2014/chart" uri="{C3380CC4-5D6E-409C-BE32-E72D297353CC}">
                <c16:uniqueId val="{00000005-5373-4F33-B55D-E64642E63C74}"/>
              </c:ext>
            </c:extLst>
          </c:dPt>
          <c:dPt>
            <c:idx val="3"/>
            <c:invertIfNegative val="0"/>
            <c:bubble3D val="0"/>
            <c:spPr>
              <a:solidFill>
                <a:srgbClr val="7C878E"/>
              </a:solidFill>
              <a:ln>
                <a:noFill/>
              </a:ln>
              <a:effectLst/>
            </c:spPr>
            <c:extLst>
              <c:ext xmlns:c16="http://schemas.microsoft.com/office/drawing/2014/chart" uri="{C3380CC4-5D6E-409C-BE32-E72D297353CC}">
                <c16:uniqueId val="{00000007-5373-4F33-B55D-E64642E63C74}"/>
              </c:ext>
            </c:extLst>
          </c:dPt>
          <c:dPt>
            <c:idx val="4"/>
            <c:invertIfNegative val="0"/>
            <c:bubble3D val="0"/>
            <c:spPr>
              <a:solidFill>
                <a:srgbClr val="7C878E"/>
              </a:solidFill>
              <a:ln>
                <a:noFill/>
              </a:ln>
              <a:effectLst/>
            </c:spPr>
            <c:extLst>
              <c:ext xmlns:c16="http://schemas.microsoft.com/office/drawing/2014/chart" uri="{C3380CC4-5D6E-409C-BE32-E72D297353CC}">
                <c16:uniqueId val="{00000009-5373-4F33-B55D-E64642E63C74}"/>
              </c:ext>
            </c:extLst>
          </c:dPt>
          <c:dPt>
            <c:idx val="5"/>
            <c:invertIfNegative val="0"/>
            <c:bubble3D val="0"/>
            <c:spPr>
              <a:solidFill>
                <a:srgbClr val="7C878E"/>
              </a:solidFill>
              <a:ln>
                <a:noFill/>
              </a:ln>
              <a:effectLst/>
            </c:spPr>
            <c:extLst>
              <c:ext xmlns:c16="http://schemas.microsoft.com/office/drawing/2014/chart" uri="{C3380CC4-5D6E-409C-BE32-E72D297353CC}">
                <c16:uniqueId val="{0000000B-5373-4F33-B55D-E64642E63C74}"/>
              </c:ext>
            </c:extLst>
          </c:dPt>
          <c:dPt>
            <c:idx val="6"/>
            <c:invertIfNegative val="0"/>
            <c:bubble3D val="0"/>
            <c:spPr>
              <a:solidFill>
                <a:srgbClr val="7C878E"/>
              </a:solidFill>
              <a:ln>
                <a:noFill/>
              </a:ln>
              <a:effectLst/>
            </c:spPr>
            <c:extLst>
              <c:ext xmlns:c16="http://schemas.microsoft.com/office/drawing/2014/chart" uri="{C3380CC4-5D6E-409C-BE32-E72D297353CC}">
                <c16:uniqueId val="{0000000D-5373-4F33-B55D-E64642E63C74}"/>
              </c:ext>
            </c:extLst>
          </c:dPt>
          <c:dPt>
            <c:idx val="7"/>
            <c:invertIfNegative val="0"/>
            <c:bubble3D val="0"/>
            <c:spPr>
              <a:solidFill>
                <a:srgbClr val="7C878E"/>
              </a:solidFill>
              <a:ln>
                <a:noFill/>
              </a:ln>
              <a:effectLst/>
            </c:spPr>
            <c:extLst>
              <c:ext xmlns:c16="http://schemas.microsoft.com/office/drawing/2014/chart" uri="{C3380CC4-5D6E-409C-BE32-E72D297353CC}">
                <c16:uniqueId val="{0000000F-5373-4F33-B55D-E64642E63C74}"/>
              </c:ext>
            </c:extLst>
          </c:dPt>
          <c:dPt>
            <c:idx val="8"/>
            <c:invertIfNegative val="0"/>
            <c:bubble3D val="0"/>
            <c:spPr>
              <a:solidFill>
                <a:srgbClr val="7C878E"/>
              </a:solidFill>
              <a:ln>
                <a:noFill/>
              </a:ln>
              <a:effectLst/>
            </c:spPr>
            <c:extLst>
              <c:ext xmlns:c16="http://schemas.microsoft.com/office/drawing/2014/chart" uri="{C3380CC4-5D6E-409C-BE32-E72D297353CC}">
                <c16:uniqueId val="{00000011-5373-4F33-B55D-E64642E63C74}"/>
              </c:ext>
            </c:extLst>
          </c:dPt>
          <c:dPt>
            <c:idx val="9"/>
            <c:invertIfNegative val="0"/>
            <c:bubble3D val="0"/>
            <c:spPr>
              <a:solidFill>
                <a:srgbClr val="7C878E"/>
              </a:solidFill>
              <a:ln>
                <a:noFill/>
              </a:ln>
              <a:effectLst/>
            </c:spPr>
            <c:extLst>
              <c:ext xmlns:c16="http://schemas.microsoft.com/office/drawing/2014/chart" uri="{C3380CC4-5D6E-409C-BE32-E72D297353CC}">
                <c16:uniqueId val="{00000013-5373-4F33-B55D-E64642E63C7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373-4F33-B55D-E64642E63C7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373-4F33-B55D-E64642E63C7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373-4F33-B55D-E64642E63C74}"/>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373-4F33-B55D-E64642E63C7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373-4F33-B55D-E64642E63C7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373-4F33-B55D-E64642E63C7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373-4F33-B55D-E64642E63C7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373-4F33-B55D-E64642E63C74}"/>
              </c:ext>
            </c:extLst>
          </c:dPt>
          <c:dPt>
            <c:idx val="22"/>
            <c:invertIfNegative val="0"/>
            <c:bubble3D val="0"/>
            <c:spPr>
              <a:solidFill>
                <a:srgbClr val="7C878E"/>
              </a:solidFill>
              <a:ln>
                <a:noFill/>
              </a:ln>
              <a:effectLst/>
            </c:spPr>
            <c:extLst>
              <c:ext xmlns:c16="http://schemas.microsoft.com/office/drawing/2014/chart" uri="{C3380CC4-5D6E-409C-BE32-E72D297353CC}">
                <c16:uniqueId val="{00000025-5373-4F33-B55D-E64642E63C74}"/>
              </c:ext>
            </c:extLst>
          </c:dPt>
          <c:dPt>
            <c:idx val="24"/>
            <c:invertIfNegative val="0"/>
            <c:bubble3D val="0"/>
            <c:spPr>
              <a:solidFill>
                <a:srgbClr val="7C878E"/>
              </a:solidFill>
              <a:ln>
                <a:noFill/>
              </a:ln>
              <a:effectLst/>
            </c:spPr>
            <c:extLst>
              <c:ext xmlns:c16="http://schemas.microsoft.com/office/drawing/2014/chart" uri="{C3380CC4-5D6E-409C-BE32-E72D297353CC}">
                <c16:uniqueId val="{00000027-5373-4F33-B55D-E64642E63C74}"/>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'F117'!$A$7:$A$39</c:f>
              <c:strCache>
                <c:ptCount val="33"/>
                <c:pt idx="0">
                  <c:v>Tabasco</c:v>
                </c:pt>
                <c:pt idx="1">
                  <c:v>Campeche</c:v>
                </c:pt>
                <c:pt idx="2">
                  <c:v>Durango</c:v>
                </c:pt>
                <c:pt idx="3">
                  <c:v>Yucatán</c:v>
                </c:pt>
                <c:pt idx="4">
                  <c:v>Sinaloa</c:v>
                </c:pt>
                <c:pt idx="5">
                  <c:v>Tlaxcala</c:v>
                </c:pt>
                <c:pt idx="6">
                  <c:v>Coahuila</c:v>
                </c:pt>
                <c:pt idx="7">
                  <c:v>Puebla</c:v>
                </c:pt>
                <c:pt idx="8">
                  <c:v>San Luis Potosí</c:v>
                </c:pt>
                <c:pt idx="9">
                  <c:v>Oaxaca</c:v>
                </c:pt>
                <c:pt idx="10">
                  <c:v>Ciudad de México</c:v>
                </c:pt>
                <c:pt idx="11">
                  <c:v>Tamaulipas</c:v>
                </c:pt>
                <c:pt idx="12">
                  <c:v>Guanajuato</c:v>
                </c:pt>
                <c:pt idx="13">
                  <c:v>Baja California Sur</c:v>
                </c:pt>
                <c:pt idx="14">
                  <c:v>Querétaro</c:v>
                </c:pt>
                <c:pt idx="15">
                  <c:v>Nayarit</c:v>
                </c:pt>
                <c:pt idx="16">
                  <c:v>Colima</c:v>
                </c:pt>
                <c:pt idx="17">
                  <c:v>Chiapas</c:v>
                </c:pt>
                <c:pt idx="18">
                  <c:v>Chihuahua</c:v>
                </c:pt>
                <c:pt idx="19">
                  <c:v>Morelos</c:v>
                </c:pt>
                <c:pt idx="20">
                  <c:v>Michoacán</c:v>
                </c:pt>
                <c:pt idx="21">
                  <c:v>Nacional</c:v>
                </c:pt>
                <c:pt idx="22">
                  <c:v>Veracruz</c:v>
                </c:pt>
                <c:pt idx="23">
                  <c:v>Quintana Roo</c:v>
                </c:pt>
                <c:pt idx="24">
                  <c:v>Guerrero</c:v>
                </c:pt>
                <c:pt idx="25">
                  <c:v>Aguascalientes</c:v>
                </c:pt>
                <c:pt idx="26">
                  <c:v>Nuevo León</c:v>
                </c:pt>
                <c:pt idx="27">
                  <c:v>Zacatecas</c:v>
                </c:pt>
                <c:pt idx="28">
                  <c:v>Jalisco</c:v>
                </c:pt>
                <c:pt idx="29">
                  <c:v>Sonora</c:v>
                </c:pt>
                <c:pt idx="30">
                  <c:v>México</c:v>
                </c:pt>
                <c:pt idx="31">
                  <c:v>Baja California</c:v>
                </c:pt>
                <c:pt idx="32">
                  <c:v>Hidalgo</c:v>
                </c:pt>
              </c:strCache>
            </c:strRef>
          </c:cat>
          <c:val>
            <c:numRef>
              <c:f>'F117'!$B$7:$B$39</c:f>
              <c:numCache>
                <c:formatCode>0.00</c:formatCode>
                <c:ptCount val="33"/>
                <c:pt idx="0">
                  <c:v>-4.5709525889120233</c:v>
                </c:pt>
                <c:pt idx="1">
                  <c:v>-3.5728380264898343</c:v>
                </c:pt>
                <c:pt idx="2">
                  <c:v>-2.6970013599411722</c:v>
                </c:pt>
                <c:pt idx="3">
                  <c:v>-1.2822230532998029</c:v>
                </c:pt>
                <c:pt idx="4">
                  <c:v>-0.93379187784138429</c:v>
                </c:pt>
                <c:pt idx="5">
                  <c:v>-0.75322670101888745</c:v>
                </c:pt>
                <c:pt idx="6">
                  <c:v>-0.29409038164535511</c:v>
                </c:pt>
                <c:pt idx="7">
                  <c:v>-1.0953329690328547E-2</c:v>
                </c:pt>
                <c:pt idx="8">
                  <c:v>0.14642896569742136</c:v>
                </c:pt>
                <c:pt idx="9">
                  <c:v>0.39899600259888413</c:v>
                </c:pt>
                <c:pt idx="10">
                  <c:v>0.43526065440222217</c:v>
                </c:pt>
                <c:pt idx="11">
                  <c:v>1.1626913008815176</c:v>
                </c:pt>
                <c:pt idx="12">
                  <c:v>1.1787108732993017</c:v>
                </c:pt>
                <c:pt idx="13">
                  <c:v>1.2530579844841905</c:v>
                </c:pt>
                <c:pt idx="14">
                  <c:v>1.6876834658721533</c:v>
                </c:pt>
                <c:pt idx="15">
                  <c:v>1.7965744259470624</c:v>
                </c:pt>
                <c:pt idx="16">
                  <c:v>1.9255109874511018</c:v>
                </c:pt>
                <c:pt idx="17">
                  <c:v>2.0009579090026328</c:v>
                </c:pt>
                <c:pt idx="18">
                  <c:v>2.0033928100530192</c:v>
                </c:pt>
                <c:pt idx="19">
                  <c:v>2.5438494270818581</c:v>
                </c:pt>
                <c:pt idx="20">
                  <c:v>2.9103992865088428</c:v>
                </c:pt>
                <c:pt idx="21">
                  <c:v>2.9959556703545847</c:v>
                </c:pt>
                <c:pt idx="22">
                  <c:v>3.0459568616436372</c:v>
                </c:pt>
                <c:pt idx="23">
                  <c:v>3.1556283379228236</c:v>
                </c:pt>
                <c:pt idx="24">
                  <c:v>3.3507754630852573</c:v>
                </c:pt>
                <c:pt idx="25">
                  <c:v>3.4267272641930262</c:v>
                </c:pt>
                <c:pt idx="26">
                  <c:v>3.9823077589361175</c:v>
                </c:pt>
                <c:pt idx="27">
                  <c:v>5.0605450001880161</c:v>
                </c:pt>
                <c:pt idx="28">
                  <c:v>5.5375460983729887</c:v>
                </c:pt>
                <c:pt idx="29">
                  <c:v>6.9592920515910563</c:v>
                </c:pt>
                <c:pt idx="30">
                  <c:v>6.9794786490919263</c:v>
                </c:pt>
                <c:pt idx="31">
                  <c:v>7.9430046327830528</c:v>
                </c:pt>
                <c:pt idx="32">
                  <c:v>18.171122512676142</c:v>
                </c:pt>
              </c:numCache>
            </c:numRef>
          </c:val>
          <c:extLst>
            <c:ext xmlns:c16="http://schemas.microsoft.com/office/drawing/2014/chart" uri="{C3380CC4-5D6E-409C-BE32-E72D297353CC}">
              <c16:uniqueId val="{00000028-5373-4F33-B55D-E64642E63C7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'F118'!$D$6</c:f>
              <c:strCache>
                <c:ptCount val="1"/>
                <c:pt idx="0">
                  <c:v>Variación mensual</c:v>
                </c:pt>
              </c:strCache>
            </c:strRef>
          </c:tx>
          <c:spPr>
            <a:solidFill>
              <a:srgbClr val="95682B"/>
            </a:solidFill>
            <a:ln w="28575" cap="rnd">
              <a:noFill/>
              <a:round/>
            </a:ln>
            <a:effectLst/>
          </c:spPr>
          <c:invertIfNegative val="0"/>
          <c:cat>
            <c:multiLvlStrRef>
              <c:f>'F118'!$B$7:$C$65</c:f>
              <c:multiLvlStrCache>
                <c:ptCount val="59"/>
                <c:lvl>
                  <c:pt idx="0">
                    <c:v>En</c:v>
                  </c:pt>
                  <c:pt idx="1">
                    <c:v>feb</c:v>
                  </c:pt>
                  <c:pt idx="2">
                    <c:v>mar</c:v>
                  </c:pt>
                  <c:pt idx="3">
                    <c:v>abr</c:v>
                  </c:pt>
                  <c:pt idx="4">
                    <c:v>may</c:v>
                  </c:pt>
                  <c:pt idx="5">
                    <c:v>jun</c:v>
                  </c:pt>
                  <c:pt idx="6">
                    <c:v>jul</c:v>
                  </c:pt>
                  <c:pt idx="7">
                    <c:v>ago</c:v>
                  </c:pt>
                  <c:pt idx="8">
                    <c:v>sept</c:v>
                  </c:pt>
                  <c:pt idx="9">
                    <c:v>oct</c:v>
                  </c:pt>
                  <c:pt idx="10">
                    <c:v>nov</c:v>
                  </c:pt>
                  <c:pt idx="11">
                    <c:v>dic</c:v>
                  </c:pt>
                  <c:pt idx="12">
                    <c:v>En</c:v>
                  </c:pt>
                  <c:pt idx="13">
                    <c:v>feb</c:v>
                  </c:pt>
                  <c:pt idx="14">
                    <c:v>mar</c:v>
                  </c:pt>
                  <c:pt idx="15">
                    <c:v>abr</c:v>
                  </c:pt>
                  <c:pt idx="16">
                    <c:v>may</c:v>
                  </c:pt>
                  <c:pt idx="17">
                    <c:v>jun</c:v>
                  </c:pt>
                  <c:pt idx="18">
                    <c:v>jul</c:v>
                  </c:pt>
                  <c:pt idx="19">
                    <c:v>ago</c:v>
                  </c:pt>
                  <c:pt idx="20">
                    <c:v>sept</c:v>
                  </c:pt>
                  <c:pt idx="21">
                    <c:v>oct</c:v>
                  </c:pt>
                  <c:pt idx="22">
                    <c:v>nov</c:v>
                  </c:pt>
                  <c:pt idx="23">
                    <c:v>dic</c:v>
                  </c:pt>
                  <c:pt idx="24">
                    <c:v>En</c:v>
                  </c:pt>
                  <c:pt idx="25">
                    <c:v>feb</c:v>
                  </c:pt>
                  <c:pt idx="26">
                    <c:v>mar</c:v>
                  </c:pt>
                  <c:pt idx="27">
                    <c:v>abr</c:v>
                  </c:pt>
                  <c:pt idx="28">
                    <c:v>may</c:v>
                  </c:pt>
                  <c:pt idx="29">
                    <c:v>jun</c:v>
                  </c:pt>
                  <c:pt idx="30">
                    <c:v>jul</c:v>
                  </c:pt>
                  <c:pt idx="31">
                    <c:v>ago</c:v>
                  </c:pt>
                  <c:pt idx="32">
                    <c:v>sept</c:v>
                  </c:pt>
                  <c:pt idx="33">
                    <c:v>oct</c:v>
                  </c:pt>
                  <c:pt idx="34">
                    <c:v>nov</c:v>
                  </c:pt>
                  <c:pt idx="35">
                    <c:v>dic</c:v>
                  </c:pt>
                  <c:pt idx="36">
                    <c:v>En</c:v>
                  </c:pt>
                  <c:pt idx="37">
                    <c:v>feb</c:v>
                  </c:pt>
                  <c:pt idx="38">
                    <c:v>mar</c:v>
                  </c:pt>
                  <c:pt idx="39">
                    <c:v>abr</c:v>
                  </c:pt>
                  <c:pt idx="40">
                    <c:v>may</c:v>
                  </c:pt>
                  <c:pt idx="41">
                    <c:v>jun</c:v>
                  </c:pt>
                  <c:pt idx="42">
                    <c:v>jul</c:v>
                  </c:pt>
                  <c:pt idx="43">
                    <c:v>ago</c:v>
                  </c:pt>
                  <c:pt idx="44">
                    <c:v>sept</c:v>
                  </c:pt>
                  <c:pt idx="45">
                    <c:v>oct</c:v>
                  </c:pt>
                  <c:pt idx="46">
                    <c:v>nov</c:v>
                  </c:pt>
                  <c:pt idx="47">
                    <c:v>dic</c:v>
                  </c:pt>
                  <c:pt idx="48">
                    <c:v>En</c:v>
                  </c:pt>
                  <c:pt idx="49">
                    <c:v>feb</c:v>
                  </c:pt>
                  <c:pt idx="50">
                    <c:v>mar</c:v>
                  </c:pt>
                  <c:pt idx="51">
                    <c:v>abr</c:v>
                  </c:pt>
                  <c:pt idx="52">
                    <c:v>may</c:v>
                  </c:pt>
                  <c:pt idx="53">
                    <c:v>jun</c:v>
                  </c:pt>
                  <c:pt idx="54">
                    <c:v>jul</c:v>
                  </c:pt>
                  <c:pt idx="55">
                    <c:v>ago</c:v>
                  </c:pt>
                  <c:pt idx="56">
                    <c:v>sept</c:v>
                  </c:pt>
                  <c:pt idx="57">
                    <c:v>oct</c:v>
                  </c:pt>
                  <c:pt idx="58">
                    <c:v>nov</c:v>
                  </c:pt>
                </c:lvl>
                <c:lvl>
                  <c:pt idx="0">
                    <c:v>2017</c:v>
                  </c:pt>
                  <c:pt idx="12">
                    <c:v>2018</c:v>
                  </c:pt>
                  <c:pt idx="24">
                    <c:v>2019</c:v>
                  </c:pt>
                  <c:pt idx="36">
                    <c:v>2020</c:v>
                  </c:pt>
                  <c:pt idx="48">
                    <c:v>2021</c:v>
                  </c:pt>
                </c:lvl>
              </c:multiLvlStrCache>
            </c:multiLvlStrRef>
          </c:cat>
          <c:val>
            <c:numRef>
              <c:f>'F118'!$D$7:$D$65</c:f>
              <c:numCache>
                <c:formatCode>0</c:formatCode>
                <c:ptCount val="59"/>
                <c:pt idx="0">
                  <c:v>-21.587962467427495</c:v>
                </c:pt>
                <c:pt idx="1">
                  <c:v>-9.5575005044477628</c:v>
                </c:pt>
                <c:pt idx="2">
                  <c:v>11.023726380750341</c:v>
                </c:pt>
                <c:pt idx="3">
                  <c:v>-6.954896380075537</c:v>
                </c:pt>
                <c:pt idx="4">
                  <c:v>7.9998063826106209</c:v>
                </c:pt>
                <c:pt idx="5">
                  <c:v>-3.0857480862125262</c:v>
                </c:pt>
                <c:pt idx="6">
                  <c:v>1.2694968625988536</c:v>
                </c:pt>
                <c:pt idx="7">
                  <c:v>0.74867406635937139</c:v>
                </c:pt>
                <c:pt idx="8">
                  <c:v>-7.0528550337005793</c:v>
                </c:pt>
                <c:pt idx="9">
                  <c:v>8.0817857530228352</c:v>
                </c:pt>
                <c:pt idx="10">
                  <c:v>10.864187085152816</c:v>
                </c:pt>
                <c:pt idx="11">
                  <c:v>13.755120030469095</c:v>
                </c:pt>
                <c:pt idx="12">
                  <c:v>-18.849807641520229</c:v>
                </c:pt>
                <c:pt idx="13">
                  <c:v>-10.023558820049086</c:v>
                </c:pt>
                <c:pt idx="14">
                  <c:v>9.8791163093768226</c:v>
                </c:pt>
                <c:pt idx="15">
                  <c:v>-2.9678223308749914</c:v>
                </c:pt>
                <c:pt idx="16">
                  <c:v>7.0377918398950854</c:v>
                </c:pt>
                <c:pt idx="17">
                  <c:v>-3.088862294116792</c:v>
                </c:pt>
                <c:pt idx="18">
                  <c:v>2.2011961052448301</c:v>
                </c:pt>
                <c:pt idx="19">
                  <c:v>-0.12854897415818398</c:v>
                </c:pt>
                <c:pt idx="20">
                  <c:v>-5.7196245323632917</c:v>
                </c:pt>
                <c:pt idx="21">
                  <c:v>7.6311202309346671</c:v>
                </c:pt>
                <c:pt idx="22">
                  <c:v>10.768036227347777</c:v>
                </c:pt>
                <c:pt idx="23">
                  <c:v>7.1106941779588722</c:v>
                </c:pt>
                <c:pt idx="24">
                  <c:v>-16.746652583100413</c:v>
                </c:pt>
                <c:pt idx="25">
                  <c:v>-8.1031328218872147</c:v>
                </c:pt>
                <c:pt idx="26">
                  <c:v>9.9442300581397358</c:v>
                </c:pt>
                <c:pt idx="27">
                  <c:v>-5.0865150635082363</c:v>
                </c:pt>
                <c:pt idx="28">
                  <c:v>8.6437828533606318</c:v>
                </c:pt>
                <c:pt idx="29">
                  <c:v>-4.1750125047102884</c:v>
                </c:pt>
                <c:pt idx="30">
                  <c:v>3.2414170070697037</c:v>
                </c:pt>
                <c:pt idx="31">
                  <c:v>-0.68328781865148791</c:v>
                </c:pt>
                <c:pt idx="32">
                  <c:v>-6.1010737870291809</c:v>
                </c:pt>
                <c:pt idx="33">
                  <c:v>9.0106147957215281</c:v>
                </c:pt>
                <c:pt idx="34">
                  <c:v>9.9721156717654491</c:v>
                </c:pt>
                <c:pt idx="35">
                  <c:v>8.3736492697654192</c:v>
                </c:pt>
                <c:pt idx="36">
                  <c:v>-18.652705343095818</c:v>
                </c:pt>
                <c:pt idx="37">
                  <c:v>-6.5756774188098843</c:v>
                </c:pt>
                <c:pt idx="38">
                  <c:v>2.9413658120136197</c:v>
                </c:pt>
                <c:pt idx="39">
                  <c:v>-25.792435086550025</c:v>
                </c:pt>
                <c:pt idx="40">
                  <c:v>11.308610216668617</c:v>
                </c:pt>
                <c:pt idx="41">
                  <c:v>9.9454978511720231</c:v>
                </c:pt>
                <c:pt idx="42">
                  <c:v>7.0818026808404353</c:v>
                </c:pt>
                <c:pt idx="43">
                  <c:v>-0.55291718948980662</c:v>
                </c:pt>
                <c:pt idx="44" formatCode="0.00">
                  <c:v>1.2662674596920969</c:v>
                </c:pt>
                <c:pt idx="45">
                  <c:v>4.1712831936529486</c:v>
                </c:pt>
                <c:pt idx="46">
                  <c:v>13.240774917962858</c:v>
                </c:pt>
                <c:pt idx="47">
                  <c:v>9.8087051122248408</c:v>
                </c:pt>
                <c:pt idx="48">
                  <c:v>-22.542953895320412</c:v>
                </c:pt>
                <c:pt idx="49">
                  <c:v>-4.4871243417422466</c:v>
                </c:pt>
                <c:pt idx="50">
                  <c:v>14.937604945220844</c:v>
                </c:pt>
                <c:pt idx="51">
                  <c:v>-6.6795469099572236</c:v>
                </c:pt>
                <c:pt idx="52">
                  <c:v>7.363937388435585</c:v>
                </c:pt>
                <c:pt idx="53">
                  <c:v>-3.589464463956678</c:v>
                </c:pt>
                <c:pt idx="54">
                  <c:v>-0.54125463928467044</c:v>
                </c:pt>
                <c:pt idx="55">
                  <c:v>1.6650056583564492</c:v>
                </c:pt>
                <c:pt idx="56" formatCode="0.00">
                  <c:v>-1.9110471443941976</c:v>
                </c:pt>
                <c:pt idx="57" formatCode="0.00">
                  <c:v>2.9229803363122411</c:v>
                </c:pt>
                <c:pt idx="58" formatCode="0.00">
                  <c:v>12.834120620377206</c:v>
                </c:pt>
              </c:numCache>
            </c:numRef>
          </c:val>
          <c:extLst>
            <c:ext xmlns:c16="http://schemas.microsoft.com/office/drawing/2014/chart" uri="{C3380CC4-5D6E-409C-BE32-E72D297353CC}">
              <c16:uniqueId val="{00000000-A870-42B7-9F71-28692FD7B08C}"/>
            </c:ext>
          </c:extLst>
        </c:ser>
        <c:dLbls>
          <c:showLegendKey val="0"/>
          <c:showVal val="0"/>
          <c:showCatName val="0"/>
          <c:showSerName val="0"/>
          <c:showPercent val="0"/>
          <c:showBubbleSize val="0"/>
        </c:dLbls>
        <c:gapWidth val="150"/>
        <c:axId val="604730927"/>
        <c:axId val="1"/>
      </c:barChart>
      <c:lineChart>
        <c:grouping val="standard"/>
        <c:varyColors val="0"/>
        <c:ser>
          <c:idx val="1"/>
          <c:order val="1"/>
          <c:tx>
            <c:strRef>
              <c:f>'F118'!$E$6</c:f>
              <c:strCache>
                <c:ptCount val="1"/>
                <c:pt idx="0">
                  <c:v>Índice</c:v>
                </c:pt>
              </c:strCache>
            </c:strRef>
          </c:tx>
          <c:spPr>
            <a:ln w="28575" cap="rnd">
              <a:solidFill>
                <a:srgbClr val="FBBB27"/>
              </a:solidFill>
              <a:round/>
            </a:ln>
            <a:effectLst/>
          </c:spPr>
          <c:marker>
            <c:symbol val="none"/>
          </c:marker>
          <c:cat>
            <c:multiLvlStrRef>
              <c:f>'F118'!$B$7:$C$65</c:f>
              <c:multiLvlStrCache>
                <c:ptCount val="59"/>
                <c:lvl>
                  <c:pt idx="0">
                    <c:v>En</c:v>
                  </c:pt>
                  <c:pt idx="1">
                    <c:v>feb</c:v>
                  </c:pt>
                  <c:pt idx="2">
                    <c:v>mar</c:v>
                  </c:pt>
                  <c:pt idx="3">
                    <c:v>abr</c:v>
                  </c:pt>
                  <c:pt idx="4">
                    <c:v>may</c:v>
                  </c:pt>
                  <c:pt idx="5">
                    <c:v>jun</c:v>
                  </c:pt>
                  <c:pt idx="6">
                    <c:v>jul</c:v>
                  </c:pt>
                  <c:pt idx="7">
                    <c:v>ago</c:v>
                  </c:pt>
                  <c:pt idx="8">
                    <c:v>sept</c:v>
                  </c:pt>
                  <c:pt idx="9">
                    <c:v>oct</c:v>
                  </c:pt>
                  <c:pt idx="10">
                    <c:v>nov</c:v>
                  </c:pt>
                  <c:pt idx="11">
                    <c:v>dic</c:v>
                  </c:pt>
                  <c:pt idx="12">
                    <c:v>En</c:v>
                  </c:pt>
                  <c:pt idx="13">
                    <c:v>feb</c:v>
                  </c:pt>
                  <c:pt idx="14">
                    <c:v>mar</c:v>
                  </c:pt>
                  <c:pt idx="15">
                    <c:v>abr</c:v>
                  </c:pt>
                  <c:pt idx="16">
                    <c:v>may</c:v>
                  </c:pt>
                  <c:pt idx="17">
                    <c:v>jun</c:v>
                  </c:pt>
                  <c:pt idx="18">
                    <c:v>jul</c:v>
                  </c:pt>
                  <c:pt idx="19">
                    <c:v>ago</c:v>
                  </c:pt>
                  <c:pt idx="20">
                    <c:v>sept</c:v>
                  </c:pt>
                  <c:pt idx="21">
                    <c:v>oct</c:v>
                  </c:pt>
                  <c:pt idx="22">
                    <c:v>nov</c:v>
                  </c:pt>
                  <c:pt idx="23">
                    <c:v>dic</c:v>
                  </c:pt>
                  <c:pt idx="24">
                    <c:v>En</c:v>
                  </c:pt>
                  <c:pt idx="25">
                    <c:v>feb</c:v>
                  </c:pt>
                  <c:pt idx="26">
                    <c:v>mar</c:v>
                  </c:pt>
                  <c:pt idx="27">
                    <c:v>abr</c:v>
                  </c:pt>
                  <c:pt idx="28">
                    <c:v>may</c:v>
                  </c:pt>
                  <c:pt idx="29">
                    <c:v>jun</c:v>
                  </c:pt>
                  <c:pt idx="30">
                    <c:v>jul</c:v>
                  </c:pt>
                  <c:pt idx="31">
                    <c:v>ago</c:v>
                  </c:pt>
                  <c:pt idx="32">
                    <c:v>sept</c:v>
                  </c:pt>
                  <c:pt idx="33">
                    <c:v>oct</c:v>
                  </c:pt>
                  <c:pt idx="34">
                    <c:v>nov</c:v>
                  </c:pt>
                  <c:pt idx="35">
                    <c:v>dic</c:v>
                  </c:pt>
                  <c:pt idx="36">
                    <c:v>En</c:v>
                  </c:pt>
                  <c:pt idx="37">
                    <c:v>feb</c:v>
                  </c:pt>
                  <c:pt idx="38">
                    <c:v>mar</c:v>
                  </c:pt>
                  <c:pt idx="39">
                    <c:v>abr</c:v>
                  </c:pt>
                  <c:pt idx="40">
                    <c:v>may</c:v>
                  </c:pt>
                  <c:pt idx="41">
                    <c:v>jun</c:v>
                  </c:pt>
                  <c:pt idx="42">
                    <c:v>jul</c:v>
                  </c:pt>
                  <c:pt idx="43">
                    <c:v>ago</c:v>
                  </c:pt>
                  <c:pt idx="44">
                    <c:v>sept</c:v>
                  </c:pt>
                  <c:pt idx="45">
                    <c:v>oct</c:v>
                  </c:pt>
                  <c:pt idx="46">
                    <c:v>nov</c:v>
                  </c:pt>
                  <c:pt idx="47">
                    <c:v>dic</c:v>
                  </c:pt>
                  <c:pt idx="48">
                    <c:v>En</c:v>
                  </c:pt>
                  <c:pt idx="49">
                    <c:v>feb</c:v>
                  </c:pt>
                  <c:pt idx="50">
                    <c:v>mar</c:v>
                  </c:pt>
                  <c:pt idx="51">
                    <c:v>abr</c:v>
                  </c:pt>
                  <c:pt idx="52">
                    <c:v>may</c:v>
                  </c:pt>
                  <c:pt idx="53">
                    <c:v>jun</c:v>
                  </c:pt>
                  <c:pt idx="54">
                    <c:v>jul</c:v>
                  </c:pt>
                  <c:pt idx="55">
                    <c:v>ago</c:v>
                  </c:pt>
                  <c:pt idx="56">
                    <c:v>sept</c:v>
                  </c:pt>
                  <c:pt idx="57">
                    <c:v>oct</c:v>
                  </c:pt>
                  <c:pt idx="58">
                    <c:v>nov</c:v>
                  </c:pt>
                </c:lvl>
                <c:lvl>
                  <c:pt idx="0">
                    <c:v>2017</c:v>
                  </c:pt>
                  <c:pt idx="12">
                    <c:v>2018</c:v>
                  </c:pt>
                  <c:pt idx="24">
                    <c:v>2019</c:v>
                  </c:pt>
                  <c:pt idx="36">
                    <c:v>2020</c:v>
                  </c:pt>
                  <c:pt idx="48">
                    <c:v>2021</c:v>
                  </c:pt>
                </c:lvl>
              </c:multiLvlStrCache>
            </c:multiLvlStrRef>
          </c:cat>
          <c:val>
            <c:numRef>
              <c:f>'F118'!$E$7:$E$65</c:f>
              <c:numCache>
                <c:formatCode>0</c:formatCode>
                <c:ptCount val="59"/>
                <c:pt idx="0">
                  <c:v>119.16402352999999</c:v>
                </c:pt>
                <c:pt idx="1">
                  <c:v>107.77492137999999</c:v>
                </c:pt>
                <c:pt idx="2">
                  <c:v>119.65573381999999</c:v>
                </c:pt>
                <c:pt idx="3">
                  <c:v>111.33380151999999</c:v>
                </c:pt>
                <c:pt idx="4">
                  <c:v>120.24029007999999</c:v>
                </c:pt>
                <c:pt idx="5">
                  <c:v>116.52997763</c:v>
                </c:pt>
                <c:pt idx="6">
                  <c:v>118.00932204</c:v>
                </c:pt>
                <c:pt idx="7">
                  <c:v>118.89282722999999</c:v>
                </c:pt>
                <c:pt idx="8">
                  <c:v>110.50748848000001</c:v>
                </c:pt>
                <c:pt idx="9">
                  <c:v>119.43846694</c:v>
                </c:pt>
                <c:pt idx="10">
                  <c:v>132.41448543999999</c:v>
                </c:pt>
                <c:pt idx="11">
                  <c:v>150.62825685000001</c:v>
                </c:pt>
                <c:pt idx="12">
                  <c:v>122.23512018</c:v>
                </c:pt>
                <c:pt idx="13">
                  <c:v>109.98281101000001</c:v>
                </c:pt>
                <c:pt idx="14">
                  <c:v>120.84814083000001</c:v>
                </c:pt>
                <c:pt idx="15">
                  <c:v>117.26158272000001</c:v>
                </c:pt>
                <c:pt idx="16">
                  <c:v>125.51420881999999</c:v>
                </c:pt>
                <c:pt idx="17">
                  <c:v>121.63724775</c:v>
                </c:pt>
                <c:pt idx="18">
                  <c:v>124.31472211000001</c:v>
                </c:pt>
                <c:pt idx="19">
                  <c:v>124.15491681</c:v>
                </c:pt>
                <c:pt idx="20">
                  <c:v>117.05372173000001</c:v>
                </c:pt>
                <c:pt idx="21">
                  <c:v>125.98623197000001</c:v>
                </c:pt>
                <c:pt idx="22">
                  <c:v>139.55247507000001</c:v>
                </c:pt>
                <c:pt idx="23">
                  <c:v>149.47562479000001</c:v>
                </c:pt>
                <c:pt idx="24">
                  <c:v>124.44346121</c:v>
                </c:pt>
                <c:pt idx="25">
                  <c:v>114.35964226</c:v>
                </c:pt>
                <c:pt idx="26">
                  <c:v>125.73182817999999</c:v>
                </c:pt>
                <c:pt idx="27">
                  <c:v>119.3364598</c:v>
                </c:pt>
                <c:pt idx="28">
                  <c:v>129.65164425</c:v>
                </c:pt>
                <c:pt idx="29">
                  <c:v>124.23867189000001</c:v>
                </c:pt>
                <c:pt idx="30">
                  <c:v>128.26576532999999</c:v>
                </c:pt>
                <c:pt idx="31">
                  <c:v>127.38934098</c:v>
                </c:pt>
                <c:pt idx="32">
                  <c:v>119.61722329</c:v>
                </c:pt>
                <c:pt idx="33">
                  <c:v>130.39547051</c:v>
                </c:pt>
                <c:pt idx="34">
                  <c:v>143.39865766</c:v>
                </c:pt>
                <c:pt idx="35">
                  <c:v>155.40635831</c:v>
                </c:pt>
                <c:pt idx="36">
                  <c:v>126.41886821</c:v>
                </c:pt>
                <c:pt idx="37">
                  <c:v>118.10597124</c:v>
                </c:pt>
                <c:pt idx="38">
                  <c:v>121.5798999</c:v>
                </c:pt>
                <c:pt idx="39">
                  <c:v>90.221483140000004</c:v>
                </c:pt>
                <c:pt idx="40">
                  <c:v>100.424279</c:v>
                </c:pt>
                <c:pt idx="41">
                  <c:v>110.41197351</c:v>
                </c:pt>
                <c:pt idx="42">
                  <c:v>118.23113161000001</c:v>
                </c:pt>
                <c:pt idx="43">
                  <c:v>117.57741136</c:v>
                </c:pt>
                <c:pt idx="44" formatCode="0.0">
                  <c:v>119.06625586</c:v>
                </c:pt>
                <c:pt idx="45">
                  <c:v>124.03284658</c:v>
                </c:pt>
                <c:pt idx="46">
                  <c:v>140.45575661999999</c:v>
                </c:pt>
                <c:pt idx="47">
                  <c:v>154.23264760000001</c:v>
                </c:pt>
                <c:pt idx="48">
                  <c:v>119.46405296</c:v>
                </c:pt>
                <c:pt idx="49">
                  <c:v>114.10355235999999</c:v>
                </c:pt>
                <c:pt idx="50">
                  <c:v>131.14789024000001</c:v>
                </c:pt>
                <c:pt idx="51">
                  <c:v>122.38780539</c:v>
                </c:pt>
                <c:pt idx="52">
                  <c:v>131.40036674999999</c:v>
                </c:pt>
                <c:pt idx="53">
                  <c:v>126.68379727999999</c:v>
                </c:pt>
                <c:pt idx="54">
                  <c:v>125.99811535000001</c:v>
                </c:pt>
                <c:pt idx="55">
                  <c:v>128.09599109999999</c:v>
                </c:pt>
                <c:pt idx="56" formatCode="0.0">
                  <c:v>125.64801632</c:v>
                </c:pt>
                <c:pt idx="57" formatCode="0.0">
                  <c:v>129.32068312999999</c:v>
                </c:pt>
                <c:pt idx="58" formatCode="0.0">
                  <c:v>145.91785558999999</c:v>
                </c:pt>
              </c:numCache>
            </c:numRef>
          </c:val>
          <c:smooth val="0"/>
          <c:extLst>
            <c:ext xmlns:c16="http://schemas.microsoft.com/office/drawing/2014/chart" uri="{C3380CC4-5D6E-409C-BE32-E72D297353CC}">
              <c16:uniqueId val="{00000001-A870-42B7-9F71-28692FD7B08C}"/>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1000"/>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1000" b="0"/>
                </a:pPr>
                <a:r>
                  <a:rPr lang="es-MX" sz="1000" b="0" i="0" baseline="0">
                    <a:effectLst/>
                  </a:rPr>
                  <a:t>Variación mensual, %</a:t>
                </a:r>
                <a:endParaRPr lang="es-MX" sz="1000">
                  <a:effectLst/>
                </a:endParaRPr>
              </a:p>
            </c:rich>
          </c:tx>
          <c:overlay val="0"/>
          <c:spPr>
            <a:noFill/>
            <a:ln w="25400">
              <a:noFill/>
            </a:ln>
          </c:spPr>
        </c:title>
        <c:numFmt formatCode="0" sourceLinked="1"/>
        <c:majorTickMark val="none"/>
        <c:minorTickMark val="none"/>
        <c:tickLblPos val="nextTo"/>
        <c:spPr>
          <a:ln w="6350">
            <a:noFill/>
          </a:ln>
        </c:spPr>
        <c:txPr>
          <a:bodyPr rot="-60000000" vert="horz"/>
          <a:lstStyle/>
          <a:p>
            <a:pPr>
              <a:defRPr/>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sz="1000"/>
                </a:pPr>
                <a:r>
                  <a:rPr lang="es-MX" sz="1000" b="0" i="0" u="none" strike="noStrike" baseline="0">
                    <a:effectLst/>
                  </a:rPr>
                  <a:t>Índice</a:t>
                </a:r>
                <a:endParaRPr lang="es-MX" sz="1000"/>
              </a:p>
            </c:rich>
          </c:tx>
          <c:overlay val="0"/>
          <c:spPr>
            <a:noFill/>
            <a:ln w="25400">
              <a:noFill/>
            </a:ln>
          </c:spPr>
        </c:title>
        <c:numFmt formatCode="0" sourceLinked="1"/>
        <c:majorTickMark val="out"/>
        <c:minorTickMark val="none"/>
        <c:tickLblPos val="nextTo"/>
        <c:spPr>
          <a:ln w="6350">
            <a:noFill/>
          </a:ln>
        </c:spPr>
        <c:txPr>
          <a:bodyPr rot="-60000000" vert="horz"/>
          <a:lstStyle/>
          <a:p>
            <a:pPr>
              <a:defRPr sz="1000"/>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2560-4061-8CCF-C53E2AC4B505}"/>
              </c:ext>
            </c:extLst>
          </c:dPt>
          <c:dPt>
            <c:idx val="1"/>
            <c:invertIfNegative val="0"/>
            <c:bubble3D val="0"/>
            <c:spPr>
              <a:solidFill>
                <a:srgbClr val="7C878E"/>
              </a:solidFill>
              <a:ln>
                <a:noFill/>
              </a:ln>
              <a:effectLst/>
            </c:spPr>
            <c:extLst>
              <c:ext xmlns:c16="http://schemas.microsoft.com/office/drawing/2014/chart" uri="{C3380CC4-5D6E-409C-BE32-E72D297353CC}">
                <c16:uniqueId val="{00000003-2560-4061-8CCF-C53E2AC4B505}"/>
              </c:ext>
            </c:extLst>
          </c:dPt>
          <c:dPt>
            <c:idx val="2"/>
            <c:invertIfNegative val="0"/>
            <c:bubble3D val="0"/>
            <c:spPr>
              <a:solidFill>
                <a:srgbClr val="7C878E"/>
              </a:solidFill>
              <a:ln>
                <a:noFill/>
              </a:ln>
              <a:effectLst/>
            </c:spPr>
            <c:extLst>
              <c:ext xmlns:c16="http://schemas.microsoft.com/office/drawing/2014/chart" uri="{C3380CC4-5D6E-409C-BE32-E72D297353CC}">
                <c16:uniqueId val="{00000005-2560-4061-8CCF-C53E2AC4B505}"/>
              </c:ext>
            </c:extLst>
          </c:dPt>
          <c:dPt>
            <c:idx val="3"/>
            <c:invertIfNegative val="0"/>
            <c:bubble3D val="0"/>
            <c:spPr>
              <a:solidFill>
                <a:srgbClr val="7C878E"/>
              </a:solidFill>
              <a:ln>
                <a:noFill/>
              </a:ln>
              <a:effectLst/>
            </c:spPr>
            <c:extLst>
              <c:ext xmlns:c16="http://schemas.microsoft.com/office/drawing/2014/chart" uri="{C3380CC4-5D6E-409C-BE32-E72D297353CC}">
                <c16:uniqueId val="{00000007-2560-4061-8CCF-C53E2AC4B505}"/>
              </c:ext>
            </c:extLst>
          </c:dPt>
          <c:dPt>
            <c:idx val="4"/>
            <c:invertIfNegative val="0"/>
            <c:bubble3D val="0"/>
            <c:spPr>
              <a:solidFill>
                <a:srgbClr val="7C878E"/>
              </a:solidFill>
              <a:ln>
                <a:noFill/>
              </a:ln>
              <a:effectLst/>
            </c:spPr>
            <c:extLst>
              <c:ext xmlns:c16="http://schemas.microsoft.com/office/drawing/2014/chart" uri="{C3380CC4-5D6E-409C-BE32-E72D297353CC}">
                <c16:uniqueId val="{00000009-2560-4061-8CCF-C53E2AC4B505}"/>
              </c:ext>
            </c:extLst>
          </c:dPt>
          <c:dPt>
            <c:idx val="5"/>
            <c:invertIfNegative val="0"/>
            <c:bubble3D val="0"/>
            <c:spPr>
              <a:solidFill>
                <a:srgbClr val="7C878E"/>
              </a:solidFill>
              <a:ln>
                <a:noFill/>
              </a:ln>
              <a:effectLst/>
            </c:spPr>
            <c:extLst>
              <c:ext xmlns:c16="http://schemas.microsoft.com/office/drawing/2014/chart" uri="{C3380CC4-5D6E-409C-BE32-E72D297353CC}">
                <c16:uniqueId val="{0000000B-2560-4061-8CCF-C53E2AC4B505}"/>
              </c:ext>
            </c:extLst>
          </c:dPt>
          <c:dPt>
            <c:idx val="6"/>
            <c:invertIfNegative val="0"/>
            <c:bubble3D val="0"/>
            <c:spPr>
              <a:solidFill>
                <a:srgbClr val="7C878E"/>
              </a:solidFill>
              <a:ln>
                <a:noFill/>
              </a:ln>
              <a:effectLst/>
            </c:spPr>
            <c:extLst>
              <c:ext xmlns:c16="http://schemas.microsoft.com/office/drawing/2014/chart" uri="{C3380CC4-5D6E-409C-BE32-E72D297353CC}">
                <c16:uniqueId val="{0000000D-2560-4061-8CCF-C53E2AC4B505}"/>
              </c:ext>
            </c:extLst>
          </c:dPt>
          <c:dPt>
            <c:idx val="7"/>
            <c:invertIfNegative val="0"/>
            <c:bubble3D val="0"/>
            <c:spPr>
              <a:solidFill>
                <a:srgbClr val="7C878E"/>
              </a:solidFill>
              <a:ln>
                <a:noFill/>
              </a:ln>
              <a:effectLst/>
            </c:spPr>
            <c:extLst>
              <c:ext xmlns:c16="http://schemas.microsoft.com/office/drawing/2014/chart" uri="{C3380CC4-5D6E-409C-BE32-E72D297353CC}">
                <c16:uniqueId val="{0000000F-2560-4061-8CCF-C53E2AC4B505}"/>
              </c:ext>
            </c:extLst>
          </c:dPt>
          <c:dPt>
            <c:idx val="8"/>
            <c:invertIfNegative val="0"/>
            <c:bubble3D val="0"/>
            <c:spPr>
              <a:solidFill>
                <a:srgbClr val="7C878E"/>
              </a:solidFill>
              <a:ln>
                <a:noFill/>
              </a:ln>
              <a:effectLst/>
            </c:spPr>
            <c:extLst>
              <c:ext xmlns:c16="http://schemas.microsoft.com/office/drawing/2014/chart" uri="{C3380CC4-5D6E-409C-BE32-E72D297353CC}">
                <c16:uniqueId val="{00000011-2560-4061-8CCF-C53E2AC4B505}"/>
              </c:ext>
            </c:extLst>
          </c:dPt>
          <c:dPt>
            <c:idx val="9"/>
            <c:invertIfNegative val="0"/>
            <c:bubble3D val="0"/>
            <c:spPr>
              <a:solidFill>
                <a:srgbClr val="7C878E"/>
              </a:solidFill>
              <a:ln>
                <a:noFill/>
              </a:ln>
              <a:effectLst/>
            </c:spPr>
            <c:extLst>
              <c:ext xmlns:c16="http://schemas.microsoft.com/office/drawing/2014/chart" uri="{C3380CC4-5D6E-409C-BE32-E72D297353CC}">
                <c16:uniqueId val="{00000013-2560-4061-8CCF-C53E2AC4B50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2560-4061-8CCF-C53E2AC4B50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2560-4061-8CCF-C53E2AC4B50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2560-4061-8CCF-C53E2AC4B505}"/>
              </c:ext>
            </c:extLst>
          </c:dPt>
          <c:dPt>
            <c:idx val="13"/>
            <c:invertIfNegative val="0"/>
            <c:bubble3D val="0"/>
            <c:spPr>
              <a:solidFill>
                <a:srgbClr val="7C878E"/>
              </a:solidFill>
              <a:ln>
                <a:noFill/>
              </a:ln>
              <a:effectLst/>
            </c:spPr>
            <c:extLst>
              <c:ext xmlns:c16="http://schemas.microsoft.com/office/drawing/2014/chart" uri="{C3380CC4-5D6E-409C-BE32-E72D297353CC}">
                <c16:uniqueId val="{0000001B-2560-4061-8CCF-C53E2AC4B50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2560-4061-8CCF-C53E2AC4B50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2560-4061-8CCF-C53E2AC4B50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2560-4061-8CCF-C53E2AC4B505}"/>
              </c:ext>
            </c:extLst>
          </c:dPt>
          <c:dPt>
            <c:idx val="17"/>
            <c:invertIfNegative val="0"/>
            <c:bubble3D val="0"/>
            <c:spPr>
              <a:solidFill>
                <a:srgbClr val="7C878E"/>
              </a:solidFill>
              <a:ln>
                <a:noFill/>
              </a:ln>
              <a:effectLst/>
            </c:spPr>
            <c:extLst>
              <c:ext xmlns:c16="http://schemas.microsoft.com/office/drawing/2014/chart" uri="{C3380CC4-5D6E-409C-BE32-E72D297353CC}">
                <c16:uniqueId val="{00000023-2560-4061-8CCF-C53E2AC4B505}"/>
              </c:ext>
            </c:extLst>
          </c:dPt>
          <c:dPt>
            <c:idx val="19"/>
            <c:invertIfNegative val="0"/>
            <c:bubble3D val="0"/>
            <c:spPr>
              <a:solidFill>
                <a:srgbClr val="7C878E"/>
              </a:solidFill>
              <a:ln>
                <a:noFill/>
              </a:ln>
              <a:effectLst/>
            </c:spPr>
            <c:extLst>
              <c:ext xmlns:c16="http://schemas.microsoft.com/office/drawing/2014/chart" uri="{C3380CC4-5D6E-409C-BE32-E72D297353CC}">
                <c16:uniqueId val="{00000025-2560-4061-8CCF-C53E2AC4B505}"/>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'F119'!$A$7:$A$39</c:f>
              <c:strCache>
                <c:ptCount val="33"/>
                <c:pt idx="0">
                  <c:v>Hidalgo</c:v>
                </c:pt>
                <c:pt idx="1">
                  <c:v>Tlaxcala</c:v>
                </c:pt>
                <c:pt idx="2">
                  <c:v>Tamaulipas</c:v>
                </c:pt>
                <c:pt idx="3">
                  <c:v>Sonora</c:v>
                </c:pt>
                <c:pt idx="4">
                  <c:v>Puebla</c:v>
                </c:pt>
                <c:pt idx="5">
                  <c:v>Coahuila</c:v>
                </c:pt>
                <c:pt idx="6">
                  <c:v>Aguascalientes</c:v>
                </c:pt>
                <c:pt idx="7">
                  <c:v>Baja California</c:v>
                </c:pt>
                <c:pt idx="8">
                  <c:v>Morelos</c:v>
                </c:pt>
                <c:pt idx="9">
                  <c:v>Jalisco</c:v>
                </c:pt>
                <c:pt idx="10">
                  <c:v>Veracruz</c:v>
                </c:pt>
                <c:pt idx="11">
                  <c:v>Ciudad de México</c:v>
                </c:pt>
                <c:pt idx="12">
                  <c:v>Sinaloa</c:v>
                </c:pt>
                <c:pt idx="13">
                  <c:v>Nuevo León</c:v>
                </c:pt>
                <c:pt idx="14">
                  <c:v>Estado de México</c:v>
                </c:pt>
                <c:pt idx="15">
                  <c:v>Campeche</c:v>
                </c:pt>
                <c:pt idx="16">
                  <c:v>Nacional</c:v>
                </c:pt>
                <c:pt idx="17">
                  <c:v>Querétaro</c:v>
                </c:pt>
                <c:pt idx="18">
                  <c:v>San Luis Potosí</c:v>
                </c:pt>
                <c:pt idx="19">
                  <c:v>Nayarit</c:v>
                </c:pt>
                <c:pt idx="20">
                  <c:v>Guanajuato</c:v>
                </c:pt>
                <c:pt idx="21">
                  <c:v>Oaxaca</c:v>
                </c:pt>
                <c:pt idx="22">
                  <c:v>Tabasco</c:v>
                </c:pt>
                <c:pt idx="23">
                  <c:v>Colima</c:v>
                </c:pt>
                <c:pt idx="24">
                  <c:v>Guerrero</c:v>
                </c:pt>
                <c:pt idx="25">
                  <c:v>Yucatán</c:v>
                </c:pt>
                <c:pt idx="26">
                  <c:v>Durango</c:v>
                </c:pt>
                <c:pt idx="27">
                  <c:v>Michoacán de Ocampo</c:v>
                </c:pt>
                <c:pt idx="28">
                  <c:v>Baja California Sur</c:v>
                </c:pt>
                <c:pt idx="29">
                  <c:v>Chihuahua</c:v>
                </c:pt>
                <c:pt idx="30">
                  <c:v>Chiapas</c:v>
                </c:pt>
                <c:pt idx="31">
                  <c:v>Zacatecas</c:v>
                </c:pt>
                <c:pt idx="32">
                  <c:v>Quintana Roo</c:v>
                </c:pt>
              </c:strCache>
            </c:strRef>
          </c:cat>
          <c:val>
            <c:numRef>
              <c:f>'F119'!$B$7:$B$39</c:f>
              <c:numCache>
                <c:formatCode>0.00</c:formatCode>
                <c:ptCount val="33"/>
                <c:pt idx="0">
                  <c:v>-8.6021140628601653</c:v>
                </c:pt>
                <c:pt idx="1">
                  <c:v>0.51410612686818269</c:v>
                </c:pt>
                <c:pt idx="2">
                  <c:v>0.6631520508350085</c:v>
                </c:pt>
                <c:pt idx="3">
                  <c:v>0.80810141452020323</c:v>
                </c:pt>
                <c:pt idx="4">
                  <c:v>1.4103270933036069</c:v>
                </c:pt>
                <c:pt idx="5">
                  <c:v>1.504032690812549</c:v>
                </c:pt>
                <c:pt idx="6">
                  <c:v>3.5746439069640994</c:v>
                </c:pt>
                <c:pt idx="7">
                  <c:v>3.6754301807844185</c:v>
                </c:pt>
                <c:pt idx="8">
                  <c:v>3.8024754254073763</c:v>
                </c:pt>
                <c:pt idx="9">
                  <c:v>3.8888395188939038</c:v>
                </c:pt>
                <c:pt idx="10">
                  <c:v>4.0131197512549166</c:v>
                </c:pt>
                <c:pt idx="11">
                  <c:v>4.2053097170112093</c:v>
                </c:pt>
                <c:pt idx="12">
                  <c:v>4.7540837492126693</c:v>
                </c:pt>
                <c:pt idx="13">
                  <c:v>4.8440986008592839</c:v>
                </c:pt>
                <c:pt idx="14">
                  <c:v>5.0076738154998575</c:v>
                </c:pt>
                <c:pt idx="15">
                  <c:v>5.0210985300679933</c:v>
                </c:pt>
                <c:pt idx="16">
                  <c:v>5.3749247360086176</c:v>
                </c:pt>
                <c:pt idx="17">
                  <c:v>5.9791935107865628</c:v>
                </c:pt>
                <c:pt idx="18">
                  <c:v>6.4539573278678928</c:v>
                </c:pt>
                <c:pt idx="19">
                  <c:v>6.8102253738223446</c:v>
                </c:pt>
                <c:pt idx="20">
                  <c:v>6.8270777713650972</c:v>
                </c:pt>
                <c:pt idx="21">
                  <c:v>7.670968166626567</c:v>
                </c:pt>
                <c:pt idx="22">
                  <c:v>7.9893666083649242</c:v>
                </c:pt>
                <c:pt idx="23">
                  <c:v>8.1529499569420558</c:v>
                </c:pt>
                <c:pt idx="24">
                  <c:v>8.4657154087443658</c:v>
                </c:pt>
                <c:pt idx="25">
                  <c:v>10.283688720895949</c:v>
                </c:pt>
                <c:pt idx="26">
                  <c:v>10.871905740245637</c:v>
                </c:pt>
                <c:pt idx="27">
                  <c:v>11.047226310081605</c:v>
                </c:pt>
                <c:pt idx="28">
                  <c:v>12.73167192552441</c:v>
                </c:pt>
                <c:pt idx="29">
                  <c:v>13.69368668475069</c:v>
                </c:pt>
                <c:pt idx="30">
                  <c:v>15.640818212815736</c:v>
                </c:pt>
                <c:pt idx="31">
                  <c:v>16.990234215165877</c:v>
                </c:pt>
                <c:pt idx="32">
                  <c:v>17.448522569688958</c:v>
                </c:pt>
              </c:numCache>
            </c:numRef>
          </c:val>
          <c:extLst>
            <c:ext xmlns:c16="http://schemas.microsoft.com/office/drawing/2014/chart" uri="{C3380CC4-5D6E-409C-BE32-E72D297353CC}">
              <c16:uniqueId val="{00000026-2560-4061-8CCF-C53E2AC4B50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Total Jalisco</c:v>
          </c:tx>
          <c:spPr>
            <a:solidFill>
              <a:srgbClr val="7C878E"/>
            </a:solidFill>
          </c:spPr>
          <c:invertIfNegative val="0"/>
          <c:dPt>
            <c:idx val="0"/>
            <c:invertIfNegative val="0"/>
            <c:bubble3D val="0"/>
            <c:extLst>
              <c:ext xmlns:c16="http://schemas.microsoft.com/office/drawing/2014/chart" uri="{C3380CC4-5D6E-409C-BE32-E72D297353CC}">
                <c16:uniqueId val="{00000000-672D-486C-A961-A59B50267C19}"/>
              </c:ext>
            </c:extLst>
          </c:dPt>
          <c:dPt>
            <c:idx val="1"/>
            <c:invertIfNegative val="0"/>
            <c:bubble3D val="0"/>
            <c:extLst>
              <c:ext xmlns:c16="http://schemas.microsoft.com/office/drawing/2014/chart" uri="{C3380CC4-5D6E-409C-BE32-E72D297353CC}">
                <c16:uniqueId val="{00000001-672D-486C-A961-A59B50267C19}"/>
              </c:ext>
            </c:extLst>
          </c:dPt>
          <c:dPt>
            <c:idx val="9"/>
            <c:invertIfNegative val="0"/>
            <c:bubble3D val="0"/>
            <c:spPr>
              <a:solidFill>
                <a:srgbClr val="FBBB27"/>
              </a:solidFill>
            </c:spPr>
            <c:extLst>
              <c:ext xmlns:c16="http://schemas.microsoft.com/office/drawing/2014/chart" uri="{C3380CC4-5D6E-409C-BE32-E72D297353CC}">
                <c16:uniqueId val="{00000003-672D-486C-A961-A59B50267C19}"/>
              </c:ext>
            </c:extLst>
          </c:dPt>
          <c:dPt>
            <c:idx val="11"/>
            <c:invertIfNegative val="0"/>
            <c:bubble3D val="0"/>
            <c:extLst>
              <c:ext xmlns:c16="http://schemas.microsoft.com/office/drawing/2014/chart" uri="{C3380CC4-5D6E-409C-BE32-E72D297353CC}">
                <c16:uniqueId val="{00000004-672D-486C-A961-A59B50267C19}"/>
              </c:ext>
            </c:extLst>
          </c:dPt>
          <c:dPt>
            <c:idx val="12"/>
            <c:invertIfNegative val="0"/>
            <c:bubble3D val="0"/>
            <c:extLst>
              <c:ext xmlns:c16="http://schemas.microsoft.com/office/drawing/2014/chart" uri="{C3380CC4-5D6E-409C-BE32-E72D297353CC}">
                <c16:uniqueId val="{00000005-672D-486C-A961-A59B50267C19}"/>
              </c:ext>
            </c:extLst>
          </c:dPt>
          <c:dPt>
            <c:idx val="13"/>
            <c:invertIfNegative val="0"/>
            <c:bubble3D val="0"/>
            <c:extLst>
              <c:ext xmlns:c16="http://schemas.microsoft.com/office/drawing/2014/chart" uri="{C3380CC4-5D6E-409C-BE32-E72D297353CC}">
                <c16:uniqueId val="{00000006-672D-486C-A961-A59B50267C19}"/>
              </c:ext>
            </c:extLst>
          </c:dPt>
          <c:dPt>
            <c:idx val="21"/>
            <c:invertIfNegative val="0"/>
            <c:bubble3D val="0"/>
            <c:spPr>
              <a:solidFill>
                <a:srgbClr val="FBBB27"/>
              </a:solidFill>
            </c:spPr>
            <c:extLst>
              <c:ext xmlns:c16="http://schemas.microsoft.com/office/drawing/2014/chart" uri="{C3380CC4-5D6E-409C-BE32-E72D297353CC}">
                <c16:uniqueId val="{00000008-672D-486C-A961-A59B50267C19}"/>
              </c:ext>
            </c:extLst>
          </c:dPt>
          <c:dPt>
            <c:idx val="23"/>
            <c:invertIfNegative val="0"/>
            <c:bubble3D val="0"/>
            <c:extLst>
              <c:ext xmlns:c16="http://schemas.microsoft.com/office/drawing/2014/chart" uri="{C3380CC4-5D6E-409C-BE32-E72D297353CC}">
                <c16:uniqueId val="{00000009-672D-486C-A961-A59B50267C19}"/>
              </c:ext>
            </c:extLst>
          </c:dPt>
          <c:dPt>
            <c:idx val="24"/>
            <c:invertIfNegative val="0"/>
            <c:bubble3D val="0"/>
            <c:extLst>
              <c:ext xmlns:c16="http://schemas.microsoft.com/office/drawing/2014/chart" uri="{C3380CC4-5D6E-409C-BE32-E72D297353CC}">
                <c16:uniqueId val="{0000000A-672D-486C-A961-A59B50267C19}"/>
              </c:ext>
            </c:extLst>
          </c:dPt>
          <c:dPt>
            <c:idx val="25"/>
            <c:invertIfNegative val="0"/>
            <c:bubble3D val="0"/>
            <c:extLst>
              <c:ext xmlns:c16="http://schemas.microsoft.com/office/drawing/2014/chart" uri="{C3380CC4-5D6E-409C-BE32-E72D297353CC}">
                <c16:uniqueId val="{0000000B-672D-486C-A961-A59B50267C19}"/>
              </c:ext>
            </c:extLst>
          </c:dPt>
          <c:dPt>
            <c:idx val="33"/>
            <c:invertIfNegative val="0"/>
            <c:bubble3D val="0"/>
            <c:spPr>
              <a:solidFill>
                <a:srgbClr val="FBBB27"/>
              </a:solidFill>
            </c:spPr>
            <c:extLst>
              <c:ext xmlns:c16="http://schemas.microsoft.com/office/drawing/2014/chart" uri="{C3380CC4-5D6E-409C-BE32-E72D297353CC}">
                <c16:uniqueId val="{0000000D-672D-486C-A961-A59B50267C19}"/>
              </c:ext>
            </c:extLst>
          </c:dPt>
          <c:dPt>
            <c:idx val="35"/>
            <c:invertIfNegative val="0"/>
            <c:bubble3D val="0"/>
            <c:extLst>
              <c:ext xmlns:c16="http://schemas.microsoft.com/office/drawing/2014/chart" uri="{C3380CC4-5D6E-409C-BE32-E72D297353CC}">
                <c16:uniqueId val="{0000000E-672D-486C-A961-A59B50267C19}"/>
              </c:ext>
            </c:extLst>
          </c:dPt>
          <c:dPt>
            <c:idx val="36"/>
            <c:invertIfNegative val="0"/>
            <c:bubble3D val="0"/>
            <c:extLst>
              <c:ext xmlns:c16="http://schemas.microsoft.com/office/drawing/2014/chart" uri="{C3380CC4-5D6E-409C-BE32-E72D297353CC}">
                <c16:uniqueId val="{0000000F-672D-486C-A961-A59B50267C19}"/>
              </c:ext>
            </c:extLst>
          </c:dPt>
          <c:dPt>
            <c:idx val="37"/>
            <c:invertIfNegative val="0"/>
            <c:bubble3D val="0"/>
            <c:extLst>
              <c:ext xmlns:c16="http://schemas.microsoft.com/office/drawing/2014/chart" uri="{C3380CC4-5D6E-409C-BE32-E72D297353CC}">
                <c16:uniqueId val="{00000010-672D-486C-A961-A59B50267C19}"/>
              </c:ext>
            </c:extLst>
          </c:dPt>
          <c:dPt>
            <c:idx val="45"/>
            <c:invertIfNegative val="0"/>
            <c:bubble3D val="0"/>
            <c:spPr>
              <a:solidFill>
                <a:srgbClr val="FBBB27"/>
              </a:solidFill>
            </c:spPr>
            <c:extLst>
              <c:ext xmlns:c16="http://schemas.microsoft.com/office/drawing/2014/chart" uri="{C3380CC4-5D6E-409C-BE32-E72D297353CC}">
                <c16:uniqueId val="{00000012-672D-486C-A961-A59B50267C19}"/>
              </c:ext>
            </c:extLst>
          </c:dPt>
          <c:dPt>
            <c:idx val="57"/>
            <c:invertIfNegative val="0"/>
            <c:bubble3D val="0"/>
            <c:spPr>
              <a:solidFill>
                <a:srgbClr val="FBBB27"/>
              </a:solidFill>
            </c:spPr>
            <c:extLst>
              <c:ext xmlns:c16="http://schemas.microsoft.com/office/drawing/2014/chart" uri="{C3380CC4-5D6E-409C-BE32-E72D297353CC}">
                <c16:uniqueId val="{00000014-672D-486C-A961-A59B50267C19}"/>
              </c:ext>
            </c:extLst>
          </c:dPt>
          <c:dPt>
            <c:idx val="69"/>
            <c:invertIfNegative val="0"/>
            <c:bubble3D val="0"/>
            <c:spPr>
              <a:solidFill>
                <a:srgbClr val="FBBB27"/>
              </a:solidFill>
            </c:spPr>
            <c:extLst>
              <c:ext xmlns:c16="http://schemas.microsoft.com/office/drawing/2014/chart" uri="{C3380CC4-5D6E-409C-BE32-E72D297353CC}">
                <c16:uniqueId val="{00000016-672D-486C-A961-A59B50267C19}"/>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70"/>
              <c:pt idx="0">
                <c:v>2016 Enero</c:v>
              </c:pt>
              <c:pt idx="1">
                <c:v>2016 Febrero</c:v>
              </c:pt>
              <c:pt idx="2">
                <c:v>2016 Marzo</c:v>
              </c:pt>
              <c:pt idx="3">
                <c:v>2016 Abril</c:v>
              </c:pt>
              <c:pt idx="4">
                <c:v>2016 Mayo</c:v>
              </c:pt>
              <c:pt idx="5">
                <c:v>2016 Junio</c:v>
              </c:pt>
              <c:pt idx="6">
                <c:v>2016 Julio</c:v>
              </c:pt>
              <c:pt idx="7">
                <c:v>2016 Agosto</c:v>
              </c:pt>
              <c:pt idx="8">
                <c:v>2016 Septiembre</c:v>
              </c:pt>
              <c:pt idx="9">
                <c:v>2016 Octubre</c:v>
              </c:pt>
              <c:pt idx="10">
                <c:v>2016 Noviembre</c:v>
              </c:pt>
              <c:pt idx="11">
                <c:v>2016 Diciembre</c:v>
              </c:pt>
              <c:pt idx="12">
                <c:v>2017 Enero</c:v>
              </c:pt>
              <c:pt idx="13">
                <c:v>2017 Febrero</c:v>
              </c:pt>
              <c:pt idx="14">
                <c:v>2017 Marzo</c:v>
              </c:pt>
              <c:pt idx="15">
                <c:v>2017 Abril</c:v>
              </c:pt>
              <c:pt idx="16">
                <c:v>2017 Mayo</c:v>
              </c:pt>
              <c:pt idx="17">
                <c:v>2017 Junio</c:v>
              </c:pt>
              <c:pt idx="18">
                <c:v>2017 Julio</c:v>
              </c:pt>
              <c:pt idx="19">
                <c:v>2017 Agosto</c:v>
              </c:pt>
              <c:pt idx="20">
                <c:v>2017 Septiembre</c:v>
              </c:pt>
              <c:pt idx="21">
                <c:v>2017 Octubre</c:v>
              </c:pt>
              <c:pt idx="22">
                <c:v>2017 Noviembre</c:v>
              </c:pt>
              <c:pt idx="23">
                <c:v>2017 Diciembre</c:v>
              </c:pt>
              <c:pt idx="24">
                <c:v>2018 Enero</c:v>
              </c:pt>
              <c:pt idx="25">
                <c:v>2018 Febrero</c:v>
              </c:pt>
              <c:pt idx="26">
                <c:v>2018 Marzo</c:v>
              </c:pt>
              <c:pt idx="27">
                <c:v>2018 Abril</c:v>
              </c:pt>
              <c:pt idx="28">
                <c:v>2018 Mayo</c:v>
              </c:pt>
              <c:pt idx="29">
                <c:v>2018 Junio</c:v>
              </c:pt>
              <c:pt idx="30">
                <c:v>2018 Julio</c:v>
              </c:pt>
              <c:pt idx="31">
                <c:v>2018 Agosto</c:v>
              </c:pt>
              <c:pt idx="32">
                <c:v>2018 Septiembre</c:v>
              </c:pt>
              <c:pt idx="33">
                <c:v>2018 Octubre</c:v>
              </c:pt>
              <c:pt idx="34">
                <c:v>2018 Noviembre</c:v>
              </c:pt>
              <c:pt idx="35">
                <c:v>2018 Diciembre</c:v>
              </c:pt>
              <c:pt idx="36">
                <c:v>2019 Enero</c:v>
              </c:pt>
              <c:pt idx="37">
                <c:v>2019 Febrero</c:v>
              </c:pt>
              <c:pt idx="38">
                <c:v>2019 Marzo</c:v>
              </c:pt>
              <c:pt idx="39">
                <c:v>2019 Abril</c:v>
              </c:pt>
              <c:pt idx="40">
                <c:v>2019 Mayo</c:v>
              </c:pt>
              <c:pt idx="41">
                <c:v>2019 Junio</c:v>
              </c:pt>
              <c:pt idx="42">
                <c:v>2019 Julio</c:v>
              </c:pt>
              <c:pt idx="43">
                <c:v>2019 Agosto</c:v>
              </c:pt>
              <c:pt idx="44">
                <c:v>2019 Septiembre</c:v>
              </c:pt>
              <c:pt idx="45">
                <c:v>2019 Octubre</c:v>
              </c:pt>
              <c:pt idx="46">
                <c:v>2019 Noviembre</c:v>
              </c:pt>
              <c:pt idx="47">
                <c:v>2019 Diciembre</c:v>
              </c:pt>
              <c:pt idx="48">
                <c:v>2020 Enero</c:v>
              </c:pt>
              <c:pt idx="49">
                <c:v>2020 Febrero</c:v>
              </c:pt>
              <c:pt idx="50">
                <c:v>2020 Marzo</c:v>
              </c:pt>
              <c:pt idx="51">
                <c:v>2020 Abril</c:v>
              </c:pt>
              <c:pt idx="52">
                <c:v>2020 Mayo</c:v>
              </c:pt>
              <c:pt idx="53">
                <c:v>2020 Junio</c:v>
              </c:pt>
              <c:pt idx="54">
                <c:v>2020 Julio</c:v>
              </c:pt>
              <c:pt idx="55">
                <c:v>2020 Agosto</c:v>
              </c:pt>
              <c:pt idx="56">
                <c:v>2020 Septiembre</c:v>
              </c:pt>
              <c:pt idx="57">
                <c:v>2020 Octubre</c:v>
              </c:pt>
              <c:pt idx="58">
                <c:v>2020 Noviembre</c:v>
              </c:pt>
              <c:pt idx="59">
                <c:v>2020 Diciembre</c:v>
              </c:pt>
              <c:pt idx="60">
                <c:v>2021 Enero</c:v>
              </c:pt>
              <c:pt idx="61">
                <c:v>2021 Febrero</c:v>
              </c:pt>
              <c:pt idx="62">
                <c:v>2021 Marzo</c:v>
              </c:pt>
              <c:pt idx="63">
                <c:v>2021 Abril</c:v>
              </c:pt>
              <c:pt idx="64">
                <c:v>2021 Mayo</c:v>
              </c:pt>
              <c:pt idx="65">
                <c:v>2021 Junio</c:v>
              </c:pt>
              <c:pt idx="66">
                <c:v>2021 Julio</c:v>
              </c:pt>
              <c:pt idx="67">
                <c:v>2021 Agosto</c:v>
              </c:pt>
              <c:pt idx="68">
                <c:v>2021 Septiembre</c:v>
              </c:pt>
              <c:pt idx="69">
                <c:v>2021 Octubre</c:v>
              </c:pt>
            </c:strLit>
          </c:cat>
          <c:val>
            <c:numLit>
              <c:formatCode>General</c:formatCode>
              <c:ptCount val="70"/>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pt idx="65">
                <c:v>392</c:v>
              </c:pt>
              <c:pt idx="66">
                <c:v>445</c:v>
              </c:pt>
              <c:pt idx="67">
                <c:v>349</c:v>
              </c:pt>
              <c:pt idx="68">
                <c:v>378</c:v>
              </c:pt>
              <c:pt idx="69">
                <c:v>327</c:v>
              </c:pt>
            </c:numLit>
          </c:val>
          <c:extLst>
            <c:ext xmlns:c16="http://schemas.microsoft.com/office/drawing/2014/chart" uri="{C3380CC4-5D6E-409C-BE32-E72D297353CC}">
              <c16:uniqueId val="{00000017-672D-486C-A961-A59B50267C19}"/>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v>Promedio Nacional</c:v>
          </c:tx>
          <c:spPr>
            <a:ln>
              <a:solidFill>
                <a:srgbClr val="CC9900"/>
              </a:solidFill>
            </a:ln>
          </c:spPr>
          <c:marker>
            <c:symbol val="none"/>
          </c:marker>
          <c:dPt>
            <c:idx val="0"/>
            <c:bubble3D val="0"/>
            <c:extLst>
              <c:ext xmlns:c16="http://schemas.microsoft.com/office/drawing/2014/chart" uri="{C3380CC4-5D6E-409C-BE32-E72D297353CC}">
                <c16:uniqueId val="{00000018-672D-486C-A961-A59B50267C19}"/>
              </c:ext>
            </c:extLst>
          </c:dPt>
          <c:dLbls>
            <c:delete val="1"/>
          </c:dLbls>
          <c:val>
            <c:numLit>
              <c:formatCode>General</c:formatCode>
              <c:ptCount val="70"/>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c:v>98</c:v>
              </c:pt>
              <c:pt idx="62">
                <c:v>126.22</c:v>
              </c:pt>
              <c:pt idx="63">
                <c:v>142.59</c:v>
              </c:pt>
              <c:pt idx="64">
                <c:v>136.72</c:v>
              </c:pt>
              <c:pt idx="65">
                <c:v>135.75</c:v>
              </c:pt>
              <c:pt idx="66">
                <c:v>141.22</c:v>
              </c:pt>
              <c:pt idx="67">
                <c:v>124.5</c:v>
              </c:pt>
              <c:pt idx="68">
                <c:v>126.56</c:v>
              </c:pt>
              <c:pt idx="69">
                <c:v>109.31</c:v>
              </c:pt>
            </c:numLit>
          </c:val>
          <c:smooth val="0"/>
          <c:extLst>
            <c:ext xmlns:c16="http://schemas.microsoft.com/office/drawing/2014/chart" uri="{C3380CC4-5D6E-409C-BE32-E72D297353CC}">
              <c16:uniqueId val="{00000019-672D-486C-A961-A59B50267C19}"/>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7C878E"/>
              </a:solidFill>
            </c:spPr>
            <c:extLst>
              <c:ext xmlns:c16="http://schemas.microsoft.com/office/drawing/2014/chart" uri="{C3380CC4-5D6E-409C-BE32-E72D297353CC}">
                <c16:uniqueId val="{00000001-1866-4ECE-96FB-721BB2009711}"/>
              </c:ext>
            </c:extLst>
          </c:dPt>
          <c:dPt>
            <c:idx val="1"/>
            <c:bubble3D val="0"/>
            <c:spPr>
              <a:solidFill>
                <a:srgbClr val="FAD496"/>
              </a:solidFill>
            </c:spPr>
            <c:extLst>
              <c:ext xmlns:c16="http://schemas.microsoft.com/office/drawing/2014/chart" uri="{C3380CC4-5D6E-409C-BE32-E72D297353CC}">
                <c16:uniqueId val="{00000003-1866-4ECE-96FB-721BB2009711}"/>
              </c:ext>
            </c:extLst>
          </c:dPt>
          <c:dPt>
            <c:idx val="2"/>
            <c:bubble3D val="0"/>
            <c:spPr>
              <a:solidFill>
                <a:srgbClr val="FBBB27"/>
              </a:solidFill>
            </c:spPr>
            <c:extLst>
              <c:ext xmlns:c16="http://schemas.microsoft.com/office/drawing/2014/chart" uri="{C3380CC4-5D6E-409C-BE32-E72D297353CC}">
                <c16:uniqueId val="{00000005-1866-4ECE-96FB-721BB2009711}"/>
              </c:ext>
            </c:extLst>
          </c:dPt>
          <c:dLbls>
            <c:dLbl>
              <c:idx val="0"/>
              <c:layout>
                <c:manualLayout>
                  <c:x val="-0.25883195081898186"/>
                  <c:y val="2.609804493392573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866-4ECE-96FB-721BB2009711}"/>
                </c:ext>
              </c:extLst>
            </c:dLbl>
            <c:dLbl>
              <c:idx val="1"/>
              <c:layout>
                <c:manualLayout>
                  <c:x val="0.21973829833770778"/>
                  <c:y val="9.3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866-4ECE-96FB-721BB2009711}"/>
                </c:ext>
              </c:extLst>
            </c:dLbl>
            <c:dLbl>
              <c:idx val="2"/>
              <c:layout>
                <c:manualLayout>
                  <c:x val="3.0758967629046369E-2"/>
                  <c:y val="-0.279560002916302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866-4ECE-96FB-721BB2009711}"/>
                </c:ext>
              </c:extLst>
            </c:dLbl>
            <c:numFmt formatCode="0.00%" sourceLinked="0"/>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3"/>
              <c:pt idx="0">
                <c:v>Unidades Vehiculares Eléctricas</c:v>
              </c:pt>
              <c:pt idx="1">
                <c:v>Unidades Vehiculares Híbridas Plugin (conectables)</c:v>
              </c:pt>
              <c:pt idx="2">
                <c:v>Unidades Vehiculares Híbridas</c:v>
              </c:pt>
            </c:strLit>
          </c:cat>
          <c:val>
            <c:numLit>
              <c:formatCode>General</c:formatCode>
              <c:ptCount val="3"/>
              <c:pt idx="0">
                <c:v>16</c:v>
              </c:pt>
              <c:pt idx="1">
                <c:v>65</c:v>
              </c:pt>
              <c:pt idx="2">
                <c:v>246</c:v>
              </c:pt>
            </c:numLit>
          </c:val>
          <c:extLst>
            <c:ext xmlns:c16="http://schemas.microsoft.com/office/drawing/2014/chart" uri="{C3380CC4-5D6E-409C-BE32-E72D297353CC}">
              <c16:uniqueId val="{00000006-1866-4ECE-96FB-721BB2009711}"/>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F9B1-453B-9D3C-FBB2204CA4DE}"/>
              </c:ext>
            </c:extLst>
          </c:dPt>
          <c:dPt>
            <c:idx val="1"/>
            <c:invertIfNegative val="0"/>
            <c:bubble3D val="0"/>
            <c:spPr>
              <a:solidFill>
                <a:srgbClr val="7C878E"/>
              </a:solidFill>
              <a:ln>
                <a:noFill/>
              </a:ln>
              <a:effectLst/>
            </c:spPr>
            <c:extLst>
              <c:ext xmlns:c16="http://schemas.microsoft.com/office/drawing/2014/chart" uri="{C3380CC4-5D6E-409C-BE32-E72D297353CC}">
                <c16:uniqueId val="{00000003-F9B1-453B-9D3C-FBB2204CA4DE}"/>
              </c:ext>
            </c:extLst>
          </c:dPt>
          <c:dPt>
            <c:idx val="2"/>
            <c:invertIfNegative val="0"/>
            <c:bubble3D val="0"/>
            <c:spPr>
              <a:solidFill>
                <a:srgbClr val="7C878E"/>
              </a:solidFill>
              <a:ln>
                <a:noFill/>
              </a:ln>
              <a:effectLst/>
            </c:spPr>
            <c:extLst>
              <c:ext xmlns:c16="http://schemas.microsoft.com/office/drawing/2014/chart" uri="{C3380CC4-5D6E-409C-BE32-E72D297353CC}">
                <c16:uniqueId val="{00000005-F9B1-453B-9D3C-FBB2204CA4DE}"/>
              </c:ext>
            </c:extLst>
          </c:dPt>
          <c:dPt>
            <c:idx val="3"/>
            <c:invertIfNegative val="0"/>
            <c:bubble3D val="0"/>
            <c:spPr>
              <a:solidFill>
                <a:srgbClr val="7C878E"/>
              </a:solidFill>
              <a:ln>
                <a:noFill/>
              </a:ln>
              <a:effectLst/>
            </c:spPr>
            <c:extLst>
              <c:ext xmlns:c16="http://schemas.microsoft.com/office/drawing/2014/chart" uri="{C3380CC4-5D6E-409C-BE32-E72D297353CC}">
                <c16:uniqueId val="{00000007-F9B1-453B-9D3C-FBB2204CA4DE}"/>
              </c:ext>
            </c:extLst>
          </c:dPt>
          <c:dPt>
            <c:idx val="4"/>
            <c:invertIfNegative val="0"/>
            <c:bubble3D val="0"/>
            <c:spPr>
              <a:solidFill>
                <a:srgbClr val="7C878E"/>
              </a:solidFill>
              <a:ln>
                <a:noFill/>
              </a:ln>
              <a:effectLst/>
            </c:spPr>
            <c:extLst>
              <c:ext xmlns:c16="http://schemas.microsoft.com/office/drawing/2014/chart" uri="{C3380CC4-5D6E-409C-BE32-E72D297353CC}">
                <c16:uniqueId val="{00000009-F9B1-453B-9D3C-FBB2204CA4DE}"/>
              </c:ext>
            </c:extLst>
          </c:dPt>
          <c:dPt>
            <c:idx val="5"/>
            <c:invertIfNegative val="0"/>
            <c:bubble3D val="0"/>
            <c:spPr>
              <a:solidFill>
                <a:srgbClr val="7C878E"/>
              </a:solidFill>
              <a:ln>
                <a:noFill/>
              </a:ln>
              <a:effectLst/>
            </c:spPr>
            <c:extLst>
              <c:ext xmlns:c16="http://schemas.microsoft.com/office/drawing/2014/chart" uri="{C3380CC4-5D6E-409C-BE32-E72D297353CC}">
                <c16:uniqueId val="{0000000B-F9B1-453B-9D3C-FBB2204CA4DE}"/>
              </c:ext>
            </c:extLst>
          </c:dPt>
          <c:dPt>
            <c:idx val="6"/>
            <c:invertIfNegative val="0"/>
            <c:bubble3D val="0"/>
            <c:spPr>
              <a:solidFill>
                <a:srgbClr val="7C878E"/>
              </a:solidFill>
              <a:ln>
                <a:noFill/>
              </a:ln>
              <a:effectLst/>
            </c:spPr>
            <c:extLst>
              <c:ext xmlns:c16="http://schemas.microsoft.com/office/drawing/2014/chart" uri="{C3380CC4-5D6E-409C-BE32-E72D297353CC}">
                <c16:uniqueId val="{0000000D-F9B1-453B-9D3C-FBB2204CA4DE}"/>
              </c:ext>
            </c:extLst>
          </c:dPt>
          <c:dPt>
            <c:idx val="7"/>
            <c:invertIfNegative val="0"/>
            <c:bubble3D val="0"/>
            <c:spPr>
              <a:solidFill>
                <a:srgbClr val="7C878E"/>
              </a:solidFill>
              <a:ln>
                <a:noFill/>
              </a:ln>
              <a:effectLst/>
            </c:spPr>
            <c:extLst>
              <c:ext xmlns:c16="http://schemas.microsoft.com/office/drawing/2014/chart" uri="{C3380CC4-5D6E-409C-BE32-E72D297353CC}">
                <c16:uniqueId val="{0000000F-F9B1-453B-9D3C-FBB2204CA4DE}"/>
              </c:ext>
            </c:extLst>
          </c:dPt>
          <c:dPt>
            <c:idx val="8"/>
            <c:invertIfNegative val="0"/>
            <c:bubble3D val="0"/>
            <c:spPr>
              <a:solidFill>
                <a:srgbClr val="7C878E"/>
              </a:solidFill>
              <a:ln>
                <a:noFill/>
              </a:ln>
              <a:effectLst/>
            </c:spPr>
            <c:extLst>
              <c:ext xmlns:c16="http://schemas.microsoft.com/office/drawing/2014/chart" uri="{C3380CC4-5D6E-409C-BE32-E72D297353CC}">
                <c16:uniqueId val="{00000011-F9B1-453B-9D3C-FBB2204CA4DE}"/>
              </c:ext>
            </c:extLst>
          </c:dPt>
          <c:dPt>
            <c:idx val="9"/>
            <c:invertIfNegative val="0"/>
            <c:bubble3D val="0"/>
            <c:spPr>
              <a:solidFill>
                <a:srgbClr val="7C878E"/>
              </a:solidFill>
              <a:ln>
                <a:noFill/>
              </a:ln>
              <a:effectLst/>
            </c:spPr>
            <c:extLst>
              <c:ext xmlns:c16="http://schemas.microsoft.com/office/drawing/2014/chart" uri="{C3380CC4-5D6E-409C-BE32-E72D297353CC}">
                <c16:uniqueId val="{00000013-F9B1-453B-9D3C-FBB2204CA4D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F9B1-453B-9D3C-FBB2204CA4D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F9B1-453B-9D3C-FBB2204CA4D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F9B1-453B-9D3C-FBB2204CA4DE}"/>
              </c:ext>
            </c:extLst>
          </c:dPt>
          <c:dPt>
            <c:idx val="13"/>
            <c:invertIfNegative val="0"/>
            <c:bubble3D val="0"/>
            <c:spPr>
              <a:solidFill>
                <a:srgbClr val="7C878E"/>
              </a:solidFill>
              <a:ln>
                <a:noFill/>
              </a:ln>
              <a:effectLst/>
            </c:spPr>
            <c:extLst>
              <c:ext xmlns:c16="http://schemas.microsoft.com/office/drawing/2014/chart" uri="{C3380CC4-5D6E-409C-BE32-E72D297353CC}">
                <c16:uniqueId val="{0000001B-F9B1-453B-9D3C-FBB2204CA4D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F9B1-453B-9D3C-FBB2204CA4D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F9B1-453B-9D3C-FBB2204CA4D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F9B1-453B-9D3C-FBB2204CA4D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F9B1-453B-9D3C-FBB2204CA4DE}"/>
              </c:ext>
            </c:extLst>
          </c:dPt>
          <c:dPt>
            <c:idx val="19"/>
            <c:invertIfNegative val="0"/>
            <c:bubble3D val="0"/>
            <c:spPr>
              <a:solidFill>
                <a:srgbClr val="7C878E"/>
              </a:solidFill>
              <a:ln>
                <a:noFill/>
              </a:ln>
              <a:effectLst/>
            </c:spPr>
            <c:extLst>
              <c:ext xmlns:c16="http://schemas.microsoft.com/office/drawing/2014/chart" uri="{C3380CC4-5D6E-409C-BE32-E72D297353CC}">
                <c16:uniqueId val="{00000025-F9B1-453B-9D3C-FBB2204CA4DE}"/>
              </c:ext>
            </c:extLst>
          </c:dPt>
          <c:dPt>
            <c:idx val="28"/>
            <c:invertIfNegative val="0"/>
            <c:bubble3D val="0"/>
            <c:spPr>
              <a:solidFill>
                <a:srgbClr val="FBBB27"/>
              </a:solidFill>
              <a:ln>
                <a:noFill/>
              </a:ln>
              <a:effectLst/>
            </c:spPr>
            <c:extLst>
              <c:ext xmlns:c16="http://schemas.microsoft.com/office/drawing/2014/chart" uri="{C3380CC4-5D6E-409C-BE32-E72D297353CC}">
                <c16:uniqueId val="{00000027-F9B1-453B-9D3C-FBB2204CA4DE}"/>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2"/>
              <c:pt idx="0">
                <c:v>Tlaxcala</c:v>
              </c:pt>
              <c:pt idx="1">
                <c:v>Nayarit</c:v>
              </c:pt>
              <c:pt idx="2">
                <c:v>Guerrero</c:v>
              </c:pt>
              <c:pt idx="3">
                <c:v>Zacatecas</c:v>
              </c:pt>
              <c:pt idx="4">
                <c:v>Durango</c:v>
              </c:pt>
              <c:pt idx="5">
                <c:v>Colima</c:v>
              </c:pt>
              <c:pt idx="6">
                <c:v>Campeche</c:v>
              </c:pt>
              <c:pt idx="7">
                <c:v>Tabasco</c:v>
              </c:pt>
              <c:pt idx="8">
                <c:v>Chiapas</c:v>
              </c:pt>
              <c:pt idx="9">
                <c:v>Oaxaca</c:v>
              </c:pt>
              <c:pt idx="10">
                <c:v>Quintana Roo</c:v>
              </c:pt>
              <c:pt idx="11">
                <c:v>Morelos</c:v>
              </c:pt>
              <c:pt idx="12">
                <c:v>Tamaulipas</c:v>
              </c:pt>
              <c:pt idx="13">
                <c:v>Baja California Sur</c:v>
              </c:pt>
              <c:pt idx="14">
                <c:v>Aguascalientes</c:v>
              </c:pt>
              <c:pt idx="15">
                <c:v>San Luis Potosí</c:v>
              </c:pt>
              <c:pt idx="16">
                <c:v>Sonora</c:v>
              </c:pt>
              <c:pt idx="17">
                <c:v>Querétaro</c:v>
              </c:pt>
              <c:pt idx="18">
                <c:v>Chihuahua</c:v>
              </c:pt>
              <c:pt idx="19">
                <c:v>Baja California</c:v>
              </c:pt>
              <c:pt idx="20">
                <c:v>Hidalgo</c:v>
              </c:pt>
              <c:pt idx="21">
                <c:v>Yucatán</c:v>
              </c:pt>
              <c:pt idx="22">
                <c:v>Veracruz</c:v>
              </c:pt>
              <c:pt idx="23">
                <c:v>Coahuila</c:v>
              </c:pt>
              <c:pt idx="24">
                <c:v>Michoacán</c:v>
              </c:pt>
              <c:pt idx="25">
                <c:v>Puebla</c:v>
              </c:pt>
              <c:pt idx="26">
                <c:v>Guanajuato</c:v>
              </c:pt>
              <c:pt idx="27">
                <c:v>Sinaloa</c:v>
              </c:pt>
              <c:pt idx="28">
                <c:v>Jalisco</c:v>
              </c:pt>
              <c:pt idx="29">
                <c:v>Nuevo León</c:v>
              </c:pt>
              <c:pt idx="30">
                <c:v>Estado de México</c:v>
              </c:pt>
              <c:pt idx="31">
                <c:v>Ciudad de México</c:v>
              </c:pt>
            </c:strLit>
          </c:cat>
          <c:val>
            <c:numLit>
              <c:formatCode>General</c:formatCode>
              <c:ptCount val="32"/>
              <c:pt idx="0">
                <c:v>3</c:v>
              </c:pt>
              <c:pt idx="1">
                <c:v>6</c:v>
              </c:pt>
              <c:pt idx="2">
                <c:v>7</c:v>
              </c:pt>
              <c:pt idx="3">
                <c:v>11</c:v>
              </c:pt>
              <c:pt idx="4">
                <c:v>16</c:v>
              </c:pt>
              <c:pt idx="5">
                <c:v>17</c:v>
              </c:pt>
              <c:pt idx="6">
                <c:v>18</c:v>
              </c:pt>
              <c:pt idx="7">
                <c:v>19</c:v>
              </c:pt>
              <c:pt idx="8">
                <c:v>26</c:v>
              </c:pt>
              <c:pt idx="9">
                <c:v>29</c:v>
              </c:pt>
              <c:pt idx="10">
                <c:v>37</c:v>
              </c:pt>
              <c:pt idx="11">
                <c:v>40</c:v>
              </c:pt>
              <c:pt idx="12">
                <c:v>41</c:v>
              </c:pt>
              <c:pt idx="13">
                <c:v>43</c:v>
              </c:pt>
              <c:pt idx="14">
                <c:v>44</c:v>
              </c:pt>
              <c:pt idx="15">
                <c:v>47</c:v>
              </c:pt>
              <c:pt idx="16">
                <c:v>58</c:v>
              </c:pt>
              <c:pt idx="17">
                <c:v>64</c:v>
              </c:pt>
              <c:pt idx="18">
                <c:v>68</c:v>
              </c:pt>
              <c:pt idx="19">
                <c:v>75</c:v>
              </c:pt>
              <c:pt idx="20">
                <c:v>77</c:v>
              </c:pt>
              <c:pt idx="21">
                <c:v>78</c:v>
              </c:pt>
              <c:pt idx="22">
                <c:v>85</c:v>
              </c:pt>
              <c:pt idx="23">
                <c:v>101</c:v>
              </c:pt>
              <c:pt idx="24">
                <c:v>103</c:v>
              </c:pt>
              <c:pt idx="25">
                <c:v>117</c:v>
              </c:pt>
              <c:pt idx="26">
                <c:v>127</c:v>
              </c:pt>
              <c:pt idx="27">
                <c:v>136</c:v>
              </c:pt>
              <c:pt idx="28">
                <c:v>327</c:v>
              </c:pt>
              <c:pt idx="29">
                <c:v>376</c:v>
              </c:pt>
              <c:pt idx="30">
                <c:v>549</c:v>
              </c:pt>
              <c:pt idx="31">
                <c:v>753</c:v>
              </c:pt>
            </c:numLit>
          </c:val>
          <c:extLst>
            <c:ext xmlns:c16="http://schemas.microsoft.com/office/drawing/2014/chart" uri="{C3380CC4-5D6E-409C-BE32-E72D297353CC}">
              <c16:uniqueId val="{00000028-F9B1-453B-9D3C-FBB2204CA4D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C38-473B-9195-B8ADA2E3AFE3}"/>
              </c:ext>
            </c:extLst>
          </c:dPt>
          <c:dPt>
            <c:idx val="1"/>
            <c:invertIfNegative val="0"/>
            <c:bubble3D val="0"/>
            <c:spPr>
              <a:solidFill>
                <a:srgbClr val="7C878E"/>
              </a:solidFill>
              <a:ln>
                <a:noFill/>
              </a:ln>
              <a:effectLst/>
            </c:spPr>
            <c:extLst>
              <c:ext xmlns:c16="http://schemas.microsoft.com/office/drawing/2014/chart" uri="{C3380CC4-5D6E-409C-BE32-E72D297353CC}">
                <c16:uniqueId val="{00000003-5C38-473B-9195-B8ADA2E3AFE3}"/>
              </c:ext>
            </c:extLst>
          </c:dPt>
          <c:dPt>
            <c:idx val="2"/>
            <c:invertIfNegative val="0"/>
            <c:bubble3D val="0"/>
            <c:spPr>
              <a:solidFill>
                <a:srgbClr val="7C878E"/>
              </a:solidFill>
              <a:ln>
                <a:noFill/>
              </a:ln>
              <a:effectLst/>
            </c:spPr>
            <c:extLst>
              <c:ext xmlns:c16="http://schemas.microsoft.com/office/drawing/2014/chart" uri="{C3380CC4-5D6E-409C-BE32-E72D297353CC}">
                <c16:uniqueId val="{00000005-5C38-473B-9195-B8ADA2E3AFE3}"/>
              </c:ext>
            </c:extLst>
          </c:dPt>
          <c:dPt>
            <c:idx val="3"/>
            <c:invertIfNegative val="0"/>
            <c:bubble3D val="0"/>
            <c:spPr>
              <a:solidFill>
                <a:srgbClr val="7C878E"/>
              </a:solidFill>
              <a:ln>
                <a:noFill/>
              </a:ln>
              <a:effectLst/>
            </c:spPr>
            <c:extLst>
              <c:ext xmlns:c16="http://schemas.microsoft.com/office/drawing/2014/chart" uri="{C3380CC4-5D6E-409C-BE32-E72D297353CC}">
                <c16:uniqueId val="{00000007-5C38-473B-9195-B8ADA2E3AFE3}"/>
              </c:ext>
            </c:extLst>
          </c:dPt>
          <c:dPt>
            <c:idx val="4"/>
            <c:invertIfNegative val="0"/>
            <c:bubble3D val="0"/>
            <c:spPr>
              <a:solidFill>
                <a:srgbClr val="7C878E"/>
              </a:solidFill>
              <a:ln>
                <a:noFill/>
              </a:ln>
              <a:effectLst/>
            </c:spPr>
            <c:extLst>
              <c:ext xmlns:c16="http://schemas.microsoft.com/office/drawing/2014/chart" uri="{C3380CC4-5D6E-409C-BE32-E72D297353CC}">
                <c16:uniqueId val="{00000009-5C38-473B-9195-B8ADA2E3AFE3}"/>
              </c:ext>
            </c:extLst>
          </c:dPt>
          <c:dPt>
            <c:idx val="5"/>
            <c:invertIfNegative val="0"/>
            <c:bubble3D val="0"/>
            <c:spPr>
              <a:solidFill>
                <a:srgbClr val="7C878E"/>
              </a:solidFill>
              <a:ln>
                <a:noFill/>
              </a:ln>
              <a:effectLst/>
            </c:spPr>
            <c:extLst>
              <c:ext xmlns:c16="http://schemas.microsoft.com/office/drawing/2014/chart" uri="{C3380CC4-5D6E-409C-BE32-E72D297353CC}">
                <c16:uniqueId val="{0000000B-5C38-473B-9195-B8ADA2E3AFE3}"/>
              </c:ext>
            </c:extLst>
          </c:dPt>
          <c:dPt>
            <c:idx val="6"/>
            <c:invertIfNegative val="0"/>
            <c:bubble3D val="0"/>
            <c:spPr>
              <a:solidFill>
                <a:srgbClr val="7C878E"/>
              </a:solidFill>
              <a:ln>
                <a:noFill/>
              </a:ln>
              <a:effectLst/>
            </c:spPr>
            <c:extLst>
              <c:ext xmlns:c16="http://schemas.microsoft.com/office/drawing/2014/chart" uri="{C3380CC4-5D6E-409C-BE32-E72D297353CC}">
                <c16:uniqueId val="{0000000D-5C38-473B-9195-B8ADA2E3AFE3}"/>
              </c:ext>
            </c:extLst>
          </c:dPt>
          <c:dPt>
            <c:idx val="7"/>
            <c:invertIfNegative val="0"/>
            <c:bubble3D val="0"/>
            <c:spPr>
              <a:solidFill>
                <a:srgbClr val="7C878E"/>
              </a:solidFill>
              <a:ln>
                <a:noFill/>
              </a:ln>
              <a:effectLst/>
            </c:spPr>
            <c:extLst>
              <c:ext xmlns:c16="http://schemas.microsoft.com/office/drawing/2014/chart" uri="{C3380CC4-5D6E-409C-BE32-E72D297353CC}">
                <c16:uniqueId val="{0000000F-5C38-473B-9195-B8ADA2E3AFE3}"/>
              </c:ext>
            </c:extLst>
          </c:dPt>
          <c:dPt>
            <c:idx val="8"/>
            <c:invertIfNegative val="0"/>
            <c:bubble3D val="0"/>
            <c:spPr>
              <a:solidFill>
                <a:srgbClr val="7C878E"/>
              </a:solidFill>
              <a:ln>
                <a:noFill/>
              </a:ln>
              <a:effectLst/>
            </c:spPr>
            <c:extLst>
              <c:ext xmlns:c16="http://schemas.microsoft.com/office/drawing/2014/chart" uri="{C3380CC4-5D6E-409C-BE32-E72D297353CC}">
                <c16:uniqueId val="{00000011-5C38-473B-9195-B8ADA2E3AFE3}"/>
              </c:ext>
            </c:extLst>
          </c:dPt>
          <c:dPt>
            <c:idx val="9"/>
            <c:invertIfNegative val="0"/>
            <c:bubble3D val="0"/>
            <c:spPr>
              <a:solidFill>
                <a:srgbClr val="7C878E"/>
              </a:solidFill>
              <a:ln>
                <a:noFill/>
              </a:ln>
              <a:effectLst/>
            </c:spPr>
            <c:extLst>
              <c:ext xmlns:c16="http://schemas.microsoft.com/office/drawing/2014/chart" uri="{C3380CC4-5D6E-409C-BE32-E72D297353CC}">
                <c16:uniqueId val="{00000013-5C38-473B-9195-B8ADA2E3AFE3}"/>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C38-473B-9195-B8ADA2E3AFE3}"/>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C38-473B-9195-B8ADA2E3AFE3}"/>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C38-473B-9195-B8ADA2E3AFE3}"/>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C38-473B-9195-B8ADA2E3AFE3}"/>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C38-473B-9195-B8ADA2E3AFE3}"/>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C38-473B-9195-B8ADA2E3AFE3}"/>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C38-473B-9195-B8ADA2E3AFE3}"/>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C38-473B-9195-B8ADA2E3AFE3}"/>
              </c:ext>
            </c:extLst>
          </c:dPt>
          <c:dPt>
            <c:idx val="19"/>
            <c:invertIfNegative val="0"/>
            <c:bubble3D val="0"/>
            <c:spPr>
              <a:solidFill>
                <a:srgbClr val="7C878E"/>
              </a:solidFill>
              <a:ln>
                <a:noFill/>
              </a:ln>
              <a:effectLst/>
            </c:spPr>
            <c:extLst>
              <c:ext xmlns:c16="http://schemas.microsoft.com/office/drawing/2014/chart" uri="{C3380CC4-5D6E-409C-BE32-E72D297353CC}">
                <c16:uniqueId val="{00000025-5C38-473B-9195-B8ADA2E3AFE3}"/>
              </c:ext>
            </c:extLst>
          </c:dPt>
          <c:dPt>
            <c:idx val="26"/>
            <c:invertIfNegative val="0"/>
            <c:bubble3D val="0"/>
            <c:spPr>
              <a:solidFill>
                <a:srgbClr val="7C878E"/>
              </a:solidFill>
              <a:ln>
                <a:noFill/>
              </a:ln>
              <a:effectLst/>
            </c:spPr>
            <c:extLst>
              <c:ext xmlns:c16="http://schemas.microsoft.com/office/drawing/2014/chart" uri="{C3380CC4-5D6E-409C-BE32-E72D297353CC}">
                <c16:uniqueId val="{00000027-5C38-473B-9195-B8ADA2E3AFE3}"/>
              </c:ext>
            </c:extLst>
          </c:dPt>
          <c:dPt>
            <c:idx val="27"/>
            <c:invertIfNegative val="0"/>
            <c:bubble3D val="0"/>
            <c:spPr>
              <a:solidFill>
                <a:srgbClr val="FFC000"/>
              </a:solidFill>
              <a:ln>
                <a:noFill/>
              </a:ln>
              <a:effectLst/>
            </c:spPr>
            <c:extLst>
              <c:ext xmlns:c16="http://schemas.microsoft.com/office/drawing/2014/chart" uri="{C3380CC4-5D6E-409C-BE32-E72D297353CC}">
                <c16:uniqueId val="{00000029-5C38-473B-9195-B8ADA2E3AFE3}"/>
              </c:ext>
            </c:extLst>
          </c:dPt>
          <c:dPt>
            <c:idx val="28"/>
            <c:invertIfNegative val="0"/>
            <c:bubble3D val="0"/>
            <c:spPr>
              <a:solidFill>
                <a:srgbClr val="7C878E"/>
              </a:solidFill>
              <a:ln>
                <a:noFill/>
              </a:ln>
              <a:effectLst/>
            </c:spPr>
            <c:extLst>
              <c:ext xmlns:c16="http://schemas.microsoft.com/office/drawing/2014/chart" uri="{C3380CC4-5D6E-409C-BE32-E72D297353CC}">
                <c16:uniqueId val="{0000002B-5C38-473B-9195-B8ADA2E3AFE3}"/>
              </c:ext>
            </c:extLst>
          </c:dPt>
          <c:dPt>
            <c:idx val="30"/>
            <c:invertIfNegative val="0"/>
            <c:bubble3D val="0"/>
            <c:spPr>
              <a:solidFill>
                <a:srgbClr val="7C878E"/>
              </a:solidFill>
              <a:ln>
                <a:noFill/>
              </a:ln>
              <a:effectLst/>
            </c:spPr>
            <c:extLst>
              <c:ext xmlns:c16="http://schemas.microsoft.com/office/drawing/2014/chart" uri="{C3380CC4-5D6E-409C-BE32-E72D297353CC}">
                <c16:uniqueId val="{0000002D-5C38-473B-9195-B8ADA2E3AFE3}"/>
              </c:ext>
            </c:extLst>
          </c:dPt>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2"/>
              <c:pt idx="0">
                <c:v>Guerrero</c:v>
              </c:pt>
              <c:pt idx="1">
                <c:v>Tlaxcala</c:v>
              </c:pt>
              <c:pt idx="2">
                <c:v>Chiapas</c:v>
              </c:pt>
              <c:pt idx="3">
                <c:v>Nayarit</c:v>
              </c:pt>
              <c:pt idx="4">
                <c:v>Zacatecas</c:v>
              </c:pt>
              <c:pt idx="5">
                <c:v>Oaxaca</c:v>
              </c:pt>
              <c:pt idx="6">
                <c:v>Tabasco</c:v>
              </c:pt>
              <c:pt idx="7">
                <c:v>Durango</c:v>
              </c:pt>
              <c:pt idx="8">
                <c:v>Veracruz</c:v>
              </c:pt>
              <c:pt idx="9">
                <c:v>Tamaulipas</c:v>
              </c:pt>
              <c:pt idx="10">
                <c:v>San Luis Potosí</c:v>
              </c:pt>
              <c:pt idx="11">
                <c:v>Puebla</c:v>
              </c:pt>
              <c:pt idx="12">
                <c:v>Chihuahua</c:v>
              </c:pt>
              <c:pt idx="13">
                <c:v>Campeche</c:v>
              </c:pt>
              <c:pt idx="14">
                <c:v>Sonora</c:v>
              </c:pt>
              <c:pt idx="15">
                <c:v>Morelos</c:v>
              </c:pt>
              <c:pt idx="16">
                <c:v>Guanajuato</c:v>
              </c:pt>
              <c:pt idx="17">
                <c:v>Baja California</c:v>
              </c:pt>
              <c:pt idx="18">
                <c:v>Michoacán</c:v>
              </c:pt>
              <c:pt idx="19">
                <c:v>Quintana Roo</c:v>
              </c:pt>
              <c:pt idx="20">
                <c:v>Colima</c:v>
              </c:pt>
              <c:pt idx="21">
                <c:v>Hidalgo</c:v>
              </c:pt>
              <c:pt idx="22">
                <c:v>Querétaro</c:v>
              </c:pt>
              <c:pt idx="23">
                <c:v>Aguascalientes</c:v>
              </c:pt>
              <c:pt idx="24">
                <c:v>Coahuila</c:v>
              </c:pt>
              <c:pt idx="25">
                <c:v>Estado de México</c:v>
              </c:pt>
              <c:pt idx="26">
                <c:v>Yucatán</c:v>
              </c:pt>
              <c:pt idx="27">
                <c:v>Jalisco</c:v>
              </c:pt>
              <c:pt idx="28">
                <c:v>Sinaloa</c:v>
              </c:pt>
              <c:pt idx="29">
                <c:v>Baja California Sur</c:v>
              </c:pt>
              <c:pt idx="30">
                <c:v>Nuevo León</c:v>
              </c:pt>
              <c:pt idx="31">
                <c:v>Ciudad de México</c:v>
              </c:pt>
            </c:strLit>
          </c:cat>
          <c:val>
            <c:numLit>
              <c:formatCode>General</c:formatCode>
              <c:ptCount val="32"/>
              <c:pt idx="0">
                <c:v>1.920979677681564</c:v>
              </c:pt>
              <c:pt idx="1">
                <c:v>2.1991764817134811</c:v>
              </c:pt>
              <c:pt idx="2">
                <c:v>4.6037809081914007</c:v>
              </c:pt>
              <c:pt idx="3">
                <c:v>4.7220075457680579</c:v>
              </c:pt>
              <c:pt idx="4">
                <c:v>6.6481606050551401</c:v>
              </c:pt>
              <c:pt idx="5">
                <c:v>7.037569213886532</c:v>
              </c:pt>
              <c:pt idx="6">
                <c:v>7.4674615189917199</c:v>
              </c:pt>
              <c:pt idx="7">
                <c:v>8.6348701963137735</c:v>
              </c:pt>
              <c:pt idx="8">
                <c:v>10.01361026345573</c:v>
              </c:pt>
              <c:pt idx="9">
                <c:v>11.323120431051864</c:v>
              </c:pt>
              <c:pt idx="10">
                <c:v>16.514644097121568</c:v>
              </c:pt>
              <c:pt idx="11">
                <c:v>17.883115954123848</c:v>
              </c:pt>
              <c:pt idx="12">
                <c:v>18.059530053846615</c:v>
              </c:pt>
              <c:pt idx="13">
                <c:v>18.291827821057144</c:v>
              </c:pt>
              <c:pt idx="14">
                <c:v>19.093066188418277</c:v>
              </c:pt>
              <c:pt idx="15">
                <c:v>19.776838158222613</c:v>
              </c:pt>
              <c:pt idx="16">
                <c:v>20.57107240725929</c:v>
              </c:pt>
              <c:pt idx="17">
                <c:v>20.958144907967196</c:v>
              </c:pt>
              <c:pt idx="18">
                <c:v>21.494260093485423</c:v>
              </c:pt>
              <c:pt idx="19">
                <c:v>21.964440165006373</c:v>
              </c:pt>
              <c:pt idx="20">
                <c:v>21.996734131944173</c:v>
              </c:pt>
              <c:pt idx="21">
                <c:v>25.239943357633607</c:v>
              </c:pt>
              <c:pt idx="22">
                <c:v>28.582759593981901</c:v>
              </c:pt>
              <c:pt idx="23">
                <c:v>31.086157404758016</c:v>
              </c:pt>
              <c:pt idx="24">
                <c:v>31.804582568002765</c:v>
              </c:pt>
              <c:pt idx="25">
                <c:v>31.834297437060727</c:v>
              </c:pt>
              <c:pt idx="26">
                <c:v>34.917045158483099</c:v>
              </c:pt>
              <c:pt idx="27">
                <c:v>39.275505056571141</c:v>
              </c:pt>
              <c:pt idx="28">
                <c:v>43.436435248411698</c:v>
              </c:pt>
              <c:pt idx="29">
                <c:v>54.560288484353251</c:v>
              </c:pt>
              <c:pt idx="30">
                <c:v>67.954095562615635</c:v>
              </c:pt>
              <c:pt idx="31">
                <c:v>83.377504217871945</c:v>
              </c:pt>
            </c:numLit>
          </c:val>
          <c:extLst>
            <c:ext xmlns:c16="http://schemas.microsoft.com/office/drawing/2014/chart" uri="{C3380CC4-5D6E-409C-BE32-E72D297353CC}">
              <c16:uniqueId val="{0000002E-5C38-473B-9195-B8ADA2E3AFE3}"/>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A86D-4CC4-9E99-F3AEC98617AA}"/>
              </c:ext>
            </c:extLst>
          </c:dPt>
          <c:dPt>
            <c:idx val="12"/>
            <c:invertIfNegative val="0"/>
            <c:bubble3D val="0"/>
            <c:extLst>
              <c:ext xmlns:c16="http://schemas.microsoft.com/office/drawing/2014/chart" uri="{C3380CC4-5D6E-409C-BE32-E72D297353CC}">
                <c16:uniqueId val="{00000001-A86D-4CC4-9E99-F3AEC98617AA}"/>
              </c:ext>
            </c:extLst>
          </c:dPt>
          <c:dPt>
            <c:idx val="13"/>
            <c:invertIfNegative val="0"/>
            <c:bubble3D val="0"/>
            <c:spPr>
              <a:solidFill>
                <a:srgbClr val="FBBB27"/>
              </a:solidFill>
            </c:spPr>
            <c:extLst>
              <c:ext xmlns:c16="http://schemas.microsoft.com/office/drawing/2014/chart" uri="{C3380CC4-5D6E-409C-BE32-E72D297353CC}">
                <c16:uniqueId val="{00000003-A86D-4CC4-9E99-F3AEC98617AA}"/>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'F136'!$B$5:$B$18</c:f>
              <c:strCache>
                <c:ptCount val="14"/>
                <c:pt idx="0">
                  <c:v>2008/11</c:v>
                </c:pt>
                <c:pt idx="1">
                  <c:v>2009/11</c:v>
                </c:pt>
                <c:pt idx="2">
                  <c:v>2010/11</c:v>
                </c:pt>
                <c:pt idx="3">
                  <c:v>2011/11</c:v>
                </c:pt>
                <c:pt idx="4">
                  <c:v>2012/11</c:v>
                </c:pt>
                <c:pt idx="5">
                  <c:v>2013/11</c:v>
                </c:pt>
                <c:pt idx="6">
                  <c:v>2014/11</c:v>
                </c:pt>
                <c:pt idx="7">
                  <c:v>2015/11</c:v>
                </c:pt>
                <c:pt idx="8">
                  <c:v>2016/11</c:v>
                </c:pt>
                <c:pt idx="9">
                  <c:v>2017/11</c:v>
                </c:pt>
                <c:pt idx="10">
                  <c:v>2018/11</c:v>
                </c:pt>
                <c:pt idx="11">
                  <c:v>2019/11</c:v>
                </c:pt>
                <c:pt idx="12">
                  <c:v>2020/11</c:v>
                </c:pt>
                <c:pt idx="13">
                  <c:v>2021/11</c:v>
                </c:pt>
              </c:strCache>
            </c:strRef>
          </c:cat>
          <c:val>
            <c:numRef>
              <c:f>'F136'!$C$5:$C$18</c:f>
              <c:numCache>
                <c:formatCode>#,##0</c:formatCode>
                <c:ptCount val="14"/>
                <c:pt idx="0">
                  <c:v>112920</c:v>
                </c:pt>
                <c:pt idx="1">
                  <c:v>108872</c:v>
                </c:pt>
                <c:pt idx="2">
                  <c:v>113977</c:v>
                </c:pt>
                <c:pt idx="3">
                  <c:v>118809</c:v>
                </c:pt>
                <c:pt idx="4">
                  <c:v>116964</c:v>
                </c:pt>
                <c:pt idx="5">
                  <c:v>104542</c:v>
                </c:pt>
                <c:pt idx="6">
                  <c:v>88524</c:v>
                </c:pt>
                <c:pt idx="7">
                  <c:v>88609</c:v>
                </c:pt>
                <c:pt idx="8">
                  <c:v>98171</c:v>
                </c:pt>
                <c:pt idx="9">
                  <c:v>103638</c:v>
                </c:pt>
                <c:pt idx="10">
                  <c:v>109088</c:v>
                </c:pt>
                <c:pt idx="11">
                  <c:v>115253</c:v>
                </c:pt>
                <c:pt idx="12">
                  <c:v>102970</c:v>
                </c:pt>
                <c:pt idx="13">
                  <c:v>101027</c:v>
                </c:pt>
              </c:numCache>
            </c:numRef>
          </c:val>
          <c:extLst>
            <c:ext xmlns:c16="http://schemas.microsoft.com/office/drawing/2014/chart" uri="{C3380CC4-5D6E-409C-BE32-E72D297353CC}">
              <c16:uniqueId val="{00000004-A86D-4CC4-9E99-F3AEC98617AA}"/>
            </c:ext>
          </c:extLst>
        </c:ser>
        <c:dLbls>
          <c:showLegendKey val="0"/>
          <c:showVal val="0"/>
          <c:showCatName val="0"/>
          <c:showSerName val="0"/>
          <c:showPercent val="0"/>
          <c:showBubbleSize val="0"/>
        </c:dLbls>
        <c:gapWidth val="150"/>
        <c:axId val="308517696"/>
        <c:axId val="308518480"/>
      </c:barChart>
      <c:catAx>
        <c:axId val="308517696"/>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308518480"/>
        <c:crosses val="autoZero"/>
        <c:auto val="1"/>
        <c:lblAlgn val="ctr"/>
        <c:lblOffset val="100"/>
        <c:noMultiLvlLbl val="0"/>
      </c:catAx>
      <c:valAx>
        <c:axId val="308518480"/>
        <c:scaling>
          <c:orientation val="minMax"/>
        </c:scaling>
        <c:delete val="0"/>
        <c:axPos val="l"/>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es-MX"/>
          </a:p>
        </c:txPr>
        <c:crossAx val="308517696"/>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713A-4FDD-AAD0-A9BFDF3407E8}"/>
              </c:ext>
            </c:extLst>
          </c:dPt>
          <c:dPt>
            <c:idx val="12"/>
            <c:invertIfNegative val="0"/>
            <c:bubble3D val="0"/>
            <c:extLst>
              <c:ext xmlns:c16="http://schemas.microsoft.com/office/drawing/2014/chart" uri="{C3380CC4-5D6E-409C-BE32-E72D297353CC}">
                <c16:uniqueId val="{00000001-713A-4FDD-AAD0-A9BFDF3407E8}"/>
              </c:ext>
            </c:extLst>
          </c:dPt>
          <c:dPt>
            <c:idx val="13"/>
            <c:invertIfNegative val="0"/>
            <c:bubble3D val="0"/>
            <c:spPr>
              <a:solidFill>
                <a:srgbClr val="FBBB27"/>
              </a:solidFill>
            </c:spPr>
            <c:extLst>
              <c:ext xmlns:c16="http://schemas.microsoft.com/office/drawing/2014/chart" uri="{C3380CC4-5D6E-409C-BE32-E72D297353CC}">
                <c16:uniqueId val="{00000003-713A-4FDD-AAD0-A9BFDF3407E8}"/>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'F137'!$B$6:$B$19</c:f>
              <c:strCache>
                <c:ptCount val="14"/>
                <c:pt idx="0">
                  <c:v>2008/11</c:v>
                </c:pt>
                <c:pt idx="1">
                  <c:v>2009/11</c:v>
                </c:pt>
                <c:pt idx="2">
                  <c:v>2010/11</c:v>
                </c:pt>
                <c:pt idx="3">
                  <c:v>2011/11</c:v>
                </c:pt>
                <c:pt idx="4">
                  <c:v>2012/11</c:v>
                </c:pt>
                <c:pt idx="5">
                  <c:v>2013/11</c:v>
                </c:pt>
                <c:pt idx="6">
                  <c:v>2014/11</c:v>
                </c:pt>
                <c:pt idx="7">
                  <c:v>2015/11</c:v>
                </c:pt>
                <c:pt idx="8">
                  <c:v>2016/11</c:v>
                </c:pt>
                <c:pt idx="9">
                  <c:v>2017/11</c:v>
                </c:pt>
                <c:pt idx="10">
                  <c:v>2018/11</c:v>
                </c:pt>
                <c:pt idx="11">
                  <c:v>2019/11</c:v>
                </c:pt>
                <c:pt idx="12">
                  <c:v>2020/11</c:v>
                </c:pt>
                <c:pt idx="13">
                  <c:v>2021/11</c:v>
                </c:pt>
              </c:strCache>
            </c:strRef>
          </c:cat>
          <c:val>
            <c:numRef>
              <c:f>'F137'!$C$6:$C$19</c:f>
              <c:numCache>
                <c:formatCode>#,##0</c:formatCode>
                <c:ptCount val="14"/>
                <c:pt idx="0">
                  <c:v>13975</c:v>
                </c:pt>
                <c:pt idx="1">
                  <c:v>14033</c:v>
                </c:pt>
                <c:pt idx="2">
                  <c:v>15612</c:v>
                </c:pt>
                <c:pt idx="3">
                  <c:v>16191</c:v>
                </c:pt>
                <c:pt idx="4">
                  <c:v>15296</c:v>
                </c:pt>
                <c:pt idx="5">
                  <c:v>13530</c:v>
                </c:pt>
                <c:pt idx="6">
                  <c:v>11070</c:v>
                </c:pt>
                <c:pt idx="7">
                  <c:v>11075</c:v>
                </c:pt>
                <c:pt idx="8">
                  <c:v>12316</c:v>
                </c:pt>
                <c:pt idx="9">
                  <c:v>12738</c:v>
                </c:pt>
                <c:pt idx="10">
                  <c:v>13636</c:v>
                </c:pt>
                <c:pt idx="11">
                  <c:v>15033</c:v>
                </c:pt>
                <c:pt idx="12">
                  <c:v>14446</c:v>
                </c:pt>
                <c:pt idx="13">
                  <c:v>14032</c:v>
                </c:pt>
              </c:numCache>
            </c:numRef>
          </c:val>
          <c:extLst>
            <c:ext xmlns:c16="http://schemas.microsoft.com/office/drawing/2014/chart" uri="{C3380CC4-5D6E-409C-BE32-E72D297353CC}">
              <c16:uniqueId val="{00000004-713A-4FDD-AAD0-A9BFDF3407E8}"/>
            </c:ext>
          </c:extLst>
        </c:ser>
        <c:dLbls>
          <c:showLegendKey val="0"/>
          <c:showVal val="0"/>
          <c:showCatName val="0"/>
          <c:showSerName val="0"/>
          <c:showPercent val="0"/>
          <c:showBubbleSize val="0"/>
        </c:dLbls>
        <c:gapWidth val="150"/>
        <c:axId val="232317688"/>
        <c:axId val="232317296"/>
      </c:barChart>
      <c:catAx>
        <c:axId val="232317688"/>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232317296"/>
        <c:crosses val="autoZero"/>
        <c:auto val="1"/>
        <c:lblAlgn val="ctr"/>
        <c:lblOffset val="100"/>
        <c:noMultiLvlLbl val="0"/>
      </c:catAx>
      <c:valAx>
        <c:axId val="232317296"/>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232317688"/>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DC9F-4332-A47B-74585FC79C91}"/>
              </c:ext>
            </c:extLst>
          </c:dPt>
          <c:dPt>
            <c:idx val="12"/>
            <c:invertIfNegative val="0"/>
            <c:bubble3D val="0"/>
            <c:extLst>
              <c:ext xmlns:c16="http://schemas.microsoft.com/office/drawing/2014/chart" uri="{C3380CC4-5D6E-409C-BE32-E72D297353CC}">
                <c16:uniqueId val="{00000001-DC9F-4332-A47B-74585FC79C91}"/>
              </c:ext>
            </c:extLst>
          </c:dPt>
          <c:dPt>
            <c:idx val="13"/>
            <c:invertIfNegative val="0"/>
            <c:bubble3D val="0"/>
            <c:spPr>
              <a:solidFill>
                <a:srgbClr val="FBBB27"/>
              </a:solidFill>
            </c:spPr>
            <c:extLst>
              <c:ext xmlns:c16="http://schemas.microsoft.com/office/drawing/2014/chart" uri="{C3380CC4-5D6E-409C-BE32-E72D297353CC}">
                <c16:uniqueId val="{00000003-DC9F-4332-A47B-74585FC79C91}"/>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'F138'!$B$5:$B$18</c:f>
              <c:strCache>
                <c:ptCount val="14"/>
                <c:pt idx="0">
                  <c:v>ene-nov 2008</c:v>
                </c:pt>
                <c:pt idx="1">
                  <c:v>ene-nov 2009</c:v>
                </c:pt>
                <c:pt idx="2">
                  <c:v>ene-nov 2010</c:v>
                </c:pt>
                <c:pt idx="3">
                  <c:v>ene-nov 2011</c:v>
                </c:pt>
                <c:pt idx="4">
                  <c:v>ene-nov 2012</c:v>
                </c:pt>
                <c:pt idx="5">
                  <c:v>ene-nov 2013</c:v>
                </c:pt>
                <c:pt idx="6">
                  <c:v>ene-nov 2014</c:v>
                </c:pt>
                <c:pt idx="7">
                  <c:v>ene-nov 2015</c:v>
                </c:pt>
                <c:pt idx="8">
                  <c:v>ene-nov 2016</c:v>
                </c:pt>
                <c:pt idx="9">
                  <c:v>ene-nov 2017</c:v>
                </c:pt>
                <c:pt idx="10">
                  <c:v>ene-nov 2018</c:v>
                </c:pt>
                <c:pt idx="11">
                  <c:v>ene-nov 2019</c:v>
                </c:pt>
                <c:pt idx="12">
                  <c:v>ene-nov 2020</c:v>
                </c:pt>
                <c:pt idx="13">
                  <c:v>ene-nov 2021</c:v>
                </c:pt>
              </c:strCache>
            </c:strRef>
          </c:cat>
          <c:val>
            <c:numRef>
              <c:f>'F138'!$C$5:$C$18</c:f>
              <c:numCache>
                <c:formatCode>#,##0</c:formatCode>
                <c:ptCount val="14"/>
                <c:pt idx="0">
                  <c:v>1275456</c:v>
                </c:pt>
                <c:pt idx="1">
                  <c:v>1191811</c:v>
                </c:pt>
                <c:pt idx="2">
                  <c:v>1214726</c:v>
                </c:pt>
                <c:pt idx="3">
                  <c:v>1249740</c:v>
                </c:pt>
                <c:pt idx="4">
                  <c:v>1243996</c:v>
                </c:pt>
                <c:pt idx="5">
                  <c:v>1154589</c:v>
                </c:pt>
                <c:pt idx="6">
                  <c:v>996199</c:v>
                </c:pt>
                <c:pt idx="7">
                  <c:v>950782</c:v>
                </c:pt>
                <c:pt idx="8">
                  <c:v>1012260</c:v>
                </c:pt>
                <c:pt idx="9">
                  <c:v>1029831</c:v>
                </c:pt>
                <c:pt idx="10">
                  <c:v>1120660</c:v>
                </c:pt>
                <c:pt idx="11">
                  <c:v>1189073</c:v>
                </c:pt>
                <c:pt idx="12">
                  <c:v>1143622</c:v>
                </c:pt>
                <c:pt idx="13">
                  <c:v>1091535</c:v>
                </c:pt>
              </c:numCache>
            </c:numRef>
          </c:val>
          <c:extLst>
            <c:ext xmlns:c16="http://schemas.microsoft.com/office/drawing/2014/chart" uri="{C3380CC4-5D6E-409C-BE32-E72D297353CC}">
              <c16:uniqueId val="{00000004-DC9F-4332-A47B-74585FC79C91}"/>
            </c:ext>
          </c:extLst>
        </c:ser>
        <c:dLbls>
          <c:showLegendKey val="0"/>
          <c:showVal val="0"/>
          <c:showCatName val="0"/>
          <c:showSerName val="0"/>
          <c:showPercent val="0"/>
          <c:showBubbleSize val="0"/>
        </c:dLbls>
        <c:gapWidth val="150"/>
        <c:axId val="232316512"/>
        <c:axId val="232315728"/>
      </c:barChart>
      <c:catAx>
        <c:axId val="23231651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232315728"/>
        <c:crosses val="autoZero"/>
        <c:auto val="1"/>
        <c:lblAlgn val="ctr"/>
        <c:lblOffset val="100"/>
        <c:noMultiLvlLbl val="0"/>
      </c:catAx>
      <c:valAx>
        <c:axId val="232315728"/>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23231651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effectLst/>
          </c:spPr>
          <c:invertIfNegative val="0"/>
          <c:dPt>
            <c:idx val="2"/>
            <c:invertIfNegative val="0"/>
            <c:bubble3D val="0"/>
            <c:extLst>
              <c:ext xmlns:c16="http://schemas.microsoft.com/office/drawing/2014/chart" uri="{C3380CC4-5D6E-409C-BE32-E72D297353CC}">
                <c16:uniqueId val="{00000000-5A09-4BB7-BFA0-3ECB5C1F39D5}"/>
              </c:ext>
            </c:extLst>
          </c:dPt>
          <c:dPt>
            <c:idx val="4"/>
            <c:invertIfNegative val="0"/>
            <c:bubble3D val="0"/>
            <c:extLst>
              <c:ext xmlns:c16="http://schemas.microsoft.com/office/drawing/2014/chart" uri="{C3380CC4-5D6E-409C-BE32-E72D297353CC}">
                <c16:uniqueId val="{00000001-5A09-4BB7-BFA0-3ECB5C1F39D5}"/>
              </c:ext>
            </c:extLst>
          </c:dPt>
          <c:dPt>
            <c:idx val="5"/>
            <c:invertIfNegative val="0"/>
            <c:bubble3D val="0"/>
            <c:extLst>
              <c:ext xmlns:c16="http://schemas.microsoft.com/office/drawing/2014/chart" uri="{C3380CC4-5D6E-409C-BE32-E72D297353CC}">
                <c16:uniqueId val="{00000002-5A09-4BB7-BFA0-3ECB5C1F39D5}"/>
              </c:ext>
            </c:extLst>
          </c:dPt>
          <c:dPt>
            <c:idx val="8"/>
            <c:invertIfNegative val="0"/>
            <c:bubble3D val="0"/>
            <c:extLst>
              <c:ext xmlns:c16="http://schemas.microsoft.com/office/drawing/2014/chart" uri="{C3380CC4-5D6E-409C-BE32-E72D297353CC}">
                <c16:uniqueId val="{00000003-5A09-4BB7-BFA0-3ECB5C1F39D5}"/>
              </c:ext>
            </c:extLst>
          </c:dPt>
          <c:dPt>
            <c:idx val="10"/>
            <c:invertIfNegative val="0"/>
            <c:bubble3D val="0"/>
            <c:extLst>
              <c:ext xmlns:c16="http://schemas.microsoft.com/office/drawing/2014/chart" uri="{C3380CC4-5D6E-409C-BE32-E72D297353CC}">
                <c16:uniqueId val="{00000004-5A09-4BB7-BFA0-3ECB5C1F39D5}"/>
              </c:ext>
            </c:extLst>
          </c:dPt>
          <c:dPt>
            <c:idx val="13"/>
            <c:invertIfNegative val="0"/>
            <c:bubble3D val="0"/>
            <c:extLst>
              <c:ext xmlns:c16="http://schemas.microsoft.com/office/drawing/2014/chart" uri="{C3380CC4-5D6E-409C-BE32-E72D297353CC}">
                <c16:uniqueId val="{00000005-5A09-4BB7-BFA0-3ECB5C1F39D5}"/>
              </c:ext>
            </c:extLst>
          </c:dPt>
          <c:dPt>
            <c:idx val="14"/>
            <c:invertIfNegative val="0"/>
            <c:bubble3D val="0"/>
            <c:extLst>
              <c:ext xmlns:c16="http://schemas.microsoft.com/office/drawing/2014/chart" uri="{C3380CC4-5D6E-409C-BE32-E72D297353CC}">
                <c16:uniqueId val="{00000006-5A09-4BB7-BFA0-3ECB5C1F39D5}"/>
              </c:ext>
            </c:extLst>
          </c:dPt>
          <c:dPt>
            <c:idx val="16"/>
            <c:invertIfNegative val="0"/>
            <c:bubble3D val="0"/>
            <c:extLst>
              <c:ext xmlns:c16="http://schemas.microsoft.com/office/drawing/2014/chart" uri="{C3380CC4-5D6E-409C-BE32-E72D297353CC}">
                <c16:uniqueId val="{00000007-5A09-4BB7-BFA0-3ECB5C1F39D5}"/>
              </c:ext>
            </c:extLst>
          </c:dPt>
          <c:dPt>
            <c:idx val="17"/>
            <c:invertIfNegative val="0"/>
            <c:bubble3D val="0"/>
            <c:extLst>
              <c:ext xmlns:c16="http://schemas.microsoft.com/office/drawing/2014/chart" uri="{C3380CC4-5D6E-409C-BE32-E72D297353CC}">
                <c16:uniqueId val="{00000008-5A09-4BB7-BFA0-3ECB5C1F39D5}"/>
              </c:ext>
            </c:extLst>
          </c:dPt>
          <c:dPt>
            <c:idx val="18"/>
            <c:invertIfNegative val="0"/>
            <c:bubble3D val="0"/>
            <c:spPr>
              <a:solidFill>
                <a:srgbClr val="FFC000"/>
              </a:solidFill>
              <a:effectLst/>
            </c:spPr>
            <c:extLst>
              <c:ext xmlns:c16="http://schemas.microsoft.com/office/drawing/2014/chart" uri="{C3380CC4-5D6E-409C-BE32-E72D297353CC}">
                <c16:uniqueId val="{0000000A-5A09-4BB7-BFA0-3ECB5C1F39D5}"/>
              </c:ext>
            </c:extLst>
          </c:dPt>
          <c:dPt>
            <c:idx val="20"/>
            <c:invertIfNegative val="0"/>
            <c:bubble3D val="0"/>
            <c:extLst>
              <c:ext xmlns:c16="http://schemas.microsoft.com/office/drawing/2014/chart" uri="{C3380CC4-5D6E-409C-BE32-E72D297353CC}">
                <c16:uniqueId val="{0000000B-5A09-4BB7-BFA0-3ECB5C1F39D5}"/>
              </c:ext>
            </c:extLst>
          </c:dPt>
          <c:dPt>
            <c:idx val="23"/>
            <c:invertIfNegative val="0"/>
            <c:bubble3D val="0"/>
            <c:extLst>
              <c:ext xmlns:c16="http://schemas.microsoft.com/office/drawing/2014/chart" uri="{C3380CC4-5D6E-409C-BE32-E72D297353CC}">
                <c16:uniqueId val="{0000000C-5A09-4BB7-BFA0-3ECB5C1F39D5}"/>
              </c:ext>
            </c:extLst>
          </c:dPt>
          <c:dPt>
            <c:idx val="25"/>
            <c:invertIfNegative val="0"/>
            <c:bubble3D val="0"/>
            <c:extLst>
              <c:ext xmlns:c16="http://schemas.microsoft.com/office/drawing/2014/chart" uri="{C3380CC4-5D6E-409C-BE32-E72D297353CC}">
                <c16:uniqueId val="{0000000D-5A09-4BB7-BFA0-3ECB5C1F39D5}"/>
              </c:ext>
            </c:extLst>
          </c:dPt>
          <c:dPt>
            <c:idx val="26"/>
            <c:invertIfNegative val="0"/>
            <c:bubble3D val="0"/>
            <c:extLst>
              <c:ext xmlns:c16="http://schemas.microsoft.com/office/drawing/2014/chart" uri="{C3380CC4-5D6E-409C-BE32-E72D297353CC}">
                <c16:uniqueId val="{0000000E-5A09-4BB7-BFA0-3ECB5C1F39D5}"/>
              </c:ext>
            </c:extLst>
          </c:dPt>
          <c:dPt>
            <c:idx val="28"/>
            <c:invertIfNegative val="0"/>
            <c:bubble3D val="0"/>
            <c:extLst>
              <c:ext xmlns:c16="http://schemas.microsoft.com/office/drawing/2014/chart" uri="{C3380CC4-5D6E-409C-BE32-E72D297353CC}">
                <c16:uniqueId val="{0000000F-5A09-4BB7-BFA0-3ECB5C1F39D5}"/>
              </c:ext>
            </c:extLst>
          </c:dPt>
          <c:dPt>
            <c:idx val="29"/>
            <c:invertIfNegative val="0"/>
            <c:bubble3D val="0"/>
            <c:extLst>
              <c:ext xmlns:c16="http://schemas.microsoft.com/office/drawing/2014/chart" uri="{C3380CC4-5D6E-409C-BE32-E72D297353CC}">
                <c16:uniqueId val="{00000010-5A09-4BB7-BFA0-3ECB5C1F39D5}"/>
              </c:ext>
            </c:extLst>
          </c:dPt>
          <c:dPt>
            <c:idx val="30"/>
            <c:invertIfNegative val="0"/>
            <c:bubble3D val="0"/>
            <c:extLst>
              <c:ext xmlns:c16="http://schemas.microsoft.com/office/drawing/2014/chart" uri="{C3380CC4-5D6E-409C-BE32-E72D297353CC}">
                <c16:uniqueId val="{00000011-5A09-4BB7-BFA0-3ECB5C1F39D5}"/>
              </c:ext>
            </c:extLst>
          </c:dPt>
          <c:dPt>
            <c:idx val="31"/>
            <c:invertIfNegative val="0"/>
            <c:bubble3D val="0"/>
            <c:extLst>
              <c:ext xmlns:c16="http://schemas.microsoft.com/office/drawing/2014/chart" uri="{C3380CC4-5D6E-409C-BE32-E72D297353CC}">
                <c16:uniqueId val="{00000012-5A09-4BB7-BFA0-3ECB5C1F39D5}"/>
              </c:ext>
            </c:extLst>
          </c:dPt>
          <c:dPt>
            <c:idx val="32"/>
            <c:invertIfNegative val="0"/>
            <c:bubble3D val="0"/>
            <c:extLst>
              <c:ext xmlns:c16="http://schemas.microsoft.com/office/drawing/2014/chart" uri="{C3380CC4-5D6E-409C-BE32-E72D297353CC}">
                <c16:uniqueId val="{00000013-5A09-4BB7-BFA0-3ECB5C1F39D5}"/>
              </c:ext>
            </c:extLst>
          </c:dPt>
          <c:dPt>
            <c:idx val="33"/>
            <c:invertIfNegative val="0"/>
            <c:bubble3D val="0"/>
            <c:extLst>
              <c:ext xmlns:c16="http://schemas.microsoft.com/office/drawing/2014/chart" uri="{C3380CC4-5D6E-409C-BE32-E72D297353CC}">
                <c16:uniqueId val="{00000014-5A09-4BB7-BFA0-3ECB5C1F39D5}"/>
              </c:ext>
            </c:extLst>
          </c:dPt>
          <c:dPt>
            <c:idx val="34"/>
            <c:invertIfNegative val="0"/>
            <c:bubble3D val="0"/>
            <c:extLst>
              <c:ext xmlns:c16="http://schemas.microsoft.com/office/drawing/2014/chart" uri="{C3380CC4-5D6E-409C-BE32-E72D297353CC}">
                <c16:uniqueId val="{00000015-5A09-4BB7-BFA0-3ECB5C1F39D5}"/>
              </c:ext>
            </c:extLst>
          </c:dPt>
          <c:dPt>
            <c:idx val="36"/>
            <c:invertIfNegative val="0"/>
            <c:bubble3D val="0"/>
            <c:extLst>
              <c:ext xmlns:c16="http://schemas.microsoft.com/office/drawing/2014/chart" uri="{C3380CC4-5D6E-409C-BE32-E72D297353CC}">
                <c16:uniqueId val="{00000016-5A09-4BB7-BFA0-3ECB5C1F39D5}"/>
              </c:ext>
            </c:extLst>
          </c:dPt>
          <c:dPt>
            <c:idx val="37"/>
            <c:invertIfNegative val="0"/>
            <c:bubble3D val="0"/>
            <c:extLst>
              <c:ext xmlns:c16="http://schemas.microsoft.com/office/drawing/2014/chart" uri="{C3380CC4-5D6E-409C-BE32-E72D297353CC}">
                <c16:uniqueId val="{00000017-5A09-4BB7-BFA0-3ECB5C1F39D5}"/>
              </c:ext>
            </c:extLst>
          </c:dPt>
          <c:dPt>
            <c:idx val="38"/>
            <c:invertIfNegative val="0"/>
            <c:bubble3D val="0"/>
            <c:extLst>
              <c:ext xmlns:c16="http://schemas.microsoft.com/office/drawing/2014/chart" uri="{C3380CC4-5D6E-409C-BE32-E72D297353CC}">
                <c16:uniqueId val="{00000018-5A09-4BB7-BFA0-3ECB5C1F39D5}"/>
              </c:ext>
            </c:extLst>
          </c:dPt>
          <c:dPt>
            <c:idx val="39"/>
            <c:invertIfNegative val="0"/>
            <c:bubble3D val="0"/>
            <c:extLst>
              <c:ext xmlns:c16="http://schemas.microsoft.com/office/drawing/2014/chart" uri="{C3380CC4-5D6E-409C-BE32-E72D297353CC}">
                <c16:uniqueId val="{00000019-5A09-4BB7-BFA0-3ECB5C1F39D5}"/>
              </c:ext>
            </c:extLst>
          </c:dPt>
          <c:dPt>
            <c:idx val="41"/>
            <c:invertIfNegative val="0"/>
            <c:bubble3D val="0"/>
            <c:extLst>
              <c:ext xmlns:c16="http://schemas.microsoft.com/office/drawing/2014/chart" uri="{C3380CC4-5D6E-409C-BE32-E72D297353CC}">
                <c16:uniqueId val="{0000001A-5A09-4BB7-BFA0-3ECB5C1F39D5}"/>
              </c:ext>
            </c:extLst>
          </c:dPt>
          <c:dPt>
            <c:idx val="42"/>
            <c:invertIfNegative val="0"/>
            <c:bubble3D val="0"/>
            <c:spPr>
              <a:solidFill>
                <a:srgbClr val="FFC000"/>
              </a:solidFill>
              <a:effectLst/>
            </c:spPr>
            <c:extLst>
              <c:ext xmlns:c16="http://schemas.microsoft.com/office/drawing/2014/chart" uri="{C3380CC4-5D6E-409C-BE32-E72D297353CC}">
                <c16:uniqueId val="{0000001C-5A09-4BB7-BFA0-3ECB5C1F39D5}"/>
              </c:ext>
            </c:extLst>
          </c:dPt>
          <c:dPt>
            <c:idx val="43"/>
            <c:invertIfNegative val="0"/>
            <c:bubble3D val="0"/>
            <c:extLst>
              <c:ext xmlns:c16="http://schemas.microsoft.com/office/drawing/2014/chart" uri="{C3380CC4-5D6E-409C-BE32-E72D297353CC}">
                <c16:uniqueId val="{0000001D-5A09-4BB7-BFA0-3ECB5C1F39D5}"/>
              </c:ext>
            </c:extLst>
          </c:dPt>
          <c:dPt>
            <c:idx val="45"/>
            <c:invertIfNegative val="0"/>
            <c:bubble3D val="0"/>
            <c:extLst>
              <c:ext xmlns:c16="http://schemas.microsoft.com/office/drawing/2014/chart" uri="{C3380CC4-5D6E-409C-BE32-E72D297353CC}">
                <c16:uniqueId val="{0000001E-5A09-4BB7-BFA0-3ECB5C1F39D5}"/>
              </c:ext>
            </c:extLst>
          </c:dPt>
          <c:dPt>
            <c:idx val="47"/>
            <c:invertIfNegative val="0"/>
            <c:bubble3D val="0"/>
            <c:extLst>
              <c:ext xmlns:c16="http://schemas.microsoft.com/office/drawing/2014/chart" uri="{C3380CC4-5D6E-409C-BE32-E72D297353CC}">
                <c16:uniqueId val="{0000001F-5A09-4BB7-BFA0-3ECB5C1F39D5}"/>
              </c:ext>
            </c:extLst>
          </c:dPt>
          <c:dPt>
            <c:idx val="48"/>
            <c:invertIfNegative val="0"/>
            <c:bubble3D val="0"/>
            <c:extLst>
              <c:ext xmlns:c16="http://schemas.microsoft.com/office/drawing/2014/chart" uri="{C3380CC4-5D6E-409C-BE32-E72D297353CC}">
                <c16:uniqueId val="{00000020-5A09-4BB7-BFA0-3ECB5C1F39D5}"/>
              </c:ext>
            </c:extLst>
          </c:dPt>
          <c:dPt>
            <c:idx val="49"/>
            <c:invertIfNegative val="0"/>
            <c:bubble3D val="0"/>
            <c:extLst>
              <c:ext xmlns:c16="http://schemas.microsoft.com/office/drawing/2014/chart" uri="{C3380CC4-5D6E-409C-BE32-E72D297353CC}">
                <c16:uniqueId val="{00000021-5A09-4BB7-BFA0-3ECB5C1F39D5}"/>
              </c:ext>
            </c:extLst>
          </c:dPt>
          <c:dPt>
            <c:idx val="50"/>
            <c:invertIfNegative val="0"/>
            <c:bubble3D val="0"/>
            <c:extLst>
              <c:ext xmlns:c16="http://schemas.microsoft.com/office/drawing/2014/chart" uri="{C3380CC4-5D6E-409C-BE32-E72D297353CC}">
                <c16:uniqueId val="{00000022-5A09-4BB7-BFA0-3ECB5C1F39D5}"/>
              </c:ext>
            </c:extLst>
          </c:dPt>
          <c:dPt>
            <c:idx val="51"/>
            <c:invertIfNegative val="0"/>
            <c:bubble3D val="0"/>
            <c:extLst>
              <c:ext xmlns:c16="http://schemas.microsoft.com/office/drawing/2014/chart" uri="{C3380CC4-5D6E-409C-BE32-E72D297353CC}">
                <c16:uniqueId val="{00000023-5A09-4BB7-BFA0-3ECB5C1F39D5}"/>
              </c:ext>
            </c:extLst>
          </c:dPt>
          <c:dPt>
            <c:idx val="52"/>
            <c:invertIfNegative val="0"/>
            <c:bubble3D val="0"/>
            <c:extLst>
              <c:ext xmlns:c16="http://schemas.microsoft.com/office/drawing/2014/chart" uri="{C3380CC4-5D6E-409C-BE32-E72D297353CC}">
                <c16:uniqueId val="{00000024-5A09-4BB7-BFA0-3ECB5C1F39D5}"/>
              </c:ext>
            </c:extLst>
          </c:dPt>
          <c:dPt>
            <c:idx val="53"/>
            <c:invertIfNegative val="0"/>
            <c:bubble3D val="0"/>
            <c:extLst>
              <c:ext xmlns:c16="http://schemas.microsoft.com/office/drawing/2014/chart" uri="{C3380CC4-5D6E-409C-BE32-E72D297353CC}">
                <c16:uniqueId val="{00000025-5A09-4BB7-BFA0-3ECB5C1F39D5}"/>
              </c:ext>
            </c:extLst>
          </c:dPt>
          <c:dLbls>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'F28'!$A$7:$A$61</c:f>
              <c:strCache>
                <c:ptCount val="55"/>
                <c:pt idx="0">
                  <c:v>Chetumal, Q. R.</c:v>
                </c:pt>
                <c:pt idx="1">
                  <c:v>Cancún, Q. Roo.</c:v>
                </c:pt>
                <c:pt idx="2">
                  <c:v>Coatzacoalcos, Ver.</c:v>
                </c:pt>
                <c:pt idx="3">
                  <c:v>Toluca, Edo. de Méx.</c:v>
                </c:pt>
                <c:pt idx="4">
                  <c:v>A. M.Cd. de México</c:v>
                </c:pt>
                <c:pt idx="5">
                  <c:v>La Paz, B. C. S.</c:v>
                </c:pt>
                <c:pt idx="6">
                  <c:v>Villahermosa, Tab.</c:v>
                </c:pt>
                <c:pt idx="7">
                  <c:v>Tulancingo, Hgo.</c:v>
                </c:pt>
                <c:pt idx="8">
                  <c:v>Hermosillo, Son.</c:v>
                </c:pt>
                <c:pt idx="9">
                  <c:v>San Andrés Tuxtla, Ver.</c:v>
                </c:pt>
                <c:pt idx="10">
                  <c:v>Puebla, Pue.</c:v>
                </c:pt>
                <c:pt idx="11">
                  <c:v>Querétaro, Qro.</c:v>
                </c:pt>
                <c:pt idx="12">
                  <c:v>Mérida, Yuc.</c:v>
                </c:pt>
                <c:pt idx="13">
                  <c:v>San Luis Potosí, S. L. P.</c:v>
                </c:pt>
                <c:pt idx="14">
                  <c:v>Veracruz, Ver.</c:v>
                </c:pt>
                <c:pt idx="15">
                  <c:v>Atlacomulco, Méx.</c:v>
                </c:pt>
                <c:pt idx="16">
                  <c:v>Cortazar, Gto.</c:v>
                </c:pt>
                <c:pt idx="17">
                  <c:v>Tampico, Tamps.</c:v>
                </c:pt>
                <c:pt idx="18">
                  <c:v>Guadalajara, Jal.</c:v>
                </c:pt>
                <c:pt idx="19">
                  <c:v>Tapachula, Chis.</c:v>
                </c:pt>
                <c:pt idx="20">
                  <c:v>Tepic, Nay.</c:v>
                </c:pt>
                <c:pt idx="21">
                  <c:v>Jacona, Mich.</c:v>
                </c:pt>
                <c:pt idx="22">
                  <c:v>Huatabampo, Son.</c:v>
                </c:pt>
                <c:pt idx="23">
                  <c:v>Aguascalientes, Ags.</c:v>
                </c:pt>
                <c:pt idx="24">
                  <c:v>Esperanza, Son.</c:v>
                </c:pt>
                <c:pt idx="25">
                  <c:v>Colima, Col.</c:v>
                </c:pt>
                <c:pt idx="26">
                  <c:v>Tuxtla Gutiérrez, Chis.</c:v>
                </c:pt>
                <c:pt idx="27">
                  <c:v>Pachuca, Hgo.</c:v>
                </c:pt>
                <c:pt idx="28">
                  <c:v>Monterrey, N. L.</c:v>
                </c:pt>
                <c:pt idx="29">
                  <c:v>Izúcar de Matamoros, Pue.</c:v>
                </c:pt>
                <c:pt idx="30">
                  <c:v>Córdoba, Ver.</c:v>
                </c:pt>
                <c:pt idx="31">
                  <c:v>Monclova, Coah.</c:v>
                </c:pt>
                <c:pt idx="32">
                  <c:v>Morelia, Mich</c:v>
                </c:pt>
                <c:pt idx="33">
                  <c:v>Cuernavaca, Mor.</c:v>
                </c:pt>
                <c:pt idx="34">
                  <c:v>Chihuahua, Chih.</c:v>
                </c:pt>
                <c:pt idx="35">
                  <c:v>Campeche, Camp.</c:v>
                </c:pt>
                <c:pt idx="36">
                  <c:v>León, Gto.</c:v>
                </c:pt>
                <c:pt idx="37">
                  <c:v>Tehuantepec, Oax.</c:v>
                </c:pt>
                <c:pt idx="38">
                  <c:v>Mexicali, B. C.</c:v>
                </c:pt>
                <c:pt idx="39">
                  <c:v>Torreón, Coah.</c:v>
                </c:pt>
                <c:pt idx="40">
                  <c:v>Cd. Juárez, Chih</c:v>
                </c:pt>
                <c:pt idx="41">
                  <c:v>Acapulco, Gro.</c:v>
                </c:pt>
                <c:pt idx="42">
                  <c:v>Tepatitlán, Jal.</c:v>
                </c:pt>
                <c:pt idx="43">
                  <c:v>Matamoros, Tamps.</c:v>
                </c:pt>
                <c:pt idx="44">
                  <c:v>Iguala, Gro.</c:v>
                </c:pt>
                <c:pt idx="45">
                  <c:v>Cd. Acuña, Coah.</c:v>
                </c:pt>
                <c:pt idx="46">
                  <c:v>Culiacán, Sin.</c:v>
                </c:pt>
                <c:pt idx="47">
                  <c:v>Oaxaca, Oax.</c:v>
                </c:pt>
                <c:pt idx="48">
                  <c:v>Saltillo, Coah.</c:v>
                </c:pt>
                <c:pt idx="49">
                  <c:v>Durango, Dgo.</c:v>
                </c:pt>
                <c:pt idx="50">
                  <c:v>Cd. Jiménez, Chih.</c:v>
                </c:pt>
                <c:pt idx="51">
                  <c:v>Tlaxcala, Tlax.</c:v>
                </c:pt>
                <c:pt idx="52">
                  <c:v>Zacatecas, Zac.</c:v>
                </c:pt>
                <c:pt idx="53">
                  <c:v>Tijuana, B. C.</c:v>
                </c:pt>
                <c:pt idx="54">
                  <c:v>Fresnillo, Zac.</c:v>
                </c:pt>
              </c:strCache>
            </c:strRef>
          </c:cat>
          <c:val>
            <c:numRef>
              <c:f>'F28'!$D$7:$D$61</c:f>
              <c:numCache>
                <c:formatCode>General</c:formatCode>
                <c:ptCount val="55"/>
                <c:pt idx="0">
                  <c:v>5.08</c:v>
                </c:pt>
                <c:pt idx="1">
                  <c:v>5.78</c:v>
                </c:pt>
                <c:pt idx="2">
                  <c:v>6.1</c:v>
                </c:pt>
                <c:pt idx="3">
                  <c:v>6.48</c:v>
                </c:pt>
                <c:pt idx="4">
                  <c:v>6.49</c:v>
                </c:pt>
                <c:pt idx="5">
                  <c:v>6.5</c:v>
                </c:pt>
                <c:pt idx="6">
                  <c:v>6.51</c:v>
                </c:pt>
                <c:pt idx="7">
                  <c:v>6.69</c:v>
                </c:pt>
                <c:pt idx="8">
                  <c:v>6.8</c:v>
                </c:pt>
                <c:pt idx="9">
                  <c:v>6.96</c:v>
                </c:pt>
                <c:pt idx="10">
                  <c:v>7.03</c:v>
                </c:pt>
                <c:pt idx="11">
                  <c:v>7.03</c:v>
                </c:pt>
                <c:pt idx="12">
                  <c:v>7.04</c:v>
                </c:pt>
                <c:pt idx="13">
                  <c:v>7.04</c:v>
                </c:pt>
                <c:pt idx="14">
                  <c:v>7.14</c:v>
                </c:pt>
                <c:pt idx="15">
                  <c:v>7.23</c:v>
                </c:pt>
                <c:pt idx="16">
                  <c:v>7.23</c:v>
                </c:pt>
                <c:pt idx="17">
                  <c:v>7.25</c:v>
                </c:pt>
                <c:pt idx="18">
                  <c:v>7.26</c:v>
                </c:pt>
                <c:pt idx="19">
                  <c:v>7.28</c:v>
                </c:pt>
                <c:pt idx="20">
                  <c:v>7.35</c:v>
                </c:pt>
                <c:pt idx="21">
                  <c:v>7.37</c:v>
                </c:pt>
                <c:pt idx="22">
                  <c:v>7.39</c:v>
                </c:pt>
                <c:pt idx="23">
                  <c:v>7.4</c:v>
                </c:pt>
                <c:pt idx="24">
                  <c:v>7.41</c:v>
                </c:pt>
                <c:pt idx="25">
                  <c:v>7.44</c:v>
                </c:pt>
                <c:pt idx="26">
                  <c:v>7.44</c:v>
                </c:pt>
                <c:pt idx="27">
                  <c:v>7.55</c:v>
                </c:pt>
                <c:pt idx="28">
                  <c:v>7.65</c:v>
                </c:pt>
                <c:pt idx="29">
                  <c:v>7.67</c:v>
                </c:pt>
                <c:pt idx="30">
                  <c:v>7.69</c:v>
                </c:pt>
                <c:pt idx="31">
                  <c:v>7.69</c:v>
                </c:pt>
                <c:pt idx="32">
                  <c:v>7.77</c:v>
                </c:pt>
                <c:pt idx="33">
                  <c:v>7.84</c:v>
                </c:pt>
                <c:pt idx="34">
                  <c:v>7.94</c:v>
                </c:pt>
                <c:pt idx="35">
                  <c:v>7.96</c:v>
                </c:pt>
                <c:pt idx="36">
                  <c:v>7.96</c:v>
                </c:pt>
                <c:pt idx="37">
                  <c:v>8.0399999999999991</c:v>
                </c:pt>
                <c:pt idx="38">
                  <c:v>8.11</c:v>
                </c:pt>
                <c:pt idx="39">
                  <c:v>8.15</c:v>
                </c:pt>
                <c:pt idx="40">
                  <c:v>8.19</c:v>
                </c:pt>
                <c:pt idx="41">
                  <c:v>8.26</c:v>
                </c:pt>
                <c:pt idx="42">
                  <c:v>8.34</c:v>
                </c:pt>
                <c:pt idx="43">
                  <c:v>8.36</c:v>
                </c:pt>
                <c:pt idx="44">
                  <c:v>8.42</c:v>
                </c:pt>
                <c:pt idx="45">
                  <c:v>8.44</c:v>
                </c:pt>
                <c:pt idx="46">
                  <c:v>8.44</c:v>
                </c:pt>
                <c:pt idx="47">
                  <c:v>8.5399999999999991</c:v>
                </c:pt>
                <c:pt idx="48">
                  <c:v>8.5399999999999991</c:v>
                </c:pt>
                <c:pt idx="49">
                  <c:v>8.57</c:v>
                </c:pt>
                <c:pt idx="50">
                  <c:v>8.68</c:v>
                </c:pt>
                <c:pt idx="51">
                  <c:v>8.89</c:v>
                </c:pt>
                <c:pt idx="52">
                  <c:v>8.9600000000000009</c:v>
                </c:pt>
                <c:pt idx="53">
                  <c:v>9.7100000000000009</c:v>
                </c:pt>
                <c:pt idx="54">
                  <c:v>9.82</c:v>
                </c:pt>
              </c:numCache>
            </c:numRef>
          </c:val>
          <c:extLst>
            <c:ext xmlns:c16="http://schemas.microsoft.com/office/drawing/2014/chart" uri="{C3380CC4-5D6E-409C-BE32-E72D297353CC}">
              <c16:uniqueId val="{00000026-5A09-4BB7-BFA0-3ECB5C1F39D5}"/>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13652165598007676"/>
                  <c:y val="-0.54106031746031746"/>
                </c:manualLayout>
              </c:layout>
              <c:tx>
                <c:rich>
                  <a:bodyPr rot="-5400000" vert="horz" wrap="square" lIns="38100" tIns="19050" rIns="38100" bIns="19050" anchor="ctr">
                    <a:noAutofit/>
                  </a:bodyPr>
                  <a:lstStyle/>
                  <a:p>
                    <a:pPr>
                      <a:defRPr sz="900" b="1"/>
                    </a:pPr>
                    <a:r>
                      <a:rPr lang="en-US" sz="900" b="1"/>
                      <a:t>Nacional</a:t>
                    </a:r>
                    <a:r>
                      <a:rPr lang="en-US" sz="900" b="1" baseline="0"/>
                      <a:t>, 7.36</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3728906351667736"/>
                      <c:h val="4.7701603174603181E-2"/>
                    </c:manualLayout>
                  </c15:layout>
                </c:ext>
                <c:ext xmlns:c16="http://schemas.microsoft.com/office/drawing/2014/chart" uri="{C3380CC4-5D6E-409C-BE32-E72D297353CC}">
                  <c16:uniqueId val="{00000027-5A09-4BB7-BFA0-3ECB5C1F39D5}"/>
                </c:ext>
              </c:extLst>
            </c:dLbl>
            <c:dLbl>
              <c:idx val="1"/>
              <c:delete val="1"/>
              <c:extLst>
                <c:ext xmlns:c15="http://schemas.microsoft.com/office/drawing/2012/chart" uri="{CE6537A1-D6FC-4f65-9D91-7224C49458BB}"/>
                <c:ext xmlns:c16="http://schemas.microsoft.com/office/drawing/2014/chart" uri="{C3380CC4-5D6E-409C-BE32-E72D297353CC}">
                  <c16:uniqueId val="{00000028-5A09-4BB7-BFA0-3ECB5C1F39D5}"/>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7.36</c:v>
              </c:pt>
              <c:pt idx="1">
                <c:v>7.36</c:v>
              </c:pt>
            </c:numLit>
          </c:xVal>
          <c:yVal>
            <c:numLit>
              <c:formatCode>General</c:formatCode>
              <c:ptCount val="2"/>
              <c:pt idx="0">
                <c:v>0</c:v>
              </c:pt>
              <c:pt idx="1">
                <c:v>1</c:v>
              </c:pt>
            </c:numLit>
          </c:yVal>
          <c:smooth val="0"/>
          <c:extLst>
            <c:ext xmlns:c16="http://schemas.microsoft.com/office/drawing/2014/chart" uri="{C3380CC4-5D6E-409C-BE32-E72D297353CC}">
              <c16:uniqueId val="{00000029-5A09-4BB7-BFA0-3ECB5C1F39D5}"/>
            </c:ext>
          </c:extLst>
        </c:ser>
        <c:dLbls>
          <c:showLegendKey val="0"/>
          <c:showVal val="0"/>
          <c:showCatName val="0"/>
          <c:showSerName val="0"/>
          <c:showPercent val="0"/>
          <c:showBubbleSize val="0"/>
        </c:dLbls>
        <c:axId val="2129467855"/>
        <c:axId val="2017639807"/>
      </c:scatte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General" sourceLinked="1"/>
        <c:majorTickMark val="none"/>
        <c:minorTickMark val="none"/>
        <c:tickLblPos val="nextTo"/>
        <c:crossAx val="49014272"/>
        <c:crosses val="autoZero"/>
        <c:crossBetween val="between"/>
      </c:valAx>
      <c:valAx>
        <c:axId val="2017639807"/>
        <c:scaling>
          <c:orientation val="minMax"/>
          <c:max val="1"/>
        </c:scaling>
        <c:delete val="1"/>
        <c:axPos val="r"/>
        <c:numFmt formatCode="General" sourceLinked="1"/>
        <c:majorTickMark val="out"/>
        <c:minorTickMark val="none"/>
        <c:tickLblPos val="nextTo"/>
        <c:crossAx val="2129467855"/>
        <c:crosses val="max"/>
        <c:crossBetween val="midCat"/>
      </c:valAx>
      <c:valAx>
        <c:axId val="2129467855"/>
        <c:scaling>
          <c:orientation val="minMax"/>
        </c:scaling>
        <c:delete val="1"/>
        <c:axPos val="b"/>
        <c:numFmt formatCode="General" sourceLinked="1"/>
        <c:majorTickMark val="out"/>
        <c:minorTickMark val="none"/>
        <c:tickLblPos val="nextTo"/>
        <c:crossAx val="2017639807"/>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0288-48FB-8F8D-AB41CC45D1B1}"/>
              </c:ext>
            </c:extLst>
          </c:dPt>
          <c:dPt>
            <c:idx val="12"/>
            <c:invertIfNegative val="0"/>
            <c:bubble3D val="0"/>
            <c:extLst>
              <c:ext xmlns:c16="http://schemas.microsoft.com/office/drawing/2014/chart" uri="{C3380CC4-5D6E-409C-BE32-E72D297353CC}">
                <c16:uniqueId val="{00000001-0288-48FB-8F8D-AB41CC45D1B1}"/>
              </c:ext>
            </c:extLst>
          </c:dPt>
          <c:dPt>
            <c:idx val="13"/>
            <c:invertIfNegative val="0"/>
            <c:bubble3D val="0"/>
            <c:spPr>
              <a:solidFill>
                <a:srgbClr val="FBBB27"/>
              </a:solidFill>
            </c:spPr>
            <c:extLst>
              <c:ext xmlns:c16="http://schemas.microsoft.com/office/drawing/2014/chart" uri="{C3380CC4-5D6E-409C-BE32-E72D297353CC}">
                <c16:uniqueId val="{00000003-0288-48FB-8F8D-AB41CC45D1B1}"/>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'F139'!$B$6:$B$19</c:f>
              <c:strCache>
                <c:ptCount val="14"/>
                <c:pt idx="0">
                  <c:v>ene-nov 2008</c:v>
                </c:pt>
                <c:pt idx="1">
                  <c:v>ene-nov 2009</c:v>
                </c:pt>
                <c:pt idx="2">
                  <c:v>ene-nov 2010</c:v>
                </c:pt>
                <c:pt idx="3">
                  <c:v>ene-nov 2011</c:v>
                </c:pt>
                <c:pt idx="4">
                  <c:v>ene-nov 2012</c:v>
                </c:pt>
                <c:pt idx="5">
                  <c:v>ene-nov 2013</c:v>
                </c:pt>
                <c:pt idx="6">
                  <c:v>ene-nov 2014</c:v>
                </c:pt>
                <c:pt idx="7">
                  <c:v>ene-nov 2015</c:v>
                </c:pt>
                <c:pt idx="8">
                  <c:v>ene-nov 2016</c:v>
                </c:pt>
                <c:pt idx="9">
                  <c:v>ene-nov 2017</c:v>
                </c:pt>
                <c:pt idx="10">
                  <c:v>ene-nov 2018</c:v>
                </c:pt>
                <c:pt idx="11">
                  <c:v>ene-nov 2019</c:v>
                </c:pt>
                <c:pt idx="12">
                  <c:v>ene-nov 2020</c:v>
                </c:pt>
                <c:pt idx="13">
                  <c:v>ene-nov 2021</c:v>
                </c:pt>
              </c:strCache>
            </c:strRef>
          </c:cat>
          <c:val>
            <c:numRef>
              <c:f>'F139'!$C$6:$C$19</c:f>
              <c:numCache>
                <c:formatCode>#,##0</c:formatCode>
                <c:ptCount val="14"/>
                <c:pt idx="0">
                  <c:v>156047</c:v>
                </c:pt>
                <c:pt idx="1">
                  <c:v>155301</c:v>
                </c:pt>
                <c:pt idx="2">
                  <c:v>165601</c:v>
                </c:pt>
                <c:pt idx="3">
                  <c:v>170292</c:v>
                </c:pt>
                <c:pt idx="4">
                  <c:v>168967</c:v>
                </c:pt>
                <c:pt idx="5">
                  <c:v>150464</c:v>
                </c:pt>
                <c:pt idx="6">
                  <c:v>127499</c:v>
                </c:pt>
                <c:pt idx="7">
                  <c:v>120361</c:v>
                </c:pt>
                <c:pt idx="8">
                  <c:v>125136</c:v>
                </c:pt>
                <c:pt idx="9">
                  <c:v>127502</c:v>
                </c:pt>
                <c:pt idx="10">
                  <c:v>141127</c:v>
                </c:pt>
                <c:pt idx="11">
                  <c:v>154851</c:v>
                </c:pt>
                <c:pt idx="12">
                  <c:v>156271</c:v>
                </c:pt>
                <c:pt idx="13">
                  <c:v>156711</c:v>
                </c:pt>
              </c:numCache>
            </c:numRef>
          </c:val>
          <c:extLst>
            <c:ext xmlns:c16="http://schemas.microsoft.com/office/drawing/2014/chart" uri="{C3380CC4-5D6E-409C-BE32-E72D297353CC}">
              <c16:uniqueId val="{00000004-0288-48FB-8F8D-AB41CC45D1B1}"/>
            </c:ext>
          </c:extLst>
        </c:ser>
        <c:dLbls>
          <c:showLegendKey val="0"/>
          <c:showVal val="0"/>
          <c:showCatName val="0"/>
          <c:showSerName val="0"/>
          <c:showPercent val="0"/>
          <c:showBubbleSize val="0"/>
        </c:dLbls>
        <c:gapWidth val="150"/>
        <c:axId val="306550312"/>
        <c:axId val="306551096"/>
      </c:barChart>
      <c:catAx>
        <c:axId val="30655031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306551096"/>
        <c:crosses val="autoZero"/>
        <c:auto val="1"/>
        <c:lblAlgn val="ctr"/>
        <c:lblOffset val="100"/>
        <c:noMultiLvlLbl val="0"/>
      </c:catAx>
      <c:valAx>
        <c:axId val="306551096"/>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30655031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'F140'!$B$8</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ADAD-424B-AAB1-715A723598B8}"/>
              </c:ext>
            </c:extLst>
          </c:dPt>
          <c:dPt>
            <c:idx val="1"/>
            <c:invertIfNegative val="0"/>
            <c:bubble3D val="0"/>
            <c:extLst>
              <c:ext xmlns:c16="http://schemas.microsoft.com/office/drawing/2014/chart" uri="{C3380CC4-5D6E-409C-BE32-E72D297353CC}">
                <c16:uniqueId val="{00000001-ADAD-424B-AAB1-715A723598B8}"/>
              </c:ext>
            </c:extLst>
          </c:dPt>
          <c:dPt>
            <c:idx val="2"/>
            <c:invertIfNegative val="0"/>
            <c:bubble3D val="0"/>
            <c:extLst>
              <c:ext xmlns:c16="http://schemas.microsoft.com/office/drawing/2014/chart" uri="{C3380CC4-5D6E-409C-BE32-E72D297353CC}">
                <c16:uniqueId val="{00000002-ADAD-424B-AAB1-715A723598B8}"/>
              </c:ext>
            </c:extLst>
          </c:dPt>
          <c:dPt>
            <c:idx val="3"/>
            <c:invertIfNegative val="0"/>
            <c:bubble3D val="0"/>
            <c:extLst>
              <c:ext xmlns:c16="http://schemas.microsoft.com/office/drawing/2014/chart" uri="{C3380CC4-5D6E-409C-BE32-E72D297353CC}">
                <c16:uniqueId val="{00000003-ADAD-424B-AAB1-715A723598B8}"/>
              </c:ext>
            </c:extLst>
          </c:dPt>
          <c:dPt>
            <c:idx val="4"/>
            <c:invertIfNegative val="0"/>
            <c:bubble3D val="0"/>
            <c:extLst>
              <c:ext xmlns:c16="http://schemas.microsoft.com/office/drawing/2014/chart" uri="{C3380CC4-5D6E-409C-BE32-E72D297353CC}">
                <c16:uniqueId val="{00000004-ADAD-424B-AAB1-715A723598B8}"/>
              </c:ext>
            </c:extLst>
          </c:dPt>
          <c:dPt>
            <c:idx val="5"/>
            <c:invertIfNegative val="0"/>
            <c:bubble3D val="0"/>
            <c:extLst>
              <c:ext xmlns:c16="http://schemas.microsoft.com/office/drawing/2014/chart" uri="{C3380CC4-5D6E-409C-BE32-E72D297353CC}">
                <c16:uniqueId val="{00000005-ADAD-424B-AAB1-715A723598B8}"/>
              </c:ext>
            </c:extLst>
          </c:dPt>
          <c:dPt>
            <c:idx val="6"/>
            <c:invertIfNegative val="0"/>
            <c:bubble3D val="0"/>
            <c:extLst>
              <c:ext xmlns:c16="http://schemas.microsoft.com/office/drawing/2014/chart" uri="{C3380CC4-5D6E-409C-BE32-E72D297353CC}">
                <c16:uniqueId val="{00000006-ADAD-424B-AAB1-715A723598B8}"/>
              </c:ext>
            </c:extLst>
          </c:dPt>
          <c:dPt>
            <c:idx val="7"/>
            <c:invertIfNegative val="0"/>
            <c:bubble3D val="0"/>
            <c:extLst>
              <c:ext xmlns:c16="http://schemas.microsoft.com/office/drawing/2014/chart" uri="{C3380CC4-5D6E-409C-BE32-E72D297353CC}">
                <c16:uniqueId val="{00000007-ADAD-424B-AAB1-715A723598B8}"/>
              </c:ext>
            </c:extLst>
          </c:dPt>
          <c:dPt>
            <c:idx val="8"/>
            <c:invertIfNegative val="0"/>
            <c:bubble3D val="0"/>
            <c:extLst>
              <c:ext xmlns:c16="http://schemas.microsoft.com/office/drawing/2014/chart" uri="{C3380CC4-5D6E-409C-BE32-E72D297353CC}">
                <c16:uniqueId val="{00000008-ADAD-424B-AAB1-715A723598B8}"/>
              </c:ext>
            </c:extLst>
          </c:dPt>
          <c:dPt>
            <c:idx val="9"/>
            <c:invertIfNegative val="0"/>
            <c:bubble3D val="0"/>
            <c:extLst>
              <c:ext xmlns:c16="http://schemas.microsoft.com/office/drawing/2014/chart" uri="{C3380CC4-5D6E-409C-BE32-E72D297353CC}">
                <c16:uniqueId val="{00000009-ADAD-424B-AAB1-715A723598B8}"/>
              </c:ext>
            </c:extLst>
          </c:dPt>
          <c:dPt>
            <c:idx val="10"/>
            <c:invertIfNegative val="0"/>
            <c:bubble3D val="0"/>
            <c:extLst>
              <c:ext xmlns:c16="http://schemas.microsoft.com/office/drawing/2014/chart" uri="{C3380CC4-5D6E-409C-BE32-E72D297353CC}">
                <c16:uniqueId val="{0000000A-ADAD-424B-AAB1-715A723598B8}"/>
              </c:ext>
            </c:extLst>
          </c:dPt>
          <c:dPt>
            <c:idx val="11"/>
            <c:invertIfNegative val="0"/>
            <c:bubble3D val="0"/>
            <c:extLst>
              <c:ext xmlns:c16="http://schemas.microsoft.com/office/drawing/2014/chart" uri="{C3380CC4-5D6E-409C-BE32-E72D297353CC}">
                <c16:uniqueId val="{0000000B-ADAD-424B-AAB1-715A723598B8}"/>
              </c:ext>
            </c:extLst>
          </c:dPt>
          <c:dPt>
            <c:idx val="12"/>
            <c:invertIfNegative val="0"/>
            <c:bubble3D val="0"/>
            <c:extLst>
              <c:ext xmlns:c16="http://schemas.microsoft.com/office/drawing/2014/chart" uri="{C3380CC4-5D6E-409C-BE32-E72D297353CC}">
                <c16:uniqueId val="{0000000C-ADAD-424B-AAB1-715A723598B8}"/>
              </c:ext>
            </c:extLst>
          </c:dPt>
          <c:dPt>
            <c:idx val="13"/>
            <c:invertIfNegative val="0"/>
            <c:bubble3D val="0"/>
            <c:extLst>
              <c:ext xmlns:c16="http://schemas.microsoft.com/office/drawing/2014/chart" uri="{C3380CC4-5D6E-409C-BE32-E72D297353CC}">
                <c16:uniqueId val="{0000000D-ADAD-424B-AAB1-715A723598B8}"/>
              </c:ext>
            </c:extLst>
          </c:dPt>
          <c:dPt>
            <c:idx val="14"/>
            <c:invertIfNegative val="0"/>
            <c:bubble3D val="0"/>
            <c:extLst>
              <c:ext xmlns:c16="http://schemas.microsoft.com/office/drawing/2014/chart" uri="{C3380CC4-5D6E-409C-BE32-E72D297353CC}">
                <c16:uniqueId val="{0000000E-ADAD-424B-AAB1-715A723598B8}"/>
              </c:ext>
            </c:extLst>
          </c:dPt>
          <c:dPt>
            <c:idx val="15"/>
            <c:invertIfNegative val="0"/>
            <c:bubble3D val="0"/>
            <c:extLst>
              <c:ext xmlns:c16="http://schemas.microsoft.com/office/drawing/2014/chart" uri="{C3380CC4-5D6E-409C-BE32-E72D297353CC}">
                <c16:uniqueId val="{0000000F-ADAD-424B-AAB1-715A723598B8}"/>
              </c:ext>
            </c:extLst>
          </c:dPt>
          <c:dPt>
            <c:idx val="16"/>
            <c:invertIfNegative val="0"/>
            <c:bubble3D val="0"/>
            <c:extLst>
              <c:ext xmlns:c16="http://schemas.microsoft.com/office/drawing/2014/chart" uri="{C3380CC4-5D6E-409C-BE32-E72D297353CC}">
                <c16:uniqueId val="{00000010-ADAD-424B-AAB1-715A723598B8}"/>
              </c:ext>
            </c:extLst>
          </c:dPt>
          <c:dPt>
            <c:idx val="17"/>
            <c:invertIfNegative val="0"/>
            <c:bubble3D val="0"/>
            <c:extLst>
              <c:ext xmlns:c16="http://schemas.microsoft.com/office/drawing/2014/chart" uri="{C3380CC4-5D6E-409C-BE32-E72D297353CC}">
                <c16:uniqueId val="{00000011-ADAD-424B-AAB1-715A723598B8}"/>
              </c:ext>
            </c:extLst>
          </c:dPt>
          <c:dPt>
            <c:idx val="18"/>
            <c:invertIfNegative val="0"/>
            <c:bubble3D val="0"/>
            <c:extLst>
              <c:ext xmlns:c16="http://schemas.microsoft.com/office/drawing/2014/chart" uri="{C3380CC4-5D6E-409C-BE32-E72D297353CC}">
                <c16:uniqueId val="{00000012-ADAD-424B-AAB1-715A723598B8}"/>
              </c:ext>
            </c:extLst>
          </c:dPt>
          <c:dPt>
            <c:idx val="19"/>
            <c:invertIfNegative val="0"/>
            <c:bubble3D val="0"/>
            <c:extLst>
              <c:ext xmlns:c16="http://schemas.microsoft.com/office/drawing/2014/chart" uri="{C3380CC4-5D6E-409C-BE32-E72D297353CC}">
                <c16:uniqueId val="{00000013-ADAD-424B-AAB1-715A723598B8}"/>
              </c:ext>
            </c:extLst>
          </c:dPt>
          <c:dPt>
            <c:idx val="20"/>
            <c:invertIfNegative val="0"/>
            <c:bubble3D val="0"/>
            <c:extLst>
              <c:ext xmlns:c16="http://schemas.microsoft.com/office/drawing/2014/chart" uri="{C3380CC4-5D6E-409C-BE32-E72D297353CC}">
                <c16:uniqueId val="{00000014-ADAD-424B-AAB1-715A723598B8}"/>
              </c:ext>
            </c:extLst>
          </c:dPt>
          <c:dPt>
            <c:idx val="21"/>
            <c:invertIfNegative val="0"/>
            <c:bubble3D val="0"/>
            <c:extLst>
              <c:ext xmlns:c16="http://schemas.microsoft.com/office/drawing/2014/chart" uri="{C3380CC4-5D6E-409C-BE32-E72D297353CC}">
                <c16:uniqueId val="{00000015-ADAD-424B-AAB1-715A723598B8}"/>
              </c:ext>
            </c:extLst>
          </c:dPt>
          <c:dPt>
            <c:idx val="22"/>
            <c:invertIfNegative val="0"/>
            <c:bubble3D val="0"/>
            <c:extLst>
              <c:ext xmlns:c16="http://schemas.microsoft.com/office/drawing/2014/chart" uri="{C3380CC4-5D6E-409C-BE32-E72D297353CC}">
                <c16:uniqueId val="{00000016-ADAD-424B-AAB1-715A723598B8}"/>
              </c:ext>
            </c:extLst>
          </c:dPt>
          <c:dPt>
            <c:idx val="23"/>
            <c:invertIfNegative val="0"/>
            <c:bubble3D val="0"/>
            <c:extLst>
              <c:ext xmlns:c16="http://schemas.microsoft.com/office/drawing/2014/chart" uri="{C3380CC4-5D6E-409C-BE32-E72D297353CC}">
                <c16:uniqueId val="{00000017-ADAD-424B-AAB1-715A723598B8}"/>
              </c:ext>
            </c:extLst>
          </c:dPt>
          <c:dPt>
            <c:idx val="24"/>
            <c:invertIfNegative val="0"/>
            <c:bubble3D val="0"/>
            <c:extLst>
              <c:ext xmlns:c16="http://schemas.microsoft.com/office/drawing/2014/chart" uri="{C3380CC4-5D6E-409C-BE32-E72D297353CC}">
                <c16:uniqueId val="{00000018-ADAD-424B-AAB1-715A723598B8}"/>
              </c:ext>
            </c:extLst>
          </c:dPt>
          <c:dPt>
            <c:idx val="25"/>
            <c:invertIfNegative val="0"/>
            <c:bubble3D val="0"/>
            <c:extLst>
              <c:ext xmlns:c16="http://schemas.microsoft.com/office/drawing/2014/chart" uri="{C3380CC4-5D6E-409C-BE32-E72D297353CC}">
                <c16:uniqueId val="{00000019-ADAD-424B-AAB1-715A723598B8}"/>
              </c:ext>
            </c:extLst>
          </c:dPt>
          <c:dPt>
            <c:idx val="26"/>
            <c:invertIfNegative val="0"/>
            <c:bubble3D val="0"/>
            <c:extLst>
              <c:ext xmlns:c16="http://schemas.microsoft.com/office/drawing/2014/chart" uri="{C3380CC4-5D6E-409C-BE32-E72D297353CC}">
                <c16:uniqueId val="{0000001A-ADAD-424B-AAB1-715A723598B8}"/>
              </c:ext>
            </c:extLst>
          </c:dPt>
          <c:dPt>
            <c:idx val="27"/>
            <c:invertIfNegative val="0"/>
            <c:bubble3D val="0"/>
            <c:extLst>
              <c:ext xmlns:c16="http://schemas.microsoft.com/office/drawing/2014/chart" uri="{C3380CC4-5D6E-409C-BE32-E72D297353CC}">
                <c16:uniqueId val="{0000001B-ADAD-424B-AAB1-715A723598B8}"/>
              </c:ext>
            </c:extLst>
          </c:dPt>
          <c:dPt>
            <c:idx val="28"/>
            <c:invertIfNegative val="0"/>
            <c:bubble3D val="0"/>
            <c:extLst>
              <c:ext xmlns:c16="http://schemas.microsoft.com/office/drawing/2014/chart" uri="{C3380CC4-5D6E-409C-BE32-E72D297353CC}">
                <c16:uniqueId val="{0000001C-ADAD-424B-AAB1-715A723598B8}"/>
              </c:ext>
            </c:extLst>
          </c:dPt>
          <c:dPt>
            <c:idx val="29"/>
            <c:invertIfNegative val="0"/>
            <c:bubble3D val="0"/>
            <c:extLst>
              <c:ext xmlns:c16="http://schemas.microsoft.com/office/drawing/2014/chart" uri="{C3380CC4-5D6E-409C-BE32-E72D297353CC}">
                <c16:uniqueId val="{0000001D-ADAD-424B-AAB1-715A723598B8}"/>
              </c:ext>
            </c:extLst>
          </c:dPt>
          <c:dPt>
            <c:idx val="30"/>
            <c:invertIfNegative val="0"/>
            <c:bubble3D val="0"/>
            <c:spPr>
              <a:solidFill>
                <a:srgbClr val="FBBB27"/>
              </a:solidFill>
            </c:spPr>
            <c:extLst>
              <c:ext xmlns:c16="http://schemas.microsoft.com/office/drawing/2014/chart" uri="{C3380CC4-5D6E-409C-BE32-E72D297353CC}">
                <c16:uniqueId val="{0000001F-ADAD-424B-AAB1-715A723598B8}"/>
              </c:ext>
            </c:extLst>
          </c:dPt>
          <c:dLbls>
            <c:dLbl>
              <c:idx val="30"/>
              <c:layout>
                <c:manualLayout>
                  <c:x val="-5.5557730630417619E-3"/>
                  <c:y val="-3.23164827504052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DAD-424B-AAB1-715A723598B8}"/>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'F140'!$A$9:$A$39</c:f>
              <c:strCache>
                <c:ptCount val="31"/>
                <c:pt idx="0">
                  <c:v>Tlaxcala</c:v>
                </c:pt>
                <c:pt idx="1">
                  <c:v>Quintana Roo</c:v>
                </c:pt>
                <c:pt idx="2">
                  <c:v>Baja California</c:v>
                </c:pt>
                <c:pt idx="3">
                  <c:v>Yucatán</c:v>
                </c:pt>
                <c:pt idx="4">
                  <c:v>Campeche</c:v>
                </c:pt>
                <c:pt idx="5">
                  <c:v>Nuevo León</c:v>
                </c:pt>
                <c:pt idx="6">
                  <c:v>Morelos</c:v>
                </c:pt>
                <c:pt idx="7">
                  <c:v>Baja California Sur</c:v>
                </c:pt>
                <c:pt idx="8">
                  <c:v>Colima</c:v>
                </c:pt>
                <c:pt idx="9">
                  <c:v>Sonora</c:v>
                </c:pt>
                <c:pt idx="10">
                  <c:v>Sinaloa</c:v>
                </c:pt>
                <c:pt idx="11">
                  <c:v>Nayarit</c:v>
                </c:pt>
                <c:pt idx="12">
                  <c:v>Oaxaca</c:v>
                </c:pt>
                <c:pt idx="13">
                  <c:v>Tabasco</c:v>
                </c:pt>
                <c:pt idx="14">
                  <c:v>Tamaulipas</c:v>
                </c:pt>
                <c:pt idx="15">
                  <c:v>Durango</c:v>
                </c:pt>
                <c:pt idx="16">
                  <c:v>Zacatecas</c:v>
                </c:pt>
                <c:pt idx="17">
                  <c:v>Aguascalientes</c:v>
                </c:pt>
                <c:pt idx="18">
                  <c:v>Querétaro</c:v>
                </c:pt>
                <c:pt idx="19">
                  <c:v>Hidalgo</c:v>
                </c:pt>
                <c:pt idx="20">
                  <c:v>San Luis Potosí</c:v>
                </c:pt>
                <c:pt idx="21">
                  <c:v>Guerrero</c:v>
                </c:pt>
                <c:pt idx="22">
                  <c:v>Puebla</c:v>
                </c:pt>
                <c:pt idx="23">
                  <c:v>Chiapas</c:v>
                </c:pt>
                <c:pt idx="24">
                  <c:v>Chihuahua</c:v>
                </c:pt>
                <c:pt idx="25">
                  <c:v>Veracruz</c:v>
                </c:pt>
                <c:pt idx="26">
                  <c:v>Coahuila</c:v>
                </c:pt>
                <c:pt idx="27">
                  <c:v>Estado de México</c:v>
                </c:pt>
                <c:pt idx="28">
                  <c:v>Guanajuato</c:v>
                </c:pt>
                <c:pt idx="29">
                  <c:v>Michoacán</c:v>
                </c:pt>
                <c:pt idx="30">
                  <c:v>Jalisco</c:v>
                </c:pt>
              </c:strCache>
            </c:strRef>
          </c:cat>
          <c:val>
            <c:numRef>
              <c:f>'F140'!$B$9:$B$39</c:f>
              <c:numCache>
                <c:formatCode>#,##0</c:formatCode>
                <c:ptCount val="31"/>
                <c:pt idx="0">
                  <c:v>143</c:v>
                </c:pt>
                <c:pt idx="1">
                  <c:v>169</c:v>
                </c:pt>
                <c:pt idx="2">
                  <c:v>196</c:v>
                </c:pt>
                <c:pt idx="3">
                  <c:v>284</c:v>
                </c:pt>
                <c:pt idx="4">
                  <c:v>297</c:v>
                </c:pt>
                <c:pt idx="5">
                  <c:v>305</c:v>
                </c:pt>
                <c:pt idx="6">
                  <c:v>320</c:v>
                </c:pt>
                <c:pt idx="7">
                  <c:v>324</c:v>
                </c:pt>
                <c:pt idx="8">
                  <c:v>327</c:v>
                </c:pt>
                <c:pt idx="9">
                  <c:v>558</c:v>
                </c:pt>
                <c:pt idx="10">
                  <c:v>613</c:v>
                </c:pt>
                <c:pt idx="11">
                  <c:v>662</c:v>
                </c:pt>
                <c:pt idx="12">
                  <c:v>671</c:v>
                </c:pt>
                <c:pt idx="13">
                  <c:v>748</c:v>
                </c:pt>
                <c:pt idx="14">
                  <c:v>840</c:v>
                </c:pt>
                <c:pt idx="15">
                  <c:v>862</c:v>
                </c:pt>
                <c:pt idx="16">
                  <c:v>869</c:v>
                </c:pt>
                <c:pt idx="17">
                  <c:v>893</c:v>
                </c:pt>
                <c:pt idx="18">
                  <c:v>1151</c:v>
                </c:pt>
                <c:pt idx="19">
                  <c:v>1201</c:v>
                </c:pt>
                <c:pt idx="20">
                  <c:v>1280</c:v>
                </c:pt>
                <c:pt idx="21">
                  <c:v>1405</c:v>
                </c:pt>
                <c:pt idx="22">
                  <c:v>1633</c:v>
                </c:pt>
                <c:pt idx="23">
                  <c:v>1694</c:v>
                </c:pt>
                <c:pt idx="24">
                  <c:v>2075</c:v>
                </c:pt>
                <c:pt idx="25">
                  <c:v>2091</c:v>
                </c:pt>
                <c:pt idx="26">
                  <c:v>2161</c:v>
                </c:pt>
                <c:pt idx="27">
                  <c:v>3681</c:v>
                </c:pt>
                <c:pt idx="28">
                  <c:v>4055</c:v>
                </c:pt>
                <c:pt idx="29">
                  <c:v>5604</c:v>
                </c:pt>
                <c:pt idx="30">
                  <c:v>9148</c:v>
                </c:pt>
              </c:numCache>
            </c:numRef>
          </c:val>
          <c:extLst>
            <c:ext xmlns:c16="http://schemas.microsoft.com/office/drawing/2014/chart" uri="{C3380CC4-5D6E-409C-BE32-E72D297353CC}">
              <c16:uniqueId val="{00000020-ADAD-424B-AAB1-715A723598B8}"/>
            </c:ext>
          </c:extLst>
        </c:ser>
        <c:dLbls>
          <c:showLegendKey val="0"/>
          <c:showVal val="0"/>
          <c:showCatName val="0"/>
          <c:showSerName val="0"/>
          <c:showPercent val="0"/>
          <c:showBubbleSize val="0"/>
        </c:dLbls>
        <c:gapWidth val="150"/>
        <c:axId val="306549136"/>
        <c:axId val="341545272"/>
      </c:barChart>
      <c:catAx>
        <c:axId val="306549136"/>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41545272"/>
        <c:crosses val="autoZero"/>
        <c:auto val="1"/>
        <c:lblAlgn val="ctr"/>
        <c:lblOffset val="100"/>
        <c:noMultiLvlLbl val="0"/>
      </c:catAx>
      <c:valAx>
        <c:axId val="341545272"/>
        <c:scaling>
          <c:orientation val="minMax"/>
        </c:scaling>
        <c:delete val="1"/>
        <c:axPos val="b"/>
        <c:numFmt formatCode="#,##0" sourceLinked="1"/>
        <c:majorTickMark val="out"/>
        <c:minorTickMark val="none"/>
        <c:tickLblPos val="nextTo"/>
        <c:crossAx val="306549136"/>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'F141'!$B$9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AC4B-4F31-A784-F0D7511DED8D}"/>
              </c:ext>
            </c:extLst>
          </c:dPt>
          <c:dPt>
            <c:idx val="1"/>
            <c:invertIfNegative val="0"/>
            <c:bubble3D val="0"/>
            <c:extLst>
              <c:ext xmlns:c16="http://schemas.microsoft.com/office/drawing/2014/chart" uri="{C3380CC4-5D6E-409C-BE32-E72D297353CC}">
                <c16:uniqueId val="{00000001-AC4B-4F31-A784-F0D7511DED8D}"/>
              </c:ext>
            </c:extLst>
          </c:dPt>
          <c:dPt>
            <c:idx val="2"/>
            <c:invertIfNegative val="0"/>
            <c:bubble3D val="0"/>
            <c:extLst>
              <c:ext xmlns:c16="http://schemas.microsoft.com/office/drawing/2014/chart" uri="{C3380CC4-5D6E-409C-BE32-E72D297353CC}">
                <c16:uniqueId val="{00000002-AC4B-4F31-A784-F0D7511DED8D}"/>
              </c:ext>
            </c:extLst>
          </c:dPt>
          <c:dPt>
            <c:idx val="3"/>
            <c:invertIfNegative val="0"/>
            <c:bubble3D val="0"/>
            <c:extLst>
              <c:ext xmlns:c16="http://schemas.microsoft.com/office/drawing/2014/chart" uri="{C3380CC4-5D6E-409C-BE32-E72D297353CC}">
                <c16:uniqueId val="{00000003-AC4B-4F31-A784-F0D7511DED8D}"/>
              </c:ext>
            </c:extLst>
          </c:dPt>
          <c:dPt>
            <c:idx val="4"/>
            <c:invertIfNegative val="0"/>
            <c:bubble3D val="0"/>
            <c:extLst>
              <c:ext xmlns:c16="http://schemas.microsoft.com/office/drawing/2014/chart" uri="{C3380CC4-5D6E-409C-BE32-E72D297353CC}">
                <c16:uniqueId val="{00000004-AC4B-4F31-A784-F0D7511DED8D}"/>
              </c:ext>
            </c:extLst>
          </c:dPt>
          <c:dPt>
            <c:idx val="5"/>
            <c:invertIfNegative val="0"/>
            <c:bubble3D val="0"/>
            <c:extLst>
              <c:ext xmlns:c16="http://schemas.microsoft.com/office/drawing/2014/chart" uri="{C3380CC4-5D6E-409C-BE32-E72D297353CC}">
                <c16:uniqueId val="{00000005-AC4B-4F31-A784-F0D7511DED8D}"/>
              </c:ext>
            </c:extLst>
          </c:dPt>
          <c:dPt>
            <c:idx val="6"/>
            <c:invertIfNegative val="0"/>
            <c:bubble3D val="0"/>
            <c:extLst>
              <c:ext xmlns:c16="http://schemas.microsoft.com/office/drawing/2014/chart" uri="{C3380CC4-5D6E-409C-BE32-E72D297353CC}">
                <c16:uniqueId val="{00000006-AC4B-4F31-A784-F0D7511DED8D}"/>
              </c:ext>
            </c:extLst>
          </c:dPt>
          <c:dPt>
            <c:idx val="7"/>
            <c:invertIfNegative val="0"/>
            <c:bubble3D val="0"/>
            <c:extLst>
              <c:ext xmlns:c16="http://schemas.microsoft.com/office/drawing/2014/chart" uri="{C3380CC4-5D6E-409C-BE32-E72D297353CC}">
                <c16:uniqueId val="{00000007-AC4B-4F31-A784-F0D7511DED8D}"/>
              </c:ext>
            </c:extLst>
          </c:dPt>
          <c:dPt>
            <c:idx val="8"/>
            <c:invertIfNegative val="0"/>
            <c:bubble3D val="0"/>
            <c:extLst>
              <c:ext xmlns:c16="http://schemas.microsoft.com/office/drawing/2014/chart" uri="{C3380CC4-5D6E-409C-BE32-E72D297353CC}">
                <c16:uniqueId val="{00000008-AC4B-4F31-A784-F0D7511DED8D}"/>
              </c:ext>
            </c:extLst>
          </c:dPt>
          <c:dPt>
            <c:idx val="9"/>
            <c:invertIfNegative val="0"/>
            <c:bubble3D val="0"/>
            <c:extLst>
              <c:ext xmlns:c16="http://schemas.microsoft.com/office/drawing/2014/chart" uri="{C3380CC4-5D6E-409C-BE32-E72D297353CC}">
                <c16:uniqueId val="{00000009-AC4B-4F31-A784-F0D7511DED8D}"/>
              </c:ext>
            </c:extLst>
          </c:dPt>
          <c:dPt>
            <c:idx val="10"/>
            <c:invertIfNegative val="0"/>
            <c:bubble3D val="0"/>
            <c:extLst>
              <c:ext xmlns:c16="http://schemas.microsoft.com/office/drawing/2014/chart" uri="{C3380CC4-5D6E-409C-BE32-E72D297353CC}">
                <c16:uniqueId val="{0000000A-AC4B-4F31-A784-F0D7511DED8D}"/>
              </c:ext>
            </c:extLst>
          </c:dPt>
          <c:dPt>
            <c:idx val="11"/>
            <c:invertIfNegative val="0"/>
            <c:bubble3D val="0"/>
            <c:extLst>
              <c:ext xmlns:c16="http://schemas.microsoft.com/office/drawing/2014/chart" uri="{C3380CC4-5D6E-409C-BE32-E72D297353CC}">
                <c16:uniqueId val="{0000000B-AC4B-4F31-A784-F0D7511DED8D}"/>
              </c:ext>
            </c:extLst>
          </c:dPt>
          <c:dPt>
            <c:idx val="12"/>
            <c:invertIfNegative val="0"/>
            <c:bubble3D val="0"/>
            <c:extLst>
              <c:ext xmlns:c16="http://schemas.microsoft.com/office/drawing/2014/chart" uri="{C3380CC4-5D6E-409C-BE32-E72D297353CC}">
                <c16:uniqueId val="{0000000C-AC4B-4F31-A784-F0D7511DED8D}"/>
              </c:ext>
            </c:extLst>
          </c:dPt>
          <c:dPt>
            <c:idx val="13"/>
            <c:invertIfNegative val="0"/>
            <c:bubble3D val="0"/>
            <c:extLst>
              <c:ext xmlns:c16="http://schemas.microsoft.com/office/drawing/2014/chart" uri="{C3380CC4-5D6E-409C-BE32-E72D297353CC}">
                <c16:uniqueId val="{0000000D-AC4B-4F31-A784-F0D7511DED8D}"/>
              </c:ext>
            </c:extLst>
          </c:dPt>
          <c:dPt>
            <c:idx val="14"/>
            <c:invertIfNegative val="0"/>
            <c:bubble3D val="0"/>
            <c:extLst>
              <c:ext xmlns:c16="http://schemas.microsoft.com/office/drawing/2014/chart" uri="{C3380CC4-5D6E-409C-BE32-E72D297353CC}">
                <c16:uniqueId val="{0000000E-AC4B-4F31-A784-F0D7511DED8D}"/>
              </c:ext>
            </c:extLst>
          </c:dPt>
          <c:dPt>
            <c:idx val="15"/>
            <c:invertIfNegative val="0"/>
            <c:bubble3D val="0"/>
            <c:extLst>
              <c:ext xmlns:c16="http://schemas.microsoft.com/office/drawing/2014/chart" uri="{C3380CC4-5D6E-409C-BE32-E72D297353CC}">
                <c16:uniqueId val="{0000000F-AC4B-4F31-A784-F0D7511DED8D}"/>
              </c:ext>
            </c:extLst>
          </c:dPt>
          <c:dPt>
            <c:idx val="16"/>
            <c:invertIfNegative val="0"/>
            <c:bubble3D val="0"/>
            <c:extLst>
              <c:ext xmlns:c16="http://schemas.microsoft.com/office/drawing/2014/chart" uri="{C3380CC4-5D6E-409C-BE32-E72D297353CC}">
                <c16:uniqueId val="{00000010-AC4B-4F31-A784-F0D7511DED8D}"/>
              </c:ext>
            </c:extLst>
          </c:dPt>
          <c:dPt>
            <c:idx val="17"/>
            <c:invertIfNegative val="0"/>
            <c:bubble3D val="0"/>
            <c:extLst>
              <c:ext xmlns:c16="http://schemas.microsoft.com/office/drawing/2014/chart" uri="{C3380CC4-5D6E-409C-BE32-E72D297353CC}">
                <c16:uniqueId val="{00000011-AC4B-4F31-A784-F0D7511DED8D}"/>
              </c:ext>
            </c:extLst>
          </c:dPt>
          <c:dPt>
            <c:idx val="18"/>
            <c:invertIfNegative val="0"/>
            <c:bubble3D val="0"/>
            <c:extLst>
              <c:ext xmlns:c16="http://schemas.microsoft.com/office/drawing/2014/chart" uri="{C3380CC4-5D6E-409C-BE32-E72D297353CC}">
                <c16:uniqueId val="{00000012-AC4B-4F31-A784-F0D7511DED8D}"/>
              </c:ext>
            </c:extLst>
          </c:dPt>
          <c:dPt>
            <c:idx val="19"/>
            <c:invertIfNegative val="0"/>
            <c:bubble3D val="0"/>
            <c:extLst>
              <c:ext xmlns:c16="http://schemas.microsoft.com/office/drawing/2014/chart" uri="{C3380CC4-5D6E-409C-BE32-E72D297353CC}">
                <c16:uniqueId val="{00000013-AC4B-4F31-A784-F0D7511DED8D}"/>
              </c:ext>
            </c:extLst>
          </c:dPt>
          <c:dPt>
            <c:idx val="20"/>
            <c:invertIfNegative val="0"/>
            <c:bubble3D val="0"/>
            <c:extLst>
              <c:ext xmlns:c16="http://schemas.microsoft.com/office/drawing/2014/chart" uri="{C3380CC4-5D6E-409C-BE32-E72D297353CC}">
                <c16:uniqueId val="{00000014-AC4B-4F31-A784-F0D7511DED8D}"/>
              </c:ext>
            </c:extLst>
          </c:dPt>
          <c:dPt>
            <c:idx val="21"/>
            <c:invertIfNegative val="0"/>
            <c:bubble3D val="0"/>
            <c:extLst>
              <c:ext xmlns:c16="http://schemas.microsoft.com/office/drawing/2014/chart" uri="{C3380CC4-5D6E-409C-BE32-E72D297353CC}">
                <c16:uniqueId val="{00000015-AC4B-4F31-A784-F0D7511DED8D}"/>
              </c:ext>
            </c:extLst>
          </c:dPt>
          <c:dPt>
            <c:idx val="22"/>
            <c:invertIfNegative val="0"/>
            <c:bubble3D val="0"/>
            <c:extLst>
              <c:ext xmlns:c16="http://schemas.microsoft.com/office/drawing/2014/chart" uri="{C3380CC4-5D6E-409C-BE32-E72D297353CC}">
                <c16:uniqueId val="{00000016-AC4B-4F31-A784-F0D7511DED8D}"/>
              </c:ext>
            </c:extLst>
          </c:dPt>
          <c:dPt>
            <c:idx val="23"/>
            <c:invertIfNegative val="0"/>
            <c:bubble3D val="0"/>
            <c:extLst>
              <c:ext xmlns:c16="http://schemas.microsoft.com/office/drawing/2014/chart" uri="{C3380CC4-5D6E-409C-BE32-E72D297353CC}">
                <c16:uniqueId val="{00000017-AC4B-4F31-A784-F0D7511DED8D}"/>
              </c:ext>
            </c:extLst>
          </c:dPt>
          <c:dPt>
            <c:idx val="24"/>
            <c:invertIfNegative val="0"/>
            <c:bubble3D val="0"/>
            <c:extLst>
              <c:ext xmlns:c16="http://schemas.microsoft.com/office/drawing/2014/chart" uri="{C3380CC4-5D6E-409C-BE32-E72D297353CC}">
                <c16:uniqueId val="{00000018-AC4B-4F31-A784-F0D7511DED8D}"/>
              </c:ext>
            </c:extLst>
          </c:dPt>
          <c:dPt>
            <c:idx val="25"/>
            <c:invertIfNegative val="0"/>
            <c:bubble3D val="0"/>
            <c:extLst>
              <c:ext xmlns:c16="http://schemas.microsoft.com/office/drawing/2014/chart" uri="{C3380CC4-5D6E-409C-BE32-E72D297353CC}">
                <c16:uniqueId val="{00000019-AC4B-4F31-A784-F0D7511DED8D}"/>
              </c:ext>
            </c:extLst>
          </c:dPt>
          <c:dPt>
            <c:idx val="26"/>
            <c:invertIfNegative val="0"/>
            <c:bubble3D val="0"/>
            <c:extLst>
              <c:ext xmlns:c16="http://schemas.microsoft.com/office/drawing/2014/chart" uri="{C3380CC4-5D6E-409C-BE32-E72D297353CC}">
                <c16:uniqueId val="{0000001A-AC4B-4F31-A784-F0D7511DED8D}"/>
              </c:ext>
            </c:extLst>
          </c:dPt>
          <c:dPt>
            <c:idx val="27"/>
            <c:invertIfNegative val="0"/>
            <c:bubble3D val="0"/>
            <c:extLst>
              <c:ext xmlns:c16="http://schemas.microsoft.com/office/drawing/2014/chart" uri="{C3380CC4-5D6E-409C-BE32-E72D297353CC}">
                <c16:uniqueId val="{0000001B-AC4B-4F31-A784-F0D7511DED8D}"/>
              </c:ext>
            </c:extLst>
          </c:dPt>
          <c:dPt>
            <c:idx val="28"/>
            <c:invertIfNegative val="0"/>
            <c:bubble3D val="0"/>
            <c:extLst>
              <c:ext xmlns:c16="http://schemas.microsoft.com/office/drawing/2014/chart" uri="{C3380CC4-5D6E-409C-BE32-E72D297353CC}">
                <c16:uniqueId val="{0000001C-AC4B-4F31-A784-F0D7511DED8D}"/>
              </c:ext>
            </c:extLst>
          </c:dPt>
          <c:dPt>
            <c:idx val="29"/>
            <c:invertIfNegative val="0"/>
            <c:bubble3D val="0"/>
            <c:extLst>
              <c:ext xmlns:c16="http://schemas.microsoft.com/office/drawing/2014/chart" uri="{C3380CC4-5D6E-409C-BE32-E72D297353CC}">
                <c16:uniqueId val="{0000001D-AC4B-4F31-A784-F0D7511DED8D}"/>
              </c:ext>
            </c:extLst>
          </c:dPt>
          <c:dPt>
            <c:idx val="30"/>
            <c:invertIfNegative val="0"/>
            <c:bubble3D val="0"/>
            <c:spPr>
              <a:solidFill>
                <a:srgbClr val="FBBB27"/>
              </a:solidFill>
            </c:spPr>
            <c:extLst>
              <c:ext xmlns:c16="http://schemas.microsoft.com/office/drawing/2014/chart" uri="{C3380CC4-5D6E-409C-BE32-E72D297353CC}">
                <c16:uniqueId val="{0000001F-AC4B-4F31-A784-F0D7511DED8D}"/>
              </c:ext>
            </c:extLst>
          </c:dPt>
          <c:dLbls>
            <c:dLbl>
              <c:idx val="30"/>
              <c:layout>
                <c:manualLayout>
                  <c:x val="0"/>
                  <c:y val="1.626643405205166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C4B-4F31-A784-F0D7511DED8D}"/>
                </c:ext>
              </c:extLst>
            </c:dLbl>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'F141'!$A$10:$A$40</c:f>
              <c:strCache>
                <c:ptCount val="31"/>
                <c:pt idx="0">
                  <c:v>Baja California</c:v>
                </c:pt>
                <c:pt idx="1">
                  <c:v>Durango</c:v>
                </c:pt>
                <c:pt idx="2">
                  <c:v>Baja California Sur</c:v>
                </c:pt>
                <c:pt idx="3">
                  <c:v>Nuevo León</c:v>
                </c:pt>
                <c:pt idx="4">
                  <c:v>Tabasco</c:v>
                </c:pt>
                <c:pt idx="5">
                  <c:v>Tamaulipas</c:v>
                </c:pt>
                <c:pt idx="6">
                  <c:v>Chiapas</c:v>
                </c:pt>
                <c:pt idx="7">
                  <c:v>Chihuahua</c:v>
                </c:pt>
                <c:pt idx="8">
                  <c:v>Oaxaca</c:v>
                </c:pt>
                <c:pt idx="9">
                  <c:v>Sinaloa</c:v>
                </c:pt>
                <c:pt idx="10">
                  <c:v>Campeche</c:v>
                </c:pt>
                <c:pt idx="11">
                  <c:v>Tlaxcala</c:v>
                </c:pt>
                <c:pt idx="12">
                  <c:v>Coahuila</c:v>
                </c:pt>
                <c:pt idx="13">
                  <c:v>Quintana Roo</c:v>
                </c:pt>
                <c:pt idx="14">
                  <c:v>Zacatecas</c:v>
                </c:pt>
                <c:pt idx="15">
                  <c:v>Sonora</c:v>
                </c:pt>
                <c:pt idx="16">
                  <c:v>Colima</c:v>
                </c:pt>
                <c:pt idx="17">
                  <c:v>Nayarit</c:v>
                </c:pt>
                <c:pt idx="18">
                  <c:v>San Luis Potosí</c:v>
                </c:pt>
                <c:pt idx="19">
                  <c:v>Hidalgo</c:v>
                </c:pt>
                <c:pt idx="20">
                  <c:v>Guerrero</c:v>
                </c:pt>
                <c:pt idx="21">
                  <c:v>Aguascalientes</c:v>
                </c:pt>
                <c:pt idx="22">
                  <c:v>Morelos</c:v>
                </c:pt>
                <c:pt idx="23">
                  <c:v>Querétaro</c:v>
                </c:pt>
                <c:pt idx="24">
                  <c:v>Veracruz</c:v>
                </c:pt>
                <c:pt idx="25">
                  <c:v>Yucatán</c:v>
                </c:pt>
                <c:pt idx="26">
                  <c:v>Michoacán</c:v>
                </c:pt>
                <c:pt idx="27">
                  <c:v>Puebla</c:v>
                </c:pt>
                <c:pt idx="28">
                  <c:v>Guanajuato</c:v>
                </c:pt>
                <c:pt idx="29">
                  <c:v>Estado de México</c:v>
                </c:pt>
                <c:pt idx="30">
                  <c:v>Jalisco</c:v>
                </c:pt>
              </c:strCache>
            </c:strRef>
          </c:cat>
          <c:val>
            <c:numRef>
              <c:f>'F141'!$B$10:$B$40</c:f>
              <c:numCache>
                <c:formatCode>#,##0</c:formatCode>
                <c:ptCount val="31"/>
                <c:pt idx="0">
                  <c:v>21</c:v>
                </c:pt>
                <c:pt idx="1">
                  <c:v>24</c:v>
                </c:pt>
                <c:pt idx="2">
                  <c:v>29</c:v>
                </c:pt>
                <c:pt idx="3">
                  <c:v>31</c:v>
                </c:pt>
                <c:pt idx="4">
                  <c:v>31</c:v>
                </c:pt>
                <c:pt idx="5">
                  <c:v>59</c:v>
                </c:pt>
                <c:pt idx="6">
                  <c:v>60</c:v>
                </c:pt>
                <c:pt idx="7">
                  <c:v>180</c:v>
                </c:pt>
                <c:pt idx="8">
                  <c:v>199</c:v>
                </c:pt>
                <c:pt idx="9">
                  <c:v>215</c:v>
                </c:pt>
                <c:pt idx="10">
                  <c:v>227</c:v>
                </c:pt>
                <c:pt idx="11">
                  <c:v>232</c:v>
                </c:pt>
                <c:pt idx="12">
                  <c:v>353</c:v>
                </c:pt>
                <c:pt idx="13">
                  <c:v>360</c:v>
                </c:pt>
                <c:pt idx="14">
                  <c:v>372</c:v>
                </c:pt>
                <c:pt idx="15">
                  <c:v>405</c:v>
                </c:pt>
                <c:pt idx="16">
                  <c:v>410</c:v>
                </c:pt>
                <c:pt idx="17">
                  <c:v>538</c:v>
                </c:pt>
                <c:pt idx="18">
                  <c:v>652</c:v>
                </c:pt>
                <c:pt idx="19">
                  <c:v>896</c:v>
                </c:pt>
                <c:pt idx="20">
                  <c:v>966</c:v>
                </c:pt>
                <c:pt idx="21">
                  <c:v>993</c:v>
                </c:pt>
                <c:pt idx="22">
                  <c:v>1064</c:v>
                </c:pt>
                <c:pt idx="23">
                  <c:v>1339</c:v>
                </c:pt>
                <c:pt idx="24">
                  <c:v>1481</c:v>
                </c:pt>
                <c:pt idx="25">
                  <c:v>1900</c:v>
                </c:pt>
                <c:pt idx="26">
                  <c:v>2052</c:v>
                </c:pt>
                <c:pt idx="27">
                  <c:v>2104</c:v>
                </c:pt>
                <c:pt idx="28">
                  <c:v>2234</c:v>
                </c:pt>
                <c:pt idx="29">
                  <c:v>4434</c:v>
                </c:pt>
                <c:pt idx="30">
                  <c:v>4847</c:v>
                </c:pt>
              </c:numCache>
            </c:numRef>
          </c:val>
          <c:extLst>
            <c:ext xmlns:c16="http://schemas.microsoft.com/office/drawing/2014/chart" uri="{C3380CC4-5D6E-409C-BE32-E72D297353CC}">
              <c16:uniqueId val="{00000020-AC4B-4F31-A784-F0D7511DED8D}"/>
            </c:ext>
          </c:extLst>
        </c:ser>
        <c:dLbls>
          <c:showLegendKey val="0"/>
          <c:showVal val="0"/>
          <c:showCatName val="0"/>
          <c:showSerName val="0"/>
          <c:showPercent val="0"/>
          <c:showBubbleSize val="0"/>
        </c:dLbls>
        <c:gapWidth val="150"/>
        <c:axId val="341544880"/>
        <c:axId val="234364816"/>
      </c:barChart>
      <c:catAx>
        <c:axId val="341544880"/>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234364816"/>
        <c:crosses val="autoZero"/>
        <c:auto val="1"/>
        <c:lblAlgn val="ctr"/>
        <c:lblOffset val="100"/>
        <c:noMultiLvlLbl val="0"/>
      </c:catAx>
      <c:valAx>
        <c:axId val="234364816"/>
        <c:scaling>
          <c:orientation val="minMax"/>
        </c:scaling>
        <c:delete val="1"/>
        <c:axPos val="b"/>
        <c:numFmt formatCode="#,##0" sourceLinked="1"/>
        <c:majorTickMark val="out"/>
        <c:minorTickMark val="none"/>
        <c:tickLblPos val="nextTo"/>
        <c:crossAx val="341544880"/>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'F142'!$B$9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34F3-453C-8F94-3A2B02C648DD}"/>
              </c:ext>
            </c:extLst>
          </c:dPt>
          <c:dPt>
            <c:idx val="1"/>
            <c:invertIfNegative val="0"/>
            <c:bubble3D val="0"/>
            <c:extLst>
              <c:ext xmlns:c16="http://schemas.microsoft.com/office/drawing/2014/chart" uri="{C3380CC4-5D6E-409C-BE32-E72D297353CC}">
                <c16:uniqueId val="{00000001-34F3-453C-8F94-3A2B02C648DD}"/>
              </c:ext>
            </c:extLst>
          </c:dPt>
          <c:dPt>
            <c:idx val="2"/>
            <c:invertIfNegative val="0"/>
            <c:bubble3D val="0"/>
            <c:extLst>
              <c:ext xmlns:c16="http://schemas.microsoft.com/office/drawing/2014/chart" uri="{C3380CC4-5D6E-409C-BE32-E72D297353CC}">
                <c16:uniqueId val="{00000002-34F3-453C-8F94-3A2B02C648DD}"/>
              </c:ext>
            </c:extLst>
          </c:dPt>
          <c:dPt>
            <c:idx val="3"/>
            <c:invertIfNegative val="0"/>
            <c:bubble3D val="0"/>
            <c:extLst>
              <c:ext xmlns:c16="http://schemas.microsoft.com/office/drawing/2014/chart" uri="{C3380CC4-5D6E-409C-BE32-E72D297353CC}">
                <c16:uniqueId val="{00000003-34F3-453C-8F94-3A2B02C648DD}"/>
              </c:ext>
            </c:extLst>
          </c:dPt>
          <c:dPt>
            <c:idx val="4"/>
            <c:invertIfNegative val="0"/>
            <c:bubble3D val="0"/>
            <c:extLst>
              <c:ext xmlns:c16="http://schemas.microsoft.com/office/drawing/2014/chart" uri="{C3380CC4-5D6E-409C-BE32-E72D297353CC}">
                <c16:uniqueId val="{00000004-34F3-453C-8F94-3A2B02C648DD}"/>
              </c:ext>
            </c:extLst>
          </c:dPt>
          <c:dPt>
            <c:idx val="5"/>
            <c:invertIfNegative val="0"/>
            <c:bubble3D val="0"/>
            <c:extLst>
              <c:ext xmlns:c16="http://schemas.microsoft.com/office/drawing/2014/chart" uri="{C3380CC4-5D6E-409C-BE32-E72D297353CC}">
                <c16:uniqueId val="{00000005-34F3-453C-8F94-3A2B02C648DD}"/>
              </c:ext>
            </c:extLst>
          </c:dPt>
          <c:dPt>
            <c:idx val="6"/>
            <c:invertIfNegative val="0"/>
            <c:bubble3D val="0"/>
            <c:extLst>
              <c:ext xmlns:c16="http://schemas.microsoft.com/office/drawing/2014/chart" uri="{C3380CC4-5D6E-409C-BE32-E72D297353CC}">
                <c16:uniqueId val="{00000006-34F3-453C-8F94-3A2B02C648DD}"/>
              </c:ext>
            </c:extLst>
          </c:dPt>
          <c:dPt>
            <c:idx val="7"/>
            <c:invertIfNegative val="0"/>
            <c:bubble3D val="0"/>
            <c:extLst>
              <c:ext xmlns:c16="http://schemas.microsoft.com/office/drawing/2014/chart" uri="{C3380CC4-5D6E-409C-BE32-E72D297353CC}">
                <c16:uniqueId val="{00000007-34F3-453C-8F94-3A2B02C648DD}"/>
              </c:ext>
            </c:extLst>
          </c:dPt>
          <c:dPt>
            <c:idx val="8"/>
            <c:invertIfNegative val="0"/>
            <c:bubble3D val="0"/>
            <c:extLst>
              <c:ext xmlns:c16="http://schemas.microsoft.com/office/drawing/2014/chart" uri="{C3380CC4-5D6E-409C-BE32-E72D297353CC}">
                <c16:uniqueId val="{00000008-34F3-453C-8F94-3A2B02C648DD}"/>
              </c:ext>
            </c:extLst>
          </c:dPt>
          <c:dPt>
            <c:idx val="9"/>
            <c:invertIfNegative val="0"/>
            <c:bubble3D val="0"/>
            <c:extLst>
              <c:ext xmlns:c16="http://schemas.microsoft.com/office/drawing/2014/chart" uri="{C3380CC4-5D6E-409C-BE32-E72D297353CC}">
                <c16:uniqueId val="{00000009-34F3-453C-8F94-3A2B02C648DD}"/>
              </c:ext>
            </c:extLst>
          </c:dPt>
          <c:dPt>
            <c:idx val="10"/>
            <c:invertIfNegative val="0"/>
            <c:bubble3D val="0"/>
            <c:extLst>
              <c:ext xmlns:c16="http://schemas.microsoft.com/office/drawing/2014/chart" uri="{C3380CC4-5D6E-409C-BE32-E72D297353CC}">
                <c16:uniqueId val="{0000000A-34F3-453C-8F94-3A2B02C648DD}"/>
              </c:ext>
            </c:extLst>
          </c:dPt>
          <c:dPt>
            <c:idx val="11"/>
            <c:invertIfNegative val="0"/>
            <c:bubble3D val="0"/>
            <c:extLst>
              <c:ext xmlns:c16="http://schemas.microsoft.com/office/drawing/2014/chart" uri="{C3380CC4-5D6E-409C-BE32-E72D297353CC}">
                <c16:uniqueId val="{0000000B-34F3-453C-8F94-3A2B02C648DD}"/>
              </c:ext>
            </c:extLst>
          </c:dPt>
          <c:dPt>
            <c:idx val="12"/>
            <c:invertIfNegative val="0"/>
            <c:bubble3D val="0"/>
            <c:extLst>
              <c:ext xmlns:c16="http://schemas.microsoft.com/office/drawing/2014/chart" uri="{C3380CC4-5D6E-409C-BE32-E72D297353CC}">
                <c16:uniqueId val="{0000000C-34F3-453C-8F94-3A2B02C648DD}"/>
              </c:ext>
            </c:extLst>
          </c:dPt>
          <c:dPt>
            <c:idx val="13"/>
            <c:invertIfNegative val="0"/>
            <c:bubble3D val="0"/>
            <c:extLst>
              <c:ext xmlns:c16="http://schemas.microsoft.com/office/drawing/2014/chart" uri="{C3380CC4-5D6E-409C-BE32-E72D297353CC}">
                <c16:uniqueId val="{0000000D-34F3-453C-8F94-3A2B02C648DD}"/>
              </c:ext>
            </c:extLst>
          </c:dPt>
          <c:dPt>
            <c:idx val="14"/>
            <c:invertIfNegative val="0"/>
            <c:bubble3D val="0"/>
            <c:extLst>
              <c:ext xmlns:c16="http://schemas.microsoft.com/office/drawing/2014/chart" uri="{C3380CC4-5D6E-409C-BE32-E72D297353CC}">
                <c16:uniqueId val="{0000000E-34F3-453C-8F94-3A2B02C648DD}"/>
              </c:ext>
            </c:extLst>
          </c:dPt>
          <c:dPt>
            <c:idx val="15"/>
            <c:invertIfNegative val="0"/>
            <c:bubble3D val="0"/>
            <c:extLst>
              <c:ext xmlns:c16="http://schemas.microsoft.com/office/drawing/2014/chart" uri="{C3380CC4-5D6E-409C-BE32-E72D297353CC}">
                <c16:uniqueId val="{0000000F-34F3-453C-8F94-3A2B02C648DD}"/>
              </c:ext>
            </c:extLst>
          </c:dPt>
          <c:dPt>
            <c:idx val="16"/>
            <c:invertIfNegative val="0"/>
            <c:bubble3D val="0"/>
            <c:extLst>
              <c:ext xmlns:c16="http://schemas.microsoft.com/office/drawing/2014/chart" uri="{C3380CC4-5D6E-409C-BE32-E72D297353CC}">
                <c16:uniqueId val="{00000010-34F3-453C-8F94-3A2B02C648DD}"/>
              </c:ext>
            </c:extLst>
          </c:dPt>
          <c:dPt>
            <c:idx val="17"/>
            <c:invertIfNegative val="0"/>
            <c:bubble3D val="0"/>
            <c:extLst>
              <c:ext xmlns:c16="http://schemas.microsoft.com/office/drawing/2014/chart" uri="{C3380CC4-5D6E-409C-BE32-E72D297353CC}">
                <c16:uniqueId val="{00000011-34F3-453C-8F94-3A2B02C648DD}"/>
              </c:ext>
            </c:extLst>
          </c:dPt>
          <c:dPt>
            <c:idx val="18"/>
            <c:invertIfNegative val="0"/>
            <c:bubble3D val="0"/>
            <c:extLst>
              <c:ext xmlns:c16="http://schemas.microsoft.com/office/drawing/2014/chart" uri="{C3380CC4-5D6E-409C-BE32-E72D297353CC}">
                <c16:uniqueId val="{00000012-34F3-453C-8F94-3A2B02C648DD}"/>
              </c:ext>
            </c:extLst>
          </c:dPt>
          <c:dPt>
            <c:idx val="19"/>
            <c:invertIfNegative val="0"/>
            <c:bubble3D val="0"/>
            <c:extLst>
              <c:ext xmlns:c16="http://schemas.microsoft.com/office/drawing/2014/chart" uri="{C3380CC4-5D6E-409C-BE32-E72D297353CC}">
                <c16:uniqueId val="{00000013-34F3-453C-8F94-3A2B02C648DD}"/>
              </c:ext>
            </c:extLst>
          </c:dPt>
          <c:dPt>
            <c:idx val="20"/>
            <c:invertIfNegative val="0"/>
            <c:bubble3D val="0"/>
            <c:extLst>
              <c:ext xmlns:c16="http://schemas.microsoft.com/office/drawing/2014/chart" uri="{C3380CC4-5D6E-409C-BE32-E72D297353CC}">
                <c16:uniqueId val="{00000014-34F3-453C-8F94-3A2B02C648DD}"/>
              </c:ext>
            </c:extLst>
          </c:dPt>
          <c:dPt>
            <c:idx val="21"/>
            <c:invertIfNegative val="0"/>
            <c:bubble3D val="0"/>
            <c:extLst>
              <c:ext xmlns:c16="http://schemas.microsoft.com/office/drawing/2014/chart" uri="{C3380CC4-5D6E-409C-BE32-E72D297353CC}">
                <c16:uniqueId val="{00000015-34F3-453C-8F94-3A2B02C648DD}"/>
              </c:ext>
            </c:extLst>
          </c:dPt>
          <c:dPt>
            <c:idx val="22"/>
            <c:invertIfNegative val="0"/>
            <c:bubble3D val="0"/>
            <c:extLst>
              <c:ext xmlns:c16="http://schemas.microsoft.com/office/drawing/2014/chart" uri="{C3380CC4-5D6E-409C-BE32-E72D297353CC}">
                <c16:uniqueId val="{00000016-34F3-453C-8F94-3A2B02C648DD}"/>
              </c:ext>
            </c:extLst>
          </c:dPt>
          <c:dPt>
            <c:idx val="23"/>
            <c:invertIfNegative val="0"/>
            <c:bubble3D val="0"/>
            <c:extLst>
              <c:ext xmlns:c16="http://schemas.microsoft.com/office/drawing/2014/chart" uri="{C3380CC4-5D6E-409C-BE32-E72D297353CC}">
                <c16:uniqueId val="{00000017-34F3-453C-8F94-3A2B02C648DD}"/>
              </c:ext>
            </c:extLst>
          </c:dPt>
          <c:dPt>
            <c:idx val="24"/>
            <c:invertIfNegative val="0"/>
            <c:bubble3D val="0"/>
            <c:extLst>
              <c:ext xmlns:c16="http://schemas.microsoft.com/office/drawing/2014/chart" uri="{C3380CC4-5D6E-409C-BE32-E72D297353CC}">
                <c16:uniqueId val="{00000018-34F3-453C-8F94-3A2B02C648DD}"/>
              </c:ext>
            </c:extLst>
          </c:dPt>
          <c:dPt>
            <c:idx val="25"/>
            <c:invertIfNegative val="0"/>
            <c:bubble3D val="0"/>
            <c:extLst>
              <c:ext xmlns:c16="http://schemas.microsoft.com/office/drawing/2014/chart" uri="{C3380CC4-5D6E-409C-BE32-E72D297353CC}">
                <c16:uniqueId val="{00000019-34F3-453C-8F94-3A2B02C648DD}"/>
              </c:ext>
            </c:extLst>
          </c:dPt>
          <c:dPt>
            <c:idx val="26"/>
            <c:invertIfNegative val="0"/>
            <c:bubble3D val="0"/>
            <c:extLst>
              <c:ext xmlns:c16="http://schemas.microsoft.com/office/drawing/2014/chart" uri="{C3380CC4-5D6E-409C-BE32-E72D297353CC}">
                <c16:uniqueId val="{0000001A-34F3-453C-8F94-3A2B02C648DD}"/>
              </c:ext>
            </c:extLst>
          </c:dPt>
          <c:dPt>
            <c:idx val="27"/>
            <c:invertIfNegative val="0"/>
            <c:bubble3D val="0"/>
            <c:extLst>
              <c:ext xmlns:c16="http://schemas.microsoft.com/office/drawing/2014/chart" uri="{C3380CC4-5D6E-409C-BE32-E72D297353CC}">
                <c16:uniqueId val="{0000001B-34F3-453C-8F94-3A2B02C648DD}"/>
              </c:ext>
            </c:extLst>
          </c:dPt>
          <c:dPt>
            <c:idx val="28"/>
            <c:invertIfNegative val="0"/>
            <c:bubble3D val="0"/>
            <c:spPr>
              <a:solidFill>
                <a:srgbClr val="FBBB27"/>
              </a:solidFill>
            </c:spPr>
            <c:extLst>
              <c:ext xmlns:c16="http://schemas.microsoft.com/office/drawing/2014/chart" uri="{C3380CC4-5D6E-409C-BE32-E72D297353CC}">
                <c16:uniqueId val="{0000001D-34F3-453C-8F94-3A2B02C648DD}"/>
              </c:ext>
            </c:extLst>
          </c:dPt>
          <c:dPt>
            <c:idx val="29"/>
            <c:invertIfNegative val="0"/>
            <c:bubble3D val="0"/>
            <c:extLst>
              <c:ext xmlns:c16="http://schemas.microsoft.com/office/drawing/2014/chart" uri="{C3380CC4-5D6E-409C-BE32-E72D297353CC}">
                <c16:uniqueId val="{0000001E-34F3-453C-8F94-3A2B02C648DD}"/>
              </c:ext>
            </c:extLst>
          </c:dPt>
          <c:dPt>
            <c:idx val="30"/>
            <c:invertIfNegative val="0"/>
            <c:bubble3D val="0"/>
            <c:extLst>
              <c:ext xmlns:c16="http://schemas.microsoft.com/office/drawing/2014/chart" uri="{C3380CC4-5D6E-409C-BE32-E72D297353CC}">
                <c16:uniqueId val="{0000001F-34F3-453C-8F94-3A2B02C648DD}"/>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'F142'!$A$10:$A$40</c:f>
              <c:strCache>
                <c:ptCount val="31"/>
                <c:pt idx="0">
                  <c:v>Baja California Sur</c:v>
                </c:pt>
                <c:pt idx="1">
                  <c:v>Campeche</c:v>
                </c:pt>
                <c:pt idx="2">
                  <c:v>Chiapas</c:v>
                </c:pt>
                <c:pt idx="3">
                  <c:v>Durango</c:v>
                </c:pt>
                <c:pt idx="4">
                  <c:v>Guerrero</c:v>
                </c:pt>
                <c:pt idx="5">
                  <c:v>Morelos</c:v>
                </c:pt>
                <c:pt idx="6">
                  <c:v>Nayarit</c:v>
                </c:pt>
                <c:pt idx="7">
                  <c:v>Nuevo León</c:v>
                </c:pt>
                <c:pt idx="8">
                  <c:v>Sonora</c:v>
                </c:pt>
                <c:pt idx="9">
                  <c:v>Tabasco</c:v>
                </c:pt>
                <c:pt idx="10">
                  <c:v>Veracruz</c:v>
                </c:pt>
                <c:pt idx="11">
                  <c:v>Coahuila</c:v>
                </c:pt>
                <c:pt idx="12">
                  <c:v>Tlaxcala</c:v>
                </c:pt>
                <c:pt idx="13">
                  <c:v>Baja California</c:v>
                </c:pt>
                <c:pt idx="14">
                  <c:v>Oaxaca</c:v>
                </c:pt>
                <c:pt idx="15">
                  <c:v>Tamaulipas</c:v>
                </c:pt>
                <c:pt idx="16">
                  <c:v>Colima</c:v>
                </c:pt>
                <c:pt idx="17">
                  <c:v>Chihuahua</c:v>
                </c:pt>
                <c:pt idx="18">
                  <c:v>San Luis Potosí</c:v>
                </c:pt>
                <c:pt idx="19">
                  <c:v>Puebla</c:v>
                </c:pt>
                <c:pt idx="20">
                  <c:v>Quintana Roo</c:v>
                </c:pt>
                <c:pt idx="21">
                  <c:v>Yucatán</c:v>
                </c:pt>
                <c:pt idx="22">
                  <c:v>Sinaloa</c:v>
                </c:pt>
                <c:pt idx="23">
                  <c:v>Zacatecas</c:v>
                </c:pt>
                <c:pt idx="24">
                  <c:v>Hidalgo</c:v>
                </c:pt>
                <c:pt idx="25">
                  <c:v>Guanajuato</c:v>
                </c:pt>
                <c:pt idx="26">
                  <c:v>Michoacán</c:v>
                </c:pt>
                <c:pt idx="27">
                  <c:v>Querétaro</c:v>
                </c:pt>
                <c:pt idx="28">
                  <c:v>Jalisco</c:v>
                </c:pt>
                <c:pt idx="29">
                  <c:v>Estado de México</c:v>
                </c:pt>
                <c:pt idx="30">
                  <c:v>Aguascalientes</c:v>
                </c:pt>
              </c:strCache>
            </c:strRef>
          </c:cat>
          <c:val>
            <c:numRef>
              <c:f>'F142'!$B$10:$B$40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1</c:v>
                </c:pt>
                <c:pt idx="12">
                  <c:v>1</c:v>
                </c:pt>
                <c:pt idx="13">
                  <c:v>2</c:v>
                </c:pt>
                <c:pt idx="14">
                  <c:v>2</c:v>
                </c:pt>
                <c:pt idx="15">
                  <c:v>2</c:v>
                </c:pt>
                <c:pt idx="16">
                  <c:v>3</c:v>
                </c:pt>
                <c:pt idx="17">
                  <c:v>3</c:v>
                </c:pt>
                <c:pt idx="18">
                  <c:v>3</c:v>
                </c:pt>
                <c:pt idx="19">
                  <c:v>5</c:v>
                </c:pt>
                <c:pt idx="20">
                  <c:v>5</c:v>
                </c:pt>
                <c:pt idx="21">
                  <c:v>5</c:v>
                </c:pt>
                <c:pt idx="22">
                  <c:v>6</c:v>
                </c:pt>
                <c:pt idx="23">
                  <c:v>6</c:v>
                </c:pt>
                <c:pt idx="24">
                  <c:v>7</c:v>
                </c:pt>
                <c:pt idx="25">
                  <c:v>13</c:v>
                </c:pt>
                <c:pt idx="26">
                  <c:v>13</c:v>
                </c:pt>
                <c:pt idx="27">
                  <c:v>22</c:v>
                </c:pt>
                <c:pt idx="28">
                  <c:v>29</c:v>
                </c:pt>
                <c:pt idx="29">
                  <c:v>64</c:v>
                </c:pt>
                <c:pt idx="30">
                  <c:v>78</c:v>
                </c:pt>
              </c:numCache>
            </c:numRef>
          </c:val>
          <c:extLst>
            <c:ext xmlns:c16="http://schemas.microsoft.com/office/drawing/2014/chart" uri="{C3380CC4-5D6E-409C-BE32-E72D297353CC}">
              <c16:uniqueId val="{00000020-34F3-453C-8F94-3A2B02C648DD}"/>
            </c:ext>
          </c:extLst>
        </c:ser>
        <c:dLbls>
          <c:showLegendKey val="0"/>
          <c:showVal val="0"/>
          <c:showCatName val="0"/>
          <c:showSerName val="0"/>
          <c:showPercent val="0"/>
          <c:showBubbleSize val="0"/>
        </c:dLbls>
        <c:gapWidth val="150"/>
        <c:axId val="3677112"/>
        <c:axId val="3677504"/>
      </c:barChart>
      <c:catAx>
        <c:axId val="3677112"/>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677504"/>
        <c:crosses val="autoZero"/>
        <c:auto val="1"/>
        <c:lblAlgn val="ctr"/>
        <c:lblOffset val="100"/>
        <c:noMultiLvlLbl val="0"/>
      </c:catAx>
      <c:valAx>
        <c:axId val="3677504"/>
        <c:scaling>
          <c:orientation val="minMax"/>
        </c:scaling>
        <c:delete val="1"/>
        <c:axPos val="b"/>
        <c:numFmt formatCode="General" sourceLinked="1"/>
        <c:majorTickMark val="out"/>
        <c:minorTickMark val="none"/>
        <c:tickLblPos val="nextTo"/>
        <c:crossAx val="3677112"/>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'F143'!$B$9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9D60-430C-9B82-AB15261395C8}"/>
              </c:ext>
            </c:extLst>
          </c:dPt>
          <c:dPt>
            <c:idx val="1"/>
            <c:invertIfNegative val="0"/>
            <c:bubble3D val="0"/>
            <c:extLst>
              <c:ext xmlns:c16="http://schemas.microsoft.com/office/drawing/2014/chart" uri="{C3380CC4-5D6E-409C-BE32-E72D297353CC}">
                <c16:uniqueId val="{00000001-9D60-430C-9B82-AB15261395C8}"/>
              </c:ext>
            </c:extLst>
          </c:dPt>
          <c:dPt>
            <c:idx val="2"/>
            <c:invertIfNegative val="0"/>
            <c:bubble3D val="0"/>
            <c:extLst>
              <c:ext xmlns:c16="http://schemas.microsoft.com/office/drawing/2014/chart" uri="{C3380CC4-5D6E-409C-BE32-E72D297353CC}">
                <c16:uniqueId val="{00000002-9D60-430C-9B82-AB15261395C8}"/>
              </c:ext>
            </c:extLst>
          </c:dPt>
          <c:dPt>
            <c:idx val="3"/>
            <c:invertIfNegative val="0"/>
            <c:bubble3D val="0"/>
            <c:extLst>
              <c:ext xmlns:c16="http://schemas.microsoft.com/office/drawing/2014/chart" uri="{C3380CC4-5D6E-409C-BE32-E72D297353CC}">
                <c16:uniqueId val="{00000003-9D60-430C-9B82-AB15261395C8}"/>
              </c:ext>
            </c:extLst>
          </c:dPt>
          <c:dPt>
            <c:idx val="4"/>
            <c:invertIfNegative val="0"/>
            <c:bubble3D val="0"/>
            <c:extLst>
              <c:ext xmlns:c16="http://schemas.microsoft.com/office/drawing/2014/chart" uri="{C3380CC4-5D6E-409C-BE32-E72D297353CC}">
                <c16:uniqueId val="{00000004-9D60-430C-9B82-AB15261395C8}"/>
              </c:ext>
            </c:extLst>
          </c:dPt>
          <c:dPt>
            <c:idx val="5"/>
            <c:invertIfNegative val="0"/>
            <c:bubble3D val="0"/>
            <c:extLst>
              <c:ext xmlns:c16="http://schemas.microsoft.com/office/drawing/2014/chart" uri="{C3380CC4-5D6E-409C-BE32-E72D297353CC}">
                <c16:uniqueId val="{00000005-9D60-430C-9B82-AB15261395C8}"/>
              </c:ext>
            </c:extLst>
          </c:dPt>
          <c:dPt>
            <c:idx val="6"/>
            <c:invertIfNegative val="0"/>
            <c:bubble3D val="0"/>
            <c:extLst>
              <c:ext xmlns:c16="http://schemas.microsoft.com/office/drawing/2014/chart" uri="{C3380CC4-5D6E-409C-BE32-E72D297353CC}">
                <c16:uniqueId val="{00000006-9D60-430C-9B82-AB15261395C8}"/>
              </c:ext>
            </c:extLst>
          </c:dPt>
          <c:dPt>
            <c:idx val="7"/>
            <c:invertIfNegative val="0"/>
            <c:bubble3D val="0"/>
            <c:extLst>
              <c:ext xmlns:c16="http://schemas.microsoft.com/office/drawing/2014/chart" uri="{C3380CC4-5D6E-409C-BE32-E72D297353CC}">
                <c16:uniqueId val="{00000007-9D60-430C-9B82-AB15261395C8}"/>
              </c:ext>
            </c:extLst>
          </c:dPt>
          <c:dPt>
            <c:idx val="8"/>
            <c:invertIfNegative val="0"/>
            <c:bubble3D val="0"/>
            <c:extLst>
              <c:ext xmlns:c16="http://schemas.microsoft.com/office/drawing/2014/chart" uri="{C3380CC4-5D6E-409C-BE32-E72D297353CC}">
                <c16:uniqueId val="{00000008-9D60-430C-9B82-AB15261395C8}"/>
              </c:ext>
            </c:extLst>
          </c:dPt>
          <c:dPt>
            <c:idx val="9"/>
            <c:invertIfNegative val="0"/>
            <c:bubble3D val="0"/>
            <c:extLst>
              <c:ext xmlns:c16="http://schemas.microsoft.com/office/drawing/2014/chart" uri="{C3380CC4-5D6E-409C-BE32-E72D297353CC}">
                <c16:uniqueId val="{00000009-9D60-430C-9B82-AB15261395C8}"/>
              </c:ext>
            </c:extLst>
          </c:dPt>
          <c:dPt>
            <c:idx val="10"/>
            <c:invertIfNegative val="0"/>
            <c:bubble3D val="0"/>
            <c:extLst>
              <c:ext xmlns:c16="http://schemas.microsoft.com/office/drawing/2014/chart" uri="{C3380CC4-5D6E-409C-BE32-E72D297353CC}">
                <c16:uniqueId val="{0000000A-9D60-430C-9B82-AB15261395C8}"/>
              </c:ext>
            </c:extLst>
          </c:dPt>
          <c:dPt>
            <c:idx val="11"/>
            <c:invertIfNegative val="0"/>
            <c:bubble3D val="0"/>
            <c:extLst>
              <c:ext xmlns:c16="http://schemas.microsoft.com/office/drawing/2014/chart" uri="{C3380CC4-5D6E-409C-BE32-E72D297353CC}">
                <c16:uniqueId val="{0000000B-9D60-430C-9B82-AB15261395C8}"/>
              </c:ext>
            </c:extLst>
          </c:dPt>
          <c:dPt>
            <c:idx val="12"/>
            <c:invertIfNegative val="0"/>
            <c:bubble3D val="0"/>
            <c:extLst>
              <c:ext xmlns:c16="http://schemas.microsoft.com/office/drawing/2014/chart" uri="{C3380CC4-5D6E-409C-BE32-E72D297353CC}">
                <c16:uniqueId val="{0000000C-9D60-430C-9B82-AB15261395C8}"/>
              </c:ext>
            </c:extLst>
          </c:dPt>
          <c:dPt>
            <c:idx val="13"/>
            <c:invertIfNegative val="0"/>
            <c:bubble3D val="0"/>
            <c:extLst>
              <c:ext xmlns:c16="http://schemas.microsoft.com/office/drawing/2014/chart" uri="{C3380CC4-5D6E-409C-BE32-E72D297353CC}">
                <c16:uniqueId val="{0000000D-9D60-430C-9B82-AB15261395C8}"/>
              </c:ext>
            </c:extLst>
          </c:dPt>
          <c:dPt>
            <c:idx val="14"/>
            <c:invertIfNegative val="0"/>
            <c:bubble3D val="0"/>
            <c:extLst>
              <c:ext xmlns:c16="http://schemas.microsoft.com/office/drawing/2014/chart" uri="{C3380CC4-5D6E-409C-BE32-E72D297353CC}">
                <c16:uniqueId val="{0000000E-9D60-430C-9B82-AB15261395C8}"/>
              </c:ext>
            </c:extLst>
          </c:dPt>
          <c:dPt>
            <c:idx val="15"/>
            <c:invertIfNegative val="0"/>
            <c:bubble3D val="0"/>
            <c:extLst>
              <c:ext xmlns:c16="http://schemas.microsoft.com/office/drawing/2014/chart" uri="{C3380CC4-5D6E-409C-BE32-E72D297353CC}">
                <c16:uniqueId val="{0000000F-9D60-430C-9B82-AB15261395C8}"/>
              </c:ext>
            </c:extLst>
          </c:dPt>
          <c:dPt>
            <c:idx val="16"/>
            <c:invertIfNegative val="0"/>
            <c:bubble3D val="0"/>
            <c:extLst>
              <c:ext xmlns:c16="http://schemas.microsoft.com/office/drawing/2014/chart" uri="{C3380CC4-5D6E-409C-BE32-E72D297353CC}">
                <c16:uniqueId val="{00000010-9D60-430C-9B82-AB15261395C8}"/>
              </c:ext>
            </c:extLst>
          </c:dPt>
          <c:dPt>
            <c:idx val="17"/>
            <c:invertIfNegative val="0"/>
            <c:bubble3D val="0"/>
            <c:extLst>
              <c:ext xmlns:c16="http://schemas.microsoft.com/office/drawing/2014/chart" uri="{C3380CC4-5D6E-409C-BE32-E72D297353CC}">
                <c16:uniqueId val="{00000011-9D60-430C-9B82-AB15261395C8}"/>
              </c:ext>
            </c:extLst>
          </c:dPt>
          <c:dPt>
            <c:idx val="18"/>
            <c:invertIfNegative val="0"/>
            <c:bubble3D val="0"/>
            <c:extLst>
              <c:ext xmlns:c16="http://schemas.microsoft.com/office/drawing/2014/chart" uri="{C3380CC4-5D6E-409C-BE32-E72D297353CC}">
                <c16:uniqueId val="{00000012-9D60-430C-9B82-AB15261395C8}"/>
              </c:ext>
            </c:extLst>
          </c:dPt>
          <c:dPt>
            <c:idx val="19"/>
            <c:invertIfNegative val="0"/>
            <c:bubble3D val="0"/>
            <c:extLst>
              <c:ext xmlns:c16="http://schemas.microsoft.com/office/drawing/2014/chart" uri="{C3380CC4-5D6E-409C-BE32-E72D297353CC}">
                <c16:uniqueId val="{00000013-9D60-430C-9B82-AB15261395C8}"/>
              </c:ext>
            </c:extLst>
          </c:dPt>
          <c:dPt>
            <c:idx val="20"/>
            <c:invertIfNegative val="0"/>
            <c:bubble3D val="0"/>
            <c:extLst>
              <c:ext xmlns:c16="http://schemas.microsoft.com/office/drawing/2014/chart" uri="{C3380CC4-5D6E-409C-BE32-E72D297353CC}">
                <c16:uniqueId val="{00000014-9D60-430C-9B82-AB15261395C8}"/>
              </c:ext>
            </c:extLst>
          </c:dPt>
          <c:dPt>
            <c:idx val="21"/>
            <c:invertIfNegative val="0"/>
            <c:bubble3D val="0"/>
            <c:extLst>
              <c:ext xmlns:c16="http://schemas.microsoft.com/office/drawing/2014/chart" uri="{C3380CC4-5D6E-409C-BE32-E72D297353CC}">
                <c16:uniqueId val="{00000015-9D60-430C-9B82-AB15261395C8}"/>
              </c:ext>
            </c:extLst>
          </c:dPt>
          <c:dPt>
            <c:idx val="22"/>
            <c:invertIfNegative val="0"/>
            <c:bubble3D val="0"/>
            <c:extLst>
              <c:ext xmlns:c16="http://schemas.microsoft.com/office/drawing/2014/chart" uri="{C3380CC4-5D6E-409C-BE32-E72D297353CC}">
                <c16:uniqueId val="{00000016-9D60-430C-9B82-AB15261395C8}"/>
              </c:ext>
            </c:extLst>
          </c:dPt>
          <c:dPt>
            <c:idx val="23"/>
            <c:invertIfNegative val="0"/>
            <c:bubble3D val="0"/>
            <c:extLst>
              <c:ext xmlns:c16="http://schemas.microsoft.com/office/drawing/2014/chart" uri="{C3380CC4-5D6E-409C-BE32-E72D297353CC}">
                <c16:uniqueId val="{00000017-9D60-430C-9B82-AB15261395C8}"/>
              </c:ext>
            </c:extLst>
          </c:dPt>
          <c:dPt>
            <c:idx val="24"/>
            <c:invertIfNegative val="0"/>
            <c:bubble3D val="0"/>
            <c:extLst>
              <c:ext xmlns:c16="http://schemas.microsoft.com/office/drawing/2014/chart" uri="{C3380CC4-5D6E-409C-BE32-E72D297353CC}">
                <c16:uniqueId val="{00000018-9D60-430C-9B82-AB15261395C8}"/>
              </c:ext>
            </c:extLst>
          </c:dPt>
          <c:dPt>
            <c:idx val="25"/>
            <c:invertIfNegative val="0"/>
            <c:bubble3D val="0"/>
            <c:extLst>
              <c:ext xmlns:c16="http://schemas.microsoft.com/office/drawing/2014/chart" uri="{C3380CC4-5D6E-409C-BE32-E72D297353CC}">
                <c16:uniqueId val="{00000019-9D60-430C-9B82-AB15261395C8}"/>
              </c:ext>
            </c:extLst>
          </c:dPt>
          <c:dPt>
            <c:idx val="26"/>
            <c:invertIfNegative val="0"/>
            <c:bubble3D val="0"/>
            <c:extLst>
              <c:ext xmlns:c16="http://schemas.microsoft.com/office/drawing/2014/chart" uri="{C3380CC4-5D6E-409C-BE32-E72D297353CC}">
                <c16:uniqueId val="{0000001A-9D60-430C-9B82-AB15261395C8}"/>
              </c:ext>
            </c:extLst>
          </c:dPt>
          <c:dPt>
            <c:idx val="27"/>
            <c:invertIfNegative val="0"/>
            <c:bubble3D val="0"/>
            <c:extLst>
              <c:ext xmlns:c16="http://schemas.microsoft.com/office/drawing/2014/chart" uri="{C3380CC4-5D6E-409C-BE32-E72D297353CC}">
                <c16:uniqueId val="{0000001B-9D60-430C-9B82-AB15261395C8}"/>
              </c:ext>
            </c:extLst>
          </c:dPt>
          <c:dPt>
            <c:idx val="28"/>
            <c:invertIfNegative val="0"/>
            <c:bubble3D val="0"/>
            <c:spPr>
              <a:solidFill>
                <a:srgbClr val="FBBB27"/>
              </a:solidFill>
            </c:spPr>
            <c:extLst>
              <c:ext xmlns:c16="http://schemas.microsoft.com/office/drawing/2014/chart" uri="{C3380CC4-5D6E-409C-BE32-E72D297353CC}">
                <c16:uniqueId val="{0000001D-9D60-430C-9B82-AB15261395C8}"/>
              </c:ext>
            </c:extLst>
          </c:dPt>
          <c:dPt>
            <c:idx val="29"/>
            <c:invertIfNegative val="0"/>
            <c:bubble3D val="0"/>
            <c:extLst>
              <c:ext xmlns:c16="http://schemas.microsoft.com/office/drawing/2014/chart" uri="{C3380CC4-5D6E-409C-BE32-E72D297353CC}">
                <c16:uniqueId val="{0000001E-9D60-430C-9B82-AB15261395C8}"/>
              </c:ext>
            </c:extLst>
          </c:dPt>
          <c:dPt>
            <c:idx val="30"/>
            <c:invertIfNegative val="0"/>
            <c:bubble3D val="0"/>
            <c:extLst>
              <c:ext xmlns:c16="http://schemas.microsoft.com/office/drawing/2014/chart" uri="{C3380CC4-5D6E-409C-BE32-E72D297353CC}">
                <c16:uniqueId val="{0000001F-9D60-430C-9B82-AB15261395C8}"/>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'F143'!$A$10:$A$40</c:f>
              <c:strCache>
                <c:ptCount val="31"/>
                <c:pt idx="0">
                  <c:v>Baja California</c:v>
                </c:pt>
                <c:pt idx="1">
                  <c:v>Baja California Sur</c:v>
                </c:pt>
                <c:pt idx="2">
                  <c:v>Campeche</c:v>
                </c:pt>
                <c:pt idx="3">
                  <c:v>Coahuila</c:v>
                </c:pt>
                <c:pt idx="4">
                  <c:v>Chiapas</c:v>
                </c:pt>
                <c:pt idx="5">
                  <c:v>Durango</c:v>
                </c:pt>
                <c:pt idx="6">
                  <c:v>Guerrero</c:v>
                </c:pt>
                <c:pt idx="7">
                  <c:v>Hidalgo</c:v>
                </c:pt>
                <c:pt idx="8">
                  <c:v>Estado de México</c:v>
                </c:pt>
                <c:pt idx="9">
                  <c:v>Nayarit</c:v>
                </c:pt>
                <c:pt idx="10">
                  <c:v>Nuevo León</c:v>
                </c:pt>
                <c:pt idx="11">
                  <c:v>Puebla</c:v>
                </c:pt>
                <c:pt idx="12">
                  <c:v>Querétaro</c:v>
                </c:pt>
                <c:pt idx="13">
                  <c:v>Quintana Roo</c:v>
                </c:pt>
                <c:pt idx="14">
                  <c:v>San Luis Potosí</c:v>
                </c:pt>
                <c:pt idx="15">
                  <c:v>Tabasco</c:v>
                </c:pt>
                <c:pt idx="16">
                  <c:v>Tlaxcala</c:v>
                </c:pt>
                <c:pt idx="17">
                  <c:v>Veracruz</c:v>
                </c:pt>
                <c:pt idx="18">
                  <c:v>Yucatán</c:v>
                </c:pt>
                <c:pt idx="19">
                  <c:v>Colima</c:v>
                </c:pt>
                <c:pt idx="20">
                  <c:v>Chihuahua</c:v>
                </c:pt>
                <c:pt idx="21">
                  <c:v>Morelos</c:v>
                </c:pt>
                <c:pt idx="22">
                  <c:v>Oaxaca</c:v>
                </c:pt>
                <c:pt idx="23">
                  <c:v>Sonora</c:v>
                </c:pt>
                <c:pt idx="24">
                  <c:v>Aguascalientes</c:v>
                </c:pt>
                <c:pt idx="25">
                  <c:v>Tamaulipas</c:v>
                </c:pt>
                <c:pt idx="26">
                  <c:v>Zacatecas</c:v>
                </c:pt>
                <c:pt idx="27">
                  <c:v>Sinaloa</c:v>
                </c:pt>
                <c:pt idx="28">
                  <c:v>Jalisco</c:v>
                </c:pt>
                <c:pt idx="29">
                  <c:v>Michoacán</c:v>
                </c:pt>
                <c:pt idx="30">
                  <c:v>Guanajuato</c:v>
                </c:pt>
              </c:strCache>
            </c:strRef>
          </c:cat>
          <c:val>
            <c:numRef>
              <c:f>'F143'!$B$10:$B$40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1</c:v>
                </c:pt>
                <c:pt idx="21">
                  <c:v>1</c:v>
                </c:pt>
                <c:pt idx="22">
                  <c:v>1</c:v>
                </c:pt>
                <c:pt idx="23">
                  <c:v>1</c:v>
                </c:pt>
                <c:pt idx="24">
                  <c:v>4</c:v>
                </c:pt>
                <c:pt idx="25">
                  <c:v>4</c:v>
                </c:pt>
                <c:pt idx="26">
                  <c:v>4</c:v>
                </c:pt>
                <c:pt idx="27">
                  <c:v>5</c:v>
                </c:pt>
                <c:pt idx="28">
                  <c:v>8</c:v>
                </c:pt>
                <c:pt idx="29">
                  <c:v>8</c:v>
                </c:pt>
                <c:pt idx="30">
                  <c:v>10</c:v>
                </c:pt>
              </c:numCache>
            </c:numRef>
          </c:val>
          <c:extLst>
            <c:ext xmlns:c16="http://schemas.microsoft.com/office/drawing/2014/chart" uri="{C3380CC4-5D6E-409C-BE32-E72D297353CC}">
              <c16:uniqueId val="{00000020-9D60-430C-9B82-AB15261395C8}"/>
            </c:ext>
          </c:extLst>
        </c:ser>
        <c:dLbls>
          <c:showLegendKey val="0"/>
          <c:showVal val="0"/>
          <c:showCatName val="0"/>
          <c:showSerName val="0"/>
          <c:showPercent val="0"/>
          <c:showBubbleSize val="0"/>
        </c:dLbls>
        <c:gapWidth val="150"/>
        <c:axId val="3678288"/>
        <c:axId val="3678680"/>
      </c:barChart>
      <c:catAx>
        <c:axId val="3678288"/>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678680"/>
        <c:crosses val="autoZero"/>
        <c:auto val="1"/>
        <c:lblAlgn val="ctr"/>
        <c:lblOffset val="100"/>
        <c:noMultiLvlLbl val="0"/>
      </c:catAx>
      <c:valAx>
        <c:axId val="3678680"/>
        <c:scaling>
          <c:orientation val="minMax"/>
        </c:scaling>
        <c:delete val="1"/>
        <c:axPos val="b"/>
        <c:numFmt formatCode="General" sourceLinked="1"/>
        <c:majorTickMark val="out"/>
        <c:minorTickMark val="none"/>
        <c:tickLblPos val="nextTo"/>
        <c:crossAx val="3678288"/>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bovino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7702155659093638"/>
        </c:manualLayout>
      </c:layout>
      <c:barChart>
        <c:barDir val="col"/>
        <c:grouping val="clustered"/>
        <c:varyColors val="0"/>
        <c:ser>
          <c:idx val="1"/>
          <c:order val="0"/>
          <c:tx>
            <c:strRef>
              <c:f>'F144 Bovino'!$J$22</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E222-4C0B-B79B-6BCE9E37C85B}"/>
              </c:ext>
            </c:extLst>
          </c:dPt>
          <c:dPt>
            <c:idx val="1"/>
            <c:invertIfNegative val="0"/>
            <c:bubble3D val="0"/>
            <c:extLst>
              <c:ext xmlns:c16="http://schemas.microsoft.com/office/drawing/2014/chart" uri="{C3380CC4-5D6E-409C-BE32-E72D297353CC}">
                <c16:uniqueId val="{00000001-E222-4C0B-B79B-6BCE9E37C85B}"/>
              </c:ext>
            </c:extLst>
          </c:dPt>
          <c:dPt>
            <c:idx val="2"/>
            <c:invertIfNegative val="0"/>
            <c:bubble3D val="0"/>
            <c:extLst>
              <c:ext xmlns:c16="http://schemas.microsoft.com/office/drawing/2014/chart" uri="{C3380CC4-5D6E-409C-BE32-E72D297353CC}">
                <c16:uniqueId val="{00000002-E222-4C0B-B79B-6BCE9E37C85B}"/>
              </c:ext>
            </c:extLst>
          </c:dPt>
          <c:dPt>
            <c:idx val="3"/>
            <c:invertIfNegative val="0"/>
            <c:bubble3D val="0"/>
            <c:extLst>
              <c:ext xmlns:c16="http://schemas.microsoft.com/office/drawing/2014/chart" uri="{C3380CC4-5D6E-409C-BE32-E72D297353CC}">
                <c16:uniqueId val="{00000003-E222-4C0B-B79B-6BCE9E37C85B}"/>
              </c:ext>
            </c:extLst>
          </c:dPt>
          <c:dPt>
            <c:idx val="4"/>
            <c:invertIfNegative val="0"/>
            <c:bubble3D val="0"/>
            <c:extLst>
              <c:ext xmlns:c16="http://schemas.microsoft.com/office/drawing/2014/chart" uri="{C3380CC4-5D6E-409C-BE32-E72D297353CC}">
                <c16:uniqueId val="{00000004-E222-4C0B-B79B-6BCE9E37C85B}"/>
              </c:ext>
            </c:extLst>
          </c:dPt>
          <c:dPt>
            <c:idx val="5"/>
            <c:invertIfNegative val="0"/>
            <c:bubble3D val="0"/>
            <c:extLst>
              <c:ext xmlns:c16="http://schemas.microsoft.com/office/drawing/2014/chart" uri="{C3380CC4-5D6E-409C-BE32-E72D297353CC}">
                <c16:uniqueId val="{00000005-E222-4C0B-B79B-6BCE9E37C85B}"/>
              </c:ext>
            </c:extLst>
          </c:dPt>
          <c:dPt>
            <c:idx val="6"/>
            <c:invertIfNegative val="0"/>
            <c:bubble3D val="0"/>
            <c:extLst>
              <c:ext xmlns:c16="http://schemas.microsoft.com/office/drawing/2014/chart" uri="{C3380CC4-5D6E-409C-BE32-E72D297353CC}">
                <c16:uniqueId val="{00000006-E222-4C0B-B79B-6BCE9E37C85B}"/>
              </c:ext>
            </c:extLst>
          </c:dPt>
          <c:dPt>
            <c:idx val="7"/>
            <c:invertIfNegative val="0"/>
            <c:bubble3D val="0"/>
            <c:extLst>
              <c:ext xmlns:c16="http://schemas.microsoft.com/office/drawing/2014/chart" uri="{C3380CC4-5D6E-409C-BE32-E72D297353CC}">
                <c16:uniqueId val="{00000007-E222-4C0B-B79B-6BCE9E37C85B}"/>
              </c:ext>
            </c:extLst>
          </c:dPt>
          <c:dPt>
            <c:idx val="8"/>
            <c:invertIfNegative val="0"/>
            <c:bubble3D val="0"/>
            <c:extLst>
              <c:ext xmlns:c16="http://schemas.microsoft.com/office/drawing/2014/chart" uri="{C3380CC4-5D6E-409C-BE32-E72D297353CC}">
                <c16:uniqueId val="{00000008-E222-4C0B-B79B-6BCE9E37C85B}"/>
              </c:ext>
            </c:extLst>
          </c:dPt>
          <c:dPt>
            <c:idx val="9"/>
            <c:invertIfNegative val="0"/>
            <c:bubble3D val="0"/>
            <c:extLst>
              <c:ext xmlns:c16="http://schemas.microsoft.com/office/drawing/2014/chart" uri="{C3380CC4-5D6E-409C-BE32-E72D297353CC}">
                <c16:uniqueId val="{00000009-E222-4C0B-B79B-6BCE9E37C85B}"/>
              </c:ext>
            </c:extLst>
          </c:dPt>
          <c:dPt>
            <c:idx val="10"/>
            <c:invertIfNegative val="0"/>
            <c:bubble3D val="0"/>
            <c:extLst>
              <c:ext xmlns:c16="http://schemas.microsoft.com/office/drawing/2014/chart" uri="{C3380CC4-5D6E-409C-BE32-E72D297353CC}">
                <c16:uniqueId val="{0000000A-E222-4C0B-B79B-6BCE9E37C85B}"/>
              </c:ext>
            </c:extLst>
          </c:dPt>
          <c:dPt>
            <c:idx val="11"/>
            <c:invertIfNegative val="0"/>
            <c:bubble3D val="0"/>
            <c:extLst>
              <c:ext xmlns:c16="http://schemas.microsoft.com/office/drawing/2014/chart" uri="{C3380CC4-5D6E-409C-BE32-E72D297353CC}">
                <c16:uniqueId val="{0000000B-E222-4C0B-B79B-6BCE9E37C85B}"/>
              </c:ext>
            </c:extLst>
          </c:dPt>
          <c:dPt>
            <c:idx val="12"/>
            <c:invertIfNegative val="0"/>
            <c:bubble3D val="0"/>
            <c:extLst>
              <c:ext xmlns:c16="http://schemas.microsoft.com/office/drawing/2014/chart" uri="{C3380CC4-5D6E-409C-BE32-E72D297353CC}">
                <c16:uniqueId val="{0000000C-E222-4C0B-B79B-6BCE9E37C85B}"/>
              </c:ext>
            </c:extLst>
          </c:dPt>
          <c:dPt>
            <c:idx val="13"/>
            <c:invertIfNegative val="0"/>
            <c:bubble3D val="0"/>
            <c:extLst>
              <c:ext xmlns:c16="http://schemas.microsoft.com/office/drawing/2014/chart" uri="{C3380CC4-5D6E-409C-BE32-E72D297353CC}">
                <c16:uniqueId val="{0000000D-E222-4C0B-B79B-6BCE9E37C85B}"/>
              </c:ext>
            </c:extLst>
          </c:dPt>
          <c:dPt>
            <c:idx val="14"/>
            <c:invertIfNegative val="0"/>
            <c:bubble3D val="0"/>
            <c:extLst>
              <c:ext xmlns:c16="http://schemas.microsoft.com/office/drawing/2014/chart" uri="{C3380CC4-5D6E-409C-BE32-E72D297353CC}">
                <c16:uniqueId val="{0000000E-E222-4C0B-B79B-6BCE9E37C85B}"/>
              </c:ext>
            </c:extLst>
          </c:dPt>
          <c:dPt>
            <c:idx val="15"/>
            <c:invertIfNegative val="0"/>
            <c:bubble3D val="0"/>
            <c:extLst>
              <c:ext xmlns:c16="http://schemas.microsoft.com/office/drawing/2014/chart" uri="{C3380CC4-5D6E-409C-BE32-E72D297353CC}">
                <c16:uniqueId val="{0000000F-E222-4C0B-B79B-6BCE9E37C85B}"/>
              </c:ext>
            </c:extLst>
          </c:dPt>
          <c:dPt>
            <c:idx val="17"/>
            <c:invertIfNegative val="0"/>
            <c:bubble3D val="0"/>
            <c:extLst>
              <c:ext xmlns:c16="http://schemas.microsoft.com/office/drawing/2014/chart" uri="{C3380CC4-5D6E-409C-BE32-E72D297353CC}">
                <c16:uniqueId val="{00000010-E222-4C0B-B79B-6BCE9E37C85B}"/>
              </c:ext>
            </c:extLst>
          </c:dPt>
          <c:dPt>
            <c:idx val="18"/>
            <c:invertIfNegative val="0"/>
            <c:bubble3D val="0"/>
            <c:extLst>
              <c:ext xmlns:c16="http://schemas.microsoft.com/office/drawing/2014/chart" uri="{C3380CC4-5D6E-409C-BE32-E72D297353CC}">
                <c16:uniqueId val="{00000011-E222-4C0B-B79B-6BCE9E37C85B}"/>
              </c:ext>
            </c:extLst>
          </c:dPt>
          <c:dPt>
            <c:idx val="20"/>
            <c:invertIfNegative val="0"/>
            <c:bubble3D val="0"/>
            <c:extLst>
              <c:ext xmlns:c16="http://schemas.microsoft.com/office/drawing/2014/chart" uri="{C3380CC4-5D6E-409C-BE32-E72D297353CC}">
                <c16:uniqueId val="{00000012-E222-4C0B-B79B-6BCE9E37C85B}"/>
              </c:ext>
            </c:extLst>
          </c:dPt>
          <c:dPt>
            <c:idx val="21"/>
            <c:invertIfNegative val="0"/>
            <c:bubble3D val="0"/>
            <c:extLst>
              <c:ext xmlns:c16="http://schemas.microsoft.com/office/drawing/2014/chart" uri="{C3380CC4-5D6E-409C-BE32-E72D297353CC}">
                <c16:uniqueId val="{00000014-E222-4C0B-B79B-6BCE9E37C85B}"/>
              </c:ext>
            </c:extLst>
          </c:dPt>
          <c:dLbls>
            <c:dLbl>
              <c:idx val="6"/>
              <c:layout>
                <c:manualLayout>
                  <c:x val="-3.5947712418300651E-2"/>
                  <c:y val="9.356721699416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22-4C0B-B79B-6BCE9E37C85B}"/>
                </c:ext>
              </c:extLst>
            </c:dLbl>
            <c:dLbl>
              <c:idx val="8"/>
              <c:layout>
                <c:manualLayout>
                  <c:x val="-4.9019607843137254E-2"/>
                  <c:y val="4.6783608497082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222-4C0B-B79B-6BCE9E37C85B}"/>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'F144 Bovino'!$G$23:$H$69</c15:sqref>
                  </c15:fullRef>
                </c:ext>
              </c:extLst>
              <c:f>'F144 Bovino'!$G$47:$H$69</c:f>
              <c:multiLvlStrCache>
                <c:ptCount val="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lvl>
                <c:lvl>
                  <c:pt idx="0">
                    <c:v>2019-2020</c:v>
                  </c:pt>
                  <c:pt idx="12">
                    <c:v>2020-2021</c:v>
                  </c:pt>
                </c:lvl>
              </c:multiLvlStrCache>
            </c:multiLvlStrRef>
          </c:cat>
          <c:val>
            <c:numRef>
              <c:extLst>
                <c:ext xmlns:c15="http://schemas.microsoft.com/office/drawing/2012/chart" uri="{02D57815-91ED-43cb-92C2-25804820EDAC}">
                  <c15:fullRef>
                    <c15:sqref>'F144 Bovino'!$J$23:$J$69</c15:sqref>
                  </c15:fullRef>
                </c:ext>
              </c:extLst>
              <c:f>'F144 Bovino'!$J$47:$J$69</c:f>
              <c:numCache>
                <c:formatCode>0.0%</c:formatCode>
                <c:ptCount val="23"/>
                <c:pt idx="0">
                  <c:v>7.389668149161821E-2</c:v>
                </c:pt>
                <c:pt idx="1">
                  <c:v>6.6388926219594246E-2</c:v>
                </c:pt>
                <c:pt idx="2">
                  <c:v>-2.706985342664725E-2</c:v>
                </c:pt>
                <c:pt idx="3">
                  <c:v>-4.5703839122486212E-3</c:v>
                </c:pt>
                <c:pt idx="4">
                  <c:v>-2.3587554756823503E-2</c:v>
                </c:pt>
                <c:pt idx="5">
                  <c:v>8.4499160604364798E-2</c:v>
                </c:pt>
                <c:pt idx="6">
                  <c:v>0.13138932672821446</c:v>
                </c:pt>
                <c:pt idx="7">
                  <c:v>1.706892802783222E-2</c:v>
                </c:pt>
                <c:pt idx="8">
                  <c:v>0.13530680728667299</c:v>
                </c:pt>
                <c:pt idx="9">
                  <c:v>0.1256935794360774</c:v>
                </c:pt>
                <c:pt idx="10">
                  <c:v>5.2806009721608538E-2</c:v>
                </c:pt>
                <c:pt idx="11">
                  <c:v>0.17206167670785244</c:v>
                </c:pt>
                <c:pt idx="12">
                  <c:v>4.2582563449081512E-2</c:v>
                </c:pt>
                <c:pt idx="13">
                  <c:v>6.7170762444864529E-2</c:v>
                </c:pt>
                <c:pt idx="14">
                  <c:v>0.18743213897937028</c:v>
                </c:pt>
                <c:pt idx="15">
                  <c:v>0.22917486553850197</c:v>
                </c:pt>
                <c:pt idx="16">
                  <c:v>9.0532612446796223E-2</c:v>
                </c:pt>
                <c:pt idx="17">
                  <c:v>4.2311661506707843E-2</c:v>
                </c:pt>
                <c:pt idx="18">
                  <c:v>4.5875211463827226E-2</c:v>
                </c:pt>
                <c:pt idx="19">
                  <c:v>4.061998931052857E-3</c:v>
                </c:pt>
                <c:pt idx="20">
                  <c:v>1.2773144727119101E-2</c:v>
                </c:pt>
                <c:pt idx="21">
                  <c:v>-5.1000905341514913E-2</c:v>
                </c:pt>
                <c:pt idx="22">
                  <c:v>-4.0083945435466894E-2</c:v>
                </c:pt>
              </c:numCache>
            </c:numRef>
          </c:val>
          <c:extLst>
            <c:ext xmlns:c15="http://schemas.microsoft.com/office/drawing/2012/chart" uri="{02D57815-91ED-43cb-92C2-25804820EDAC}">
              <c15:categoryFilterExceptions>
                <c15:categoryFilterException>
                  <c15:sqref>'F144 Bovino'!$J$45</c15:sqref>
                  <c15:invertIfNegative val="0"/>
                  <c15:bubble3D val="0"/>
                </c15:categoryFilterException>
                <c15:categoryFilterException>
                  <c15:sqref>'F144 Bovino'!$J$46</c15:sqref>
                  <c15:invertIfNegative val="0"/>
                  <c15:bubble3D val="0"/>
                </c15:categoryFilterException>
              </c15:categoryFilterExceptions>
            </c:ext>
            <c:ext xmlns:c16="http://schemas.microsoft.com/office/drawing/2014/chart" uri="{C3380CC4-5D6E-409C-BE32-E72D297353CC}">
              <c16:uniqueId val="{00000015-E222-4C0B-B79B-6BCE9E37C85B}"/>
            </c:ext>
          </c:extLst>
        </c:ser>
        <c:dLbls>
          <c:showLegendKey val="0"/>
          <c:showVal val="0"/>
          <c:showCatName val="0"/>
          <c:showSerName val="0"/>
          <c:showPercent val="0"/>
          <c:showBubbleSize val="0"/>
        </c:dLbls>
        <c:gapWidth val="150"/>
        <c:axId val="3679072"/>
        <c:axId val="3679464"/>
      </c:barChart>
      <c:catAx>
        <c:axId val="3679072"/>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79464"/>
        <c:crosses val="autoZero"/>
        <c:auto val="1"/>
        <c:lblAlgn val="ctr"/>
        <c:lblOffset val="100"/>
        <c:noMultiLvlLbl val="0"/>
      </c:catAx>
      <c:valAx>
        <c:axId val="3679464"/>
        <c:scaling>
          <c:orientation val="minMax"/>
        </c:scaling>
        <c:delete val="1"/>
        <c:axPos val="l"/>
        <c:numFmt formatCode="0.0%" sourceLinked="1"/>
        <c:majorTickMark val="none"/>
        <c:minorTickMark val="none"/>
        <c:tickLblPos val="nextTo"/>
        <c:crossAx val="3679072"/>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caprino</a:t>
            </a:r>
            <a:endParaRPr lang="es-MX" sz="900">
              <a:latin typeface="Arial" panose="020B0604020202020204" pitchFamily="34" charset="0"/>
              <a:cs typeface="Arial" panose="020B0604020202020204" pitchFamily="34" charset="0"/>
            </a:endParaRPr>
          </a:p>
        </c:rich>
      </c:tx>
      <c:layout>
        <c:manualLayout>
          <c:xMode val="edge"/>
          <c:yMode val="edge"/>
          <c:x val="0.25207040296433531"/>
          <c:y val="1.2098621338962102E-2"/>
        </c:manualLayout>
      </c:layout>
      <c:overlay val="0"/>
    </c:title>
    <c:autoTitleDeleted val="0"/>
    <c:plotArea>
      <c:layout>
        <c:manualLayout>
          <c:layoutTarget val="inner"/>
          <c:xMode val="edge"/>
          <c:yMode val="edge"/>
          <c:x val="3.6429872495446269E-2"/>
          <c:y val="8.4353464548486995E-2"/>
          <c:w val="0.95777729969546155"/>
          <c:h val="0.78536907425832758"/>
        </c:manualLayout>
      </c:layout>
      <c:barChart>
        <c:barDir val="col"/>
        <c:grouping val="clustered"/>
        <c:varyColors val="0"/>
        <c:ser>
          <c:idx val="1"/>
          <c:order val="0"/>
          <c:tx>
            <c:strRef>
              <c:f>'F144 Caprino'!$J$23</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2200-4A05-9AAB-0450964B9354}"/>
              </c:ext>
            </c:extLst>
          </c:dPt>
          <c:dPt>
            <c:idx val="1"/>
            <c:invertIfNegative val="0"/>
            <c:bubble3D val="0"/>
            <c:extLst>
              <c:ext xmlns:c16="http://schemas.microsoft.com/office/drawing/2014/chart" uri="{C3380CC4-5D6E-409C-BE32-E72D297353CC}">
                <c16:uniqueId val="{00000001-2200-4A05-9AAB-0450964B9354}"/>
              </c:ext>
            </c:extLst>
          </c:dPt>
          <c:dPt>
            <c:idx val="2"/>
            <c:invertIfNegative val="0"/>
            <c:bubble3D val="0"/>
            <c:extLst>
              <c:ext xmlns:c16="http://schemas.microsoft.com/office/drawing/2014/chart" uri="{C3380CC4-5D6E-409C-BE32-E72D297353CC}">
                <c16:uniqueId val="{00000002-2200-4A05-9AAB-0450964B9354}"/>
              </c:ext>
            </c:extLst>
          </c:dPt>
          <c:dPt>
            <c:idx val="3"/>
            <c:invertIfNegative val="0"/>
            <c:bubble3D val="0"/>
            <c:extLst>
              <c:ext xmlns:c16="http://schemas.microsoft.com/office/drawing/2014/chart" uri="{C3380CC4-5D6E-409C-BE32-E72D297353CC}">
                <c16:uniqueId val="{00000003-2200-4A05-9AAB-0450964B9354}"/>
              </c:ext>
            </c:extLst>
          </c:dPt>
          <c:dPt>
            <c:idx val="4"/>
            <c:invertIfNegative val="0"/>
            <c:bubble3D val="0"/>
            <c:extLst>
              <c:ext xmlns:c16="http://schemas.microsoft.com/office/drawing/2014/chart" uri="{C3380CC4-5D6E-409C-BE32-E72D297353CC}">
                <c16:uniqueId val="{00000004-2200-4A05-9AAB-0450964B9354}"/>
              </c:ext>
            </c:extLst>
          </c:dPt>
          <c:dPt>
            <c:idx val="5"/>
            <c:invertIfNegative val="0"/>
            <c:bubble3D val="0"/>
            <c:extLst>
              <c:ext xmlns:c16="http://schemas.microsoft.com/office/drawing/2014/chart" uri="{C3380CC4-5D6E-409C-BE32-E72D297353CC}">
                <c16:uniqueId val="{00000005-2200-4A05-9AAB-0450964B9354}"/>
              </c:ext>
            </c:extLst>
          </c:dPt>
          <c:dPt>
            <c:idx val="6"/>
            <c:invertIfNegative val="0"/>
            <c:bubble3D val="0"/>
            <c:extLst>
              <c:ext xmlns:c16="http://schemas.microsoft.com/office/drawing/2014/chart" uri="{C3380CC4-5D6E-409C-BE32-E72D297353CC}">
                <c16:uniqueId val="{00000006-2200-4A05-9AAB-0450964B9354}"/>
              </c:ext>
            </c:extLst>
          </c:dPt>
          <c:dPt>
            <c:idx val="7"/>
            <c:invertIfNegative val="0"/>
            <c:bubble3D val="0"/>
            <c:extLst>
              <c:ext xmlns:c16="http://schemas.microsoft.com/office/drawing/2014/chart" uri="{C3380CC4-5D6E-409C-BE32-E72D297353CC}">
                <c16:uniqueId val="{00000007-2200-4A05-9AAB-0450964B9354}"/>
              </c:ext>
            </c:extLst>
          </c:dPt>
          <c:dPt>
            <c:idx val="8"/>
            <c:invertIfNegative val="0"/>
            <c:bubble3D val="0"/>
            <c:extLst>
              <c:ext xmlns:c16="http://schemas.microsoft.com/office/drawing/2014/chart" uri="{C3380CC4-5D6E-409C-BE32-E72D297353CC}">
                <c16:uniqueId val="{00000008-2200-4A05-9AAB-0450964B9354}"/>
              </c:ext>
            </c:extLst>
          </c:dPt>
          <c:dPt>
            <c:idx val="9"/>
            <c:invertIfNegative val="0"/>
            <c:bubble3D val="0"/>
            <c:extLst>
              <c:ext xmlns:c16="http://schemas.microsoft.com/office/drawing/2014/chart" uri="{C3380CC4-5D6E-409C-BE32-E72D297353CC}">
                <c16:uniqueId val="{0000000A-2200-4A05-9AAB-0450964B9354}"/>
              </c:ext>
            </c:extLst>
          </c:dPt>
          <c:dPt>
            <c:idx val="11"/>
            <c:invertIfNegative val="0"/>
            <c:bubble3D val="0"/>
            <c:extLst>
              <c:ext xmlns:c16="http://schemas.microsoft.com/office/drawing/2014/chart" uri="{C3380CC4-5D6E-409C-BE32-E72D297353CC}">
                <c16:uniqueId val="{0000000B-2200-4A05-9AAB-0450964B9354}"/>
              </c:ext>
            </c:extLst>
          </c:dPt>
          <c:dPt>
            <c:idx val="12"/>
            <c:invertIfNegative val="0"/>
            <c:bubble3D val="0"/>
            <c:extLst>
              <c:ext xmlns:c16="http://schemas.microsoft.com/office/drawing/2014/chart" uri="{C3380CC4-5D6E-409C-BE32-E72D297353CC}">
                <c16:uniqueId val="{0000000C-2200-4A05-9AAB-0450964B9354}"/>
              </c:ext>
            </c:extLst>
          </c:dPt>
          <c:dPt>
            <c:idx val="13"/>
            <c:invertIfNegative val="0"/>
            <c:bubble3D val="0"/>
            <c:extLst>
              <c:ext xmlns:c16="http://schemas.microsoft.com/office/drawing/2014/chart" uri="{C3380CC4-5D6E-409C-BE32-E72D297353CC}">
                <c16:uniqueId val="{0000000D-2200-4A05-9AAB-0450964B9354}"/>
              </c:ext>
            </c:extLst>
          </c:dPt>
          <c:dPt>
            <c:idx val="14"/>
            <c:invertIfNegative val="0"/>
            <c:bubble3D val="0"/>
            <c:extLst>
              <c:ext xmlns:c16="http://schemas.microsoft.com/office/drawing/2014/chart" uri="{C3380CC4-5D6E-409C-BE32-E72D297353CC}">
                <c16:uniqueId val="{0000000E-2200-4A05-9AAB-0450964B9354}"/>
              </c:ext>
            </c:extLst>
          </c:dPt>
          <c:dPt>
            <c:idx val="15"/>
            <c:invertIfNegative val="0"/>
            <c:bubble3D val="0"/>
            <c:extLst>
              <c:ext xmlns:c16="http://schemas.microsoft.com/office/drawing/2014/chart" uri="{C3380CC4-5D6E-409C-BE32-E72D297353CC}">
                <c16:uniqueId val="{0000000F-2200-4A05-9AAB-0450964B9354}"/>
              </c:ext>
            </c:extLst>
          </c:dPt>
          <c:dPt>
            <c:idx val="17"/>
            <c:invertIfNegative val="0"/>
            <c:bubble3D val="0"/>
            <c:extLst>
              <c:ext xmlns:c16="http://schemas.microsoft.com/office/drawing/2014/chart" uri="{C3380CC4-5D6E-409C-BE32-E72D297353CC}">
                <c16:uniqueId val="{00000010-2200-4A05-9AAB-0450964B9354}"/>
              </c:ext>
            </c:extLst>
          </c:dPt>
          <c:dPt>
            <c:idx val="18"/>
            <c:invertIfNegative val="0"/>
            <c:bubble3D val="0"/>
            <c:extLst>
              <c:ext xmlns:c16="http://schemas.microsoft.com/office/drawing/2014/chart" uri="{C3380CC4-5D6E-409C-BE32-E72D297353CC}">
                <c16:uniqueId val="{00000011-2200-4A05-9AAB-0450964B9354}"/>
              </c:ext>
            </c:extLst>
          </c:dPt>
          <c:dPt>
            <c:idx val="20"/>
            <c:invertIfNegative val="0"/>
            <c:bubble3D val="0"/>
            <c:extLst>
              <c:ext xmlns:c16="http://schemas.microsoft.com/office/drawing/2014/chart" uri="{C3380CC4-5D6E-409C-BE32-E72D297353CC}">
                <c16:uniqueId val="{00000012-2200-4A05-9AAB-0450964B9354}"/>
              </c:ext>
            </c:extLst>
          </c:dPt>
          <c:dPt>
            <c:idx val="21"/>
            <c:invertIfNegative val="0"/>
            <c:bubble3D val="0"/>
            <c:extLst>
              <c:ext xmlns:c16="http://schemas.microsoft.com/office/drawing/2014/chart" uri="{C3380CC4-5D6E-409C-BE32-E72D297353CC}">
                <c16:uniqueId val="{00000014-2200-4A05-9AAB-0450964B9354}"/>
              </c:ext>
            </c:extLst>
          </c:dPt>
          <c:dLbls>
            <c:dLbl>
              <c:idx val="17"/>
              <c:layout>
                <c:manualLayout>
                  <c:x val="-2.94117647058824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200-4A05-9AAB-0450964B9354}"/>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'F144 Caprino'!$G$24:$H$70</c15:sqref>
                  </c15:fullRef>
                </c:ext>
              </c:extLst>
              <c:f>'F144 Caprino'!$G$48:$H$70</c:f>
              <c:multiLvlStrCache>
                <c:ptCount val="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lvl>
                <c:lvl>
                  <c:pt idx="0">
                    <c:v>2019-2020</c:v>
                  </c:pt>
                  <c:pt idx="12">
                    <c:v>2020-2021</c:v>
                  </c:pt>
                </c:lvl>
              </c:multiLvlStrCache>
            </c:multiLvlStrRef>
          </c:cat>
          <c:val>
            <c:numRef>
              <c:extLst>
                <c:ext xmlns:c15="http://schemas.microsoft.com/office/drawing/2012/chart" uri="{02D57815-91ED-43cb-92C2-25804820EDAC}">
                  <c15:fullRef>
                    <c15:sqref>'F144 Caprino'!$J$24:$J$70</c15:sqref>
                  </c15:fullRef>
                </c:ext>
              </c:extLst>
              <c:f>'F144 Caprino'!$J$48:$J$70</c:f>
              <c:numCache>
                <c:formatCode>0.0%</c:formatCode>
                <c:ptCount val="23"/>
                <c:pt idx="0">
                  <c:v>-0.33333333333333337</c:v>
                </c:pt>
                <c:pt idx="1">
                  <c:v>-0.30000000000000004</c:v>
                </c:pt>
                <c:pt idx="2">
                  <c:v>-0.25</c:v>
                </c:pt>
                <c:pt idx="3">
                  <c:v>-0.375</c:v>
                </c:pt>
                <c:pt idx="4">
                  <c:v>-0.45454545454545459</c:v>
                </c:pt>
                <c:pt idx="5">
                  <c:v>-0.22222222222222221</c:v>
                </c:pt>
                <c:pt idx="6">
                  <c:v>-0.125</c:v>
                </c:pt>
                <c:pt idx="7">
                  <c:v>0</c:v>
                </c:pt>
                <c:pt idx="8">
                  <c:v>0</c:v>
                </c:pt>
                <c:pt idx="9">
                  <c:v>0</c:v>
                </c:pt>
                <c:pt idx="10">
                  <c:v>0</c:v>
                </c:pt>
                <c:pt idx="11">
                  <c:v>-0.22222222222222221</c:v>
                </c:pt>
                <c:pt idx="12">
                  <c:v>-0.375</c:v>
                </c:pt>
                <c:pt idx="13">
                  <c:v>-0.4285714285714286</c:v>
                </c:pt>
                <c:pt idx="14">
                  <c:v>-0.16666666666666663</c:v>
                </c:pt>
                <c:pt idx="15">
                  <c:v>0.39999999999999991</c:v>
                </c:pt>
                <c:pt idx="16">
                  <c:v>-0.33333333333333337</c:v>
                </c:pt>
                <c:pt idx="17">
                  <c:v>0.14285714285714279</c:v>
                </c:pt>
                <c:pt idx="18">
                  <c:v>0.14285714285714279</c:v>
                </c:pt>
                <c:pt idx="19">
                  <c:v>-0.44444444444444442</c:v>
                </c:pt>
                <c:pt idx="20">
                  <c:v>-0.125</c:v>
                </c:pt>
                <c:pt idx="21">
                  <c:v>-0.44444444444444442</c:v>
                </c:pt>
                <c:pt idx="22">
                  <c:v>0.14285714285714279</c:v>
                </c:pt>
              </c:numCache>
            </c:numRef>
          </c:val>
          <c:extLst>
            <c:ext xmlns:c15="http://schemas.microsoft.com/office/drawing/2012/chart" uri="{02D57815-91ED-43cb-92C2-25804820EDAC}">
              <c15:categoryFilterExceptions>
                <c15:categoryFilterException>
                  <c15:sqref>'F144 Caprino'!$J$46</c15:sqref>
                  <c15:invertIfNegative val="0"/>
                  <c15:bubble3D val="0"/>
                </c15:categoryFilterException>
                <c15:categoryFilterException>
                  <c15:sqref>'F144 Caprino'!$J$47</c15:sqref>
                  <c15:invertIfNegative val="0"/>
                  <c15:bubble3D val="0"/>
                </c15:categoryFilterException>
              </c15:categoryFilterExceptions>
            </c:ext>
            <c:ext xmlns:c16="http://schemas.microsoft.com/office/drawing/2014/chart" uri="{C3380CC4-5D6E-409C-BE32-E72D297353CC}">
              <c16:uniqueId val="{00000015-2200-4A05-9AAB-0450964B9354}"/>
            </c:ext>
          </c:extLst>
        </c:ser>
        <c:dLbls>
          <c:showLegendKey val="0"/>
          <c:showVal val="0"/>
          <c:showCatName val="0"/>
          <c:showSerName val="0"/>
          <c:showPercent val="0"/>
          <c:showBubbleSize val="0"/>
        </c:dLbls>
        <c:gapWidth val="150"/>
        <c:axId val="3680248"/>
        <c:axId val="3680640"/>
      </c:barChart>
      <c:catAx>
        <c:axId val="3680248"/>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80640"/>
        <c:crosses val="autoZero"/>
        <c:auto val="1"/>
        <c:lblAlgn val="ctr"/>
        <c:lblOffset val="100"/>
        <c:noMultiLvlLbl val="0"/>
      </c:catAx>
      <c:valAx>
        <c:axId val="3680640"/>
        <c:scaling>
          <c:orientation val="minMax"/>
        </c:scaling>
        <c:delete val="1"/>
        <c:axPos val="l"/>
        <c:numFmt formatCode="0.0%" sourceLinked="1"/>
        <c:majorTickMark val="none"/>
        <c:minorTickMark val="none"/>
        <c:tickLblPos val="nextTo"/>
        <c:crossAx val="3680248"/>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ovino</a:t>
            </a:r>
            <a:endParaRPr lang="es-MX" sz="900">
              <a:latin typeface="Arial" panose="020B0604020202020204" pitchFamily="34" charset="0"/>
              <a:cs typeface="Arial" panose="020B0604020202020204" pitchFamily="34" charset="0"/>
            </a:endParaRPr>
          </a:p>
        </c:rich>
      </c:tx>
      <c:layout>
        <c:manualLayout>
          <c:xMode val="edge"/>
          <c:yMode val="edge"/>
          <c:x val="7.6178786475220014E-2"/>
          <c:y val="3.1421194083803394E-2"/>
        </c:manualLayout>
      </c:layout>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'F144 Ovino'!$J$19</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25C0-46AA-A759-9E688D004B82}"/>
              </c:ext>
            </c:extLst>
          </c:dPt>
          <c:dPt>
            <c:idx val="1"/>
            <c:invertIfNegative val="0"/>
            <c:bubble3D val="0"/>
            <c:extLst>
              <c:ext xmlns:c16="http://schemas.microsoft.com/office/drawing/2014/chart" uri="{C3380CC4-5D6E-409C-BE32-E72D297353CC}">
                <c16:uniqueId val="{00000001-25C0-46AA-A759-9E688D004B82}"/>
              </c:ext>
            </c:extLst>
          </c:dPt>
          <c:dPt>
            <c:idx val="2"/>
            <c:invertIfNegative val="0"/>
            <c:bubble3D val="0"/>
            <c:extLst>
              <c:ext xmlns:c16="http://schemas.microsoft.com/office/drawing/2014/chart" uri="{C3380CC4-5D6E-409C-BE32-E72D297353CC}">
                <c16:uniqueId val="{00000002-25C0-46AA-A759-9E688D004B82}"/>
              </c:ext>
            </c:extLst>
          </c:dPt>
          <c:dPt>
            <c:idx val="3"/>
            <c:invertIfNegative val="0"/>
            <c:bubble3D val="0"/>
            <c:extLst>
              <c:ext xmlns:c16="http://schemas.microsoft.com/office/drawing/2014/chart" uri="{C3380CC4-5D6E-409C-BE32-E72D297353CC}">
                <c16:uniqueId val="{00000003-25C0-46AA-A759-9E688D004B82}"/>
              </c:ext>
            </c:extLst>
          </c:dPt>
          <c:dPt>
            <c:idx val="4"/>
            <c:invertIfNegative val="0"/>
            <c:bubble3D val="0"/>
            <c:extLst>
              <c:ext xmlns:c16="http://schemas.microsoft.com/office/drawing/2014/chart" uri="{C3380CC4-5D6E-409C-BE32-E72D297353CC}">
                <c16:uniqueId val="{00000004-25C0-46AA-A759-9E688D004B82}"/>
              </c:ext>
            </c:extLst>
          </c:dPt>
          <c:dPt>
            <c:idx val="5"/>
            <c:invertIfNegative val="0"/>
            <c:bubble3D val="0"/>
            <c:extLst>
              <c:ext xmlns:c16="http://schemas.microsoft.com/office/drawing/2014/chart" uri="{C3380CC4-5D6E-409C-BE32-E72D297353CC}">
                <c16:uniqueId val="{00000005-25C0-46AA-A759-9E688D004B82}"/>
              </c:ext>
            </c:extLst>
          </c:dPt>
          <c:dPt>
            <c:idx val="6"/>
            <c:invertIfNegative val="0"/>
            <c:bubble3D val="0"/>
            <c:extLst>
              <c:ext xmlns:c16="http://schemas.microsoft.com/office/drawing/2014/chart" uri="{C3380CC4-5D6E-409C-BE32-E72D297353CC}">
                <c16:uniqueId val="{00000006-25C0-46AA-A759-9E688D004B82}"/>
              </c:ext>
            </c:extLst>
          </c:dPt>
          <c:dPt>
            <c:idx val="7"/>
            <c:invertIfNegative val="0"/>
            <c:bubble3D val="0"/>
            <c:extLst>
              <c:ext xmlns:c16="http://schemas.microsoft.com/office/drawing/2014/chart" uri="{C3380CC4-5D6E-409C-BE32-E72D297353CC}">
                <c16:uniqueId val="{00000007-25C0-46AA-A759-9E688D004B82}"/>
              </c:ext>
            </c:extLst>
          </c:dPt>
          <c:dPt>
            <c:idx val="8"/>
            <c:invertIfNegative val="0"/>
            <c:bubble3D val="0"/>
            <c:extLst>
              <c:ext xmlns:c16="http://schemas.microsoft.com/office/drawing/2014/chart" uri="{C3380CC4-5D6E-409C-BE32-E72D297353CC}">
                <c16:uniqueId val="{00000008-25C0-46AA-A759-9E688D004B82}"/>
              </c:ext>
            </c:extLst>
          </c:dPt>
          <c:dPt>
            <c:idx val="9"/>
            <c:invertIfNegative val="0"/>
            <c:bubble3D val="0"/>
            <c:extLst>
              <c:ext xmlns:c16="http://schemas.microsoft.com/office/drawing/2014/chart" uri="{C3380CC4-5D6E-409C-BE32-E72D297353CC}">
                <c16:uniqueId val="{00000009-25C0-46AA-A759-9E688D004B82}"/>
              </c:ext>
            </c:extLst>
          </c:dPt>
          <c:dPt>
            <c:idx val="10"/>
            <c:invertIfNegative val="0"/>
            <c:bubble3D val="0"/>
            <c:extLst>
              <c:ext xmlns:c16="http://schemas.microsoft.com/office/drawing/2014/chart" uri="{C3380CC4-5D6E-409C-BE32-E72D297353CC}">
                <c16:uniqueId val="{0000000A-25C0-46AA-A759-9E688D004B82}"/>
              </c:ext>
            </c:extLst>
          </c:dPt>
          <c:dPt>
            <c:idx val="11"/>
            <c:invertIfNegative val="0"/>
            <c:bubble3D val="0"/>
            <c:extLst>
              <c:ext xmlns:c16="http://schemas.microsoft.com/office/drawing/2014/chart" uri="{C3380CC4-5D6E-409C-BE32-E72D297353CC}">
                <c16:uniqueId val="{0000000B-25C0-46AA-A759-9E688D004B82}"/>
              </c:ext>
            </c:extLst>
          </c:dPt>
          <c:dPt>
            <c:idx val="12"/>
            <c:invertIfNegative val="0"/>
            <c:bubble3D val="0"/>
            <c:extLst>
              <c:ext xmlns:c16="http://schemas.microsoft.com/office/drawing/2014/chart" uri="{C3380CC4-5D6E-409C-BE32-E72D297353CC}">
                <c16:uniqueId val="{0000000C-25C0-46AA-A759-9E688D004B82}"/>
              </c:ext>
            </c:extLst>
          </c:dPt>
          <c:dPt>
            <c:idx val="13"/>
            <c:invertIfNegative val="0"/>
            <c:bubble3D val="0"/>
            <c:extLst>
              <c:ext xmlns:c16="http://schemas.microsoft.com/office/drawing/2014/chart" uri="{C3380CC4-5D6E-409C-BE32-E72D297353CC}">
                <c16:uniqueId val="{0000000D-25C0-46AA-A759-9E688D004B82}"/>
              </c:ext>
            </c:extLst>
          </c:dPt>
          <c:dPt>
            <c:idx val="14"/>
            <c:invertIfNegative val="0"/>
            <c:bubble3D val="0"/>
            <c:extLst>
              <c:ext xmlns:c16="http://schemas.microsoft.com/office/drawing/2014/chart" uri="{C3380CC4-5D6E-409C-BE32-E72D297353CC}">
                <c16:uniqueId val="{0000000E-25C0-46AA-A759-9E688D004B82}"/>
              </c:ext>
            </c:extLst>
          </c:dPt>
          <c:dPt>
            <c:idx val="15"/>
            <c:invertIfNegative val="0"/>
            <c:bubble3D val="0"/>
            <c:extLst>
              <c:ext xmlns:c16="http://schemas.microsoft.com/office/drawing/2014/chart" uri="{C3380CC4-5D6E-409C-BE32-E72D297353CC}">
                <c16:uniqueId val="{0000000F-25C0-46AA-A759-9E688D004B82}"/>
              </c:ext>
            </c:extLst>
          </c:dPt>
          <c:dPt>
            <c:idx val="17"/>
            <c:invertIfNegative val="0"/>
            <c:bubble3D val="0"/>
            <c:extLst>
              <c:ext xmlns:c16="http://schemas.microsoft.com/office/drawing/2014/chart" uri="{C3380CC4-5D6E-409C-BE32-E72D297353CC}">
                <c16:uniqueId val="{00000010-25C0-46AA-A759-9E688D004B82}"/>
              </c:ext>
            </c:extLst>
          </c:dPt>
          <c:dPt>
            <c:idx val="18"/>
            <c:invertIfNegative val="0"/>
            <c:bubble3D val="0"/>
            <c:extLst>
              <c:ext xmlns:c16="http://schemas.microsoft.com/office/drawing/2014/chart" uri="{C3380CC4-5D6E-409C-BE32-E72D297353CC}">
                <c16:uniqueId val="{00000011-25C0-46AA-A759-9E688D004B82}"/>
              </c:ext>
            </c:extLst>
          </c:dPt>
          <c:dPt>
            <c:idx val="20"/>
            <c:invertIfNegative val="0"/>
            <c:bubble3D val="0"/>
            <c:extLst>
              <c:ext xmlns:c16="http://schemas.microsoft.com/office/drawing/2014/chart" uri="{C3380CC4-5D6E-409C-BE32-E72D297353CC}">
                <c16:uniqueId val="{00000012-25C0-46AA-A759-9E688D004B82}"/>
              </c:ext>
            </c:extLst>
          </c:dPt>
          <c:dLbls>
            <c:dLbl>
              <c:idx val="9"/>
              <c:layout>
                <c:manualLayout>
                  <c:x val="-1.1982432384018818E-16"/>
                  <c:y val="8.300223329821993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C0-46AA-A759-9E688D004B82}"/>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'F144 Ovino'!$G$20:$H$66</c15:sqref>
                  </c15:fullRef>
                </c:ext>
              </c:extLst>
              <c:f>'F144 Ovino'!$G$44:$H$66</c:f>
              <c:multiLvlStrCache>
                <c:ptCount val="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lvl>
                <c:lvl>
                  <c:pt idx="0">
                    <c:v>2019 - 2020</c:v>
                  </c:pt>
                  <c:pt idx="12">
                    <c:v>2020-2021</c:v>
                  </c:pt>
                </c:lvl>
              </c:multiLvlStrCache>
            </c:multiLvlStrRef>
          </c:cat>
          <c:val>
            <c:numRef>
              <c:extLst>
                <c:ext xmlns:c15="http://schemas.microsoft.com/office/drawing/2012/chart" uri="{02D57815-91ED-43cb-92C2-25804820EDAC}">
                  <c15:fullRef>
                    <c15:sqref>'F144 Ovino'!$J$20:$J$66</c15:sqref>
                  </c15:fullRef>
                </c:ext>
              </c:extLst>
              <c:f>'F144 Ovino'!$J$44:$J$66</c:f>
              <c:numCache>
                <c:formatCode>0.0%</c:formatCode>
                <c:ptCount val="23"/>
                <c:pt idx="0">
                  <c:v>-0.12121212121212122</c:v>
                </c:pt>
                <c:pt idx="1">
                  <c:v>-0.14814814814814814</c:v>
                </c:pt>
                <c:pt idx="2">
                  <c:v>-0.25</c:v>
                </c:pt>
                <c:pt idx="3">
                  <c:v>-0.63636363636363635</c:v>
                </c:pt>
                <c:pt idx="4">
                  <c:v>-0.44444444444444442</c:v>
                </c:pt>
                <c:pt idx="5">
                  <c:v>-0.20833333333333337</c:v>
                </c:pt>
                <c:pt idx="6">
                  <c:v>-0.16666666666666663</c:v>
                </c:pt>
                <c:pt idx="7">
                  <c:v>-0.19999999999999996</c:v>
                </c:pt>
                <c:pt idx="8">
                  <c:v>-0.1428571428571429</c:v>
                </c:pt>
                <c:pt idx="9">
                  <c:v>-6.4516129032258118E-2</c:v>
                </c:pt>
                <c:pt idx="10">
                  <c:v>-0.3571428571428571</c:v>
                </c:pt>
                <c:pt idx="11">
                  <c:v>0.11111111111111116</c:v>
                </c:pt>
                <c:pt idx="12">
                  <c:v>-0.2068965517241379</c:v>
                </c:pt>
                <c:pt idx="13">
                  <c:v>-0.21739130434782605</c:v>
                </c:pt>
                <c:pt idx="14">
                  <c:v>0.26666666666666661</c:v>
                </c:pt>
                <c:pt idx="15">
                  <c:v>1.875</c:v>
                </c:pt>
                <c:pt idx="16">
                  <c:v>0.66666666666666674</c:v>
                </c:pt>
                <c:pt idx="17">
                  <c:v>0.31578947368421062</c:v>
                </c:pt>
                <c:pt idx="18">
                  <c:v>0.12000000000000011</c:v>
                </c:pt>
                <c:pt idx="19">
                  <c:v>0.20833333333333326</c:v>
                </c:pt>
                <c:pt idx="20">
                  <c:v>0.125</c:v>
                </c:pt>
                <c:pt idx="21">
                  <c:v>0</c:v>
                </c:pt>
                <c:pt idx="22">
                  <c:v>0.61111111111111116</c:v>
                </c:pt>
              </c:numCache>
            </c:numRef>
          </c:val>
          <c:extLst>
            <c:ext xmlns:c15="http://schemas.microsoft.com/office/drawing/2012/chart" uri="{02D57815-91ED-43cb-92C2-25804820EDAC}">
              <c15:categoryFilterExceptions>
                <c15:categoryFilterException>
                  <c15:sqref>'F144 Ovino'!$J$43</c15:sqref>
                  <c15:invertIfNegative val="0"/>
                  <c15:bubble3D val="0"/>
                </c15:categoryFilterException>
              </c15:categoryFilterExceptions>
            </c:ext>
            <c:ext xmlns:c16="http://schemas.microsoft.com/office/drawing/2014/chart" uri="{C3380CC4-5D6E-409C-BE32-E72D297353CC}">
              <c16:uniqueId val="{00000013-25C0-46AA-A759-9E688D004B82}"/>
            </c:ext>
          </c:extLst>
        </c:ser>
        <c:dLbls>
          <c:showLegendKey val="0"/>
          <c:showVal val="0"/>
          <c:showCatName val="0"/>
          <c:showSerName val="0"/>
          <c:showPercent val="0"/>
          <c:showBubbleSize val="0"/>
        </c:dLbls>
        <c:gapWidth val="150"/>
        <c:axId val="3681424"/>
        <c:axId val="3681816"/>
      </c:barChart>
      <c:catAx>
        <c:axId val="3681424"/>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81816"/>
        <c:crosses val="autoZero"/>
        <c:auto val="1"/>
        <c:lblAlgn val="ctr"/>
        <c:lblOffset val="100"/>
        <c:noMultiLvlLbl val="0"/>
      </c:catAx>
      <c:valAx>
        <c:axId val="3681816"/>
        <c:scaling>
          <c:orientation val="minMax"/>
        </c:scaling>
        <c:delete val="1"/>
        <c:axPos val="l"/>
        <c:numFmt formatCode="0.0%" sourceLinked="1"/>
        <c:majorTickMark val="none"/>
        <c:minorTickMark val="none"/>
        <c:tickLblPos val="nextTo"/>
        <c:crossAx val="3681424"/>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porcino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'F144 Porcino'!$J$19</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DDEA-47A4-9C12-F22721AA7C1E}"/>
              </c:ext>
            </c:extLst>
          </c:dPt>
          <c:dPt>
            <c:idx val="1"/>
            <c:invertIfNegative val="0"/>
            <c:bubble3D val="0"/>
            <c:extLst>
              <c:ext xmlns:c16="http://schemas.microsoft.com/office/drawing/2014/chart" uri="{C3380CC4-5D6E-409C-BE32-E72D297353CC}">
                <c16:uniqueId val="{00000001-DDEA-47A4-9C12-F22721AA7C1E}"/>
              </c:ext>
            </c:extLst>
          </c:dPt>
          <c:dPt>
            <c:idx val="2"/>
            <c:invertIfNegative val="0"/>
            <c:bubble3D val="0"/>
            <c:extLst>
              <c:ext xmlns:c16="http://schemas.microsoft.com/office/drawing/2014/chart" uri="{C3380CC4-5D6E-409C-BE32-E72D297353CC}">
                <c16:uniqueId val="{00000002-DDEA-47A4-9C12-F22721AA7C1E}"/>
              </c:ext>
            </c:extLst>
          </c:dPt>
          <c:dPt>
            <c:idx val="3"/>
            <c:invertIfNegative val="0"/>
            <c:bubble3D val="0"/>
            <c:extLst>
              <c:ext xmlns:c16="http://schemas.microsoft.com/office/drawing/2014/chart" uri="{C3380CC4-5D6E-409C-BE32-E72D297353CC}">
                <c16:uniqueId val="{00000003-DDEA-47A4-9C12-F22721AA7C1E}"/>
              </c:ext>
            </c:extLst>
          </c:dPt>
          <c:dPt>
            <c:idx val="4"/>
            <c:invertIfNegative val="0"/>
            <c:bubble3D val="0"/>
            <c:extLst>
              <c:ext xmlns:c16="http://schemas.microsoft.com/office/drawing/2014/chart" uri="{C3380CC4-5D6E-409C-BE32-E72D297353CC}">
                <c16:uniqueId val="{00000004-DDEA-47A4-9C12-F22721AA7C1E}"/>
              </c:ext>
            </c:extLst>
          </c:dPt>
          <c:dPt>
            <c:idx val="5"/>
            <c:invertIfNegative val="0"/>
            <c:bubble3D val="0"/>
            <c:extLst>
              <c:ext xmlns:c16="http://schemas.microsoft.com/office/drawing/2014/chart" uri="{C3380CC4-5D6E-409C-BE32-E72D297353CC}">
                <c16:uniqueId val="{00000005-DDEA-47A4-9C12-F22721AA7C1E}"/>
              </c:ext>
            </c:extLst>
          </c:dPt>
          <c:dPt>
            <c:idx val="6"/>
            <c:invertIfNegative val="0"/>
            <c:bubble3D val="0"/>
            <c:extLst>
              <c:ext xmlns:c16="http://schemas.microsoft.com/office/drawing/2014/chart" uri="{C3380CC4-5D6E-409C-BE32-E72D297353CC}">
                <c16:uniqueId val="{00000006-DDEA-47A4-9C12-F22721AA7C1E}"/>
              </c:ext>
            </c:extLst>
          </c:dPt>
          <c:dPt>
            <c:idx val="7"/>
            <c:invertIfNegative val="0"/>
            <c:bubble3D val="0"/>
            <c:extLst>
              <c:ext xmlns:c16="http://schemas.microsoft.com/office/drawing/2014/chart" uri="{C3380CC4-5D6E-409C-BE32-E72D297353CC}">
                <c16:uniqueId val="{00000007-DDEA-47A4-9C12-F22721AA7C1E}"/>
              </c:ext>
            </c:extLst>
          </c:dPt>
          <c:dPt>
            <c:idx val="8"/>
            <c:invertIfNegative val="0"/>
            <c:bubble3D val="0"/>
            <c:extLst>
              <c:ext xmlns:c16="http://schemas.microsoft.com/office/drawing/2014/chart" uri="{C3380CC4-5D6E-409C-BE32-E72D297353CC}">
                <c16:uniqueId val="{00000008-DDEA-47A4-9C12-F22721AA7C1E}"/>
              </c:ext>
            </c:extLst>
          </c:dPt>
          <c:dPt>
            <c:idx val="9"/>
            <c:invertIfNegative val="0"/>
            <c:bubble3D val="0"/>
            <c:extLst>
              <c:ext xmlns:c16="http://schemas.microsoft.com/office/drawing/2014/chart" uri="{C3380CC4-5D6E-409C-BE32-E72D297353CC}">
                <c16:uniqueId val="{00000009-DDEA-47A4-9C12-F22721AA7C1E}"/>
              </c:ext>
            </c:extLst>
          </c:dPt>
          <c:dPt>
            <c:idx val="10"/>
            <c:invertIfNegative val="0"/>
            <c:bubble3D val="0"/>
            <c:extLst>
              <c:ext xmlns:c16="http://schemas.microsoft.com/office/drawing/2014/chart" uri="{C3380CC4-5D6E-409C-BE32-E72D297353CC}">
                <c16:uniqueId val="{0000000A-DDEA-47A4-9C12-F22721AA7C1E}"/>
              </c:ext>
            </c:extLst>
          </c:dPt>
          <c:dPt>
            <c:idx val="11"/>
            <c:invertIfNegative val="0"/>
            <c:bubble3D val="0"/>
            <c:extLst>
              <c:ext xmlns:c16="http://schemas.microsoft.com/office/drawing/2014/chart" uri="{C3380CC4-5D6E-409C-BE32-E72D297353CC}">
                <c16:uniqueId val="{0000000B-DDEA-47A4-9C12-F22721AA7C1E}"/>
              </c:ext>
            </c:extLst>
          </c:dPt>
          <c:dPt>
            <c:idx val="12"/>
            <c:invertIfNegative val="0"/>
            <c:bubble3D val="0"/>
            <c:extLst>
              <c:ext xmlns:c16="http://schemas.microsoft.com/office/drawing/2014/chart" uri="{C3380CC4-5D6E-409C-BE32-E72D297353CC}">
                <c16:uniqueId val="{0000000C-DDEA-47A4-9C12-F22721AA7C1E}"/>
              </c:ext>
            </c:extLst>
          </c:dPt>
          <c:dPt>
            <c:idx val="13"/>
            <c:invertIfNegative val="0"/>
            <c:bubble3D val="0"/>
            <c:extLst>
              <c:ext xmlns:c16="http://schemas.microsoft.com/office/drawing/2014/chart" uri="{C3380CC4-5D6E-409C-BE32-E72D297353CC}">
                <c16:uniqueId val="{0000000D-DDEA-47A4-9C12-F22721AA7C1E}"/>
              </c:ext>
            </c:extLst>
          </c:dPt>
          <c:dPt>
            <c:idx val="14"/>
            <c:invertIfNegative val="0"/>
            <c:bubble3D val="0"/>
            <c:extLst>
              <c:ext xmlns:c16="http://schemas.microsoft.com/office/drawing/2014/chart" uri="{C3380CC4-5D6E-409C-BE32-E72D297353CC}">
                <c16:uniqueId val="{0000000E-DDEA-47A4-9C12-F22721AA7C1E}"/>
              </c:ext>
            </c:extLst>
          </c:dPt>
          <c:dPt>
            <c:idx val="15"/>
            <c:invertIfNegative val="0"/>
            <c:bubble3D val="0"/>
            <c:extLst>
              <c:ext xmlns:c16="http://schemas.microsoft.com/office/drawing/2014/chart" uri="{C3380CC4-5D6E-409C-BE32-E72D297353CC}">
                <c16:uniqueId val="{0000000F-DDEA-47A4-9C12-F22721AA7C1E}"/>
              </c:ext>
            </c:extLst>
          </c:dPt>
          <c:dPt>
            <c:idx val="17"/>
            <c:invertIfNegative val="0"/>
            <c:bubble3D val="0"/>
            <c:extLst>
              <c:ext xmlns:c16="http://schemas.microsoft.com/office/drawing/2014/chart" uri="{C3380CC4-5D6E-409C-BE32-E72D297353CC}">
                <c16:uniqueId val="{00000010-DDEA-47A4-9C12-F22721AA7C1E}"/>
              </c:ext>
            </c:extLst>
          </c:dPt>
          <c:dPt>
            <c:idx val="18"/>
            <c:invertIfNegative val="0"/>
            <c:bubble3D val="0"/>
            <c:extLst>
              <c:ext xmlns:c16="http://schemas.microsoft.com/office/drawing/2014/chart" uri="{C3380CC4-5D6E-409C-BE32-E72D297353CC}">
                <c16:uniqueId val="{00000011-DDEA-47A4-9C12-F22721AA7C1E}"/>
              </c:ext>
            </c:extLst>
          </c:dPt>
          <c:dPt>
            <c:idx val="20"/>
            <c:invertIfNegative val="0"/>
            <c:bubble3D val="0"/>
            <c:extLst>
              <c:ext xmlns:c16="http://schemas.microsoft.com/office/drawing/2014/chart" uri="{C3380CC4-5D6E-409C-BE32-E72D297353CC}">
                <c16:uniqueId val="{00000012-DDEA-47A4-9C12-F22721AA7C1E}"/>
              </c:ext>
            </c:extLst>
          </c:dPt>
          <c:dPt>
            <c:idx val="21"/>
            <c:invertIfNegative val="0"/>
            <c:bubble3D val="0"/>
            <c:extLst>
              <c:ext xmlns:c16="http://schemas.microsoft.com/office/drawing/2014/chart" uri="{C3380CC4-5D6E-409C-BE32-E72D297353CC}">
                <c16:uniqueId val="{00000014-DDEA-47A4-9C12-F22721AA7C1E}"/>
              </c:ext>
            </c:extLst>
          </c:dPt>
          <c:dLbls>
            <c:dLbl>
              <c:idx val="16"/>
              <c:layout>
                <c:manualLayout>
                  <c:x val="-2.28758169934641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DEA-47A4-9C12-F22721AA7C1E}"/>
                </c:ext>
              </c:extLst>
            </c:dLbl>
            <c:dLbl>
              <c:idx val="17"/>
              <c:layout>
                <c:manualLayout>
                  <c:x val="9.8039215686274508E-3"/>
                  <c:y val="1.569448343121117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DEA-47A4-9C12-F22721AA7C1E}"/>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'F144 Porcino'!$G$20:$H$66</c15:sqref>
                  </c15:fullRef>
                </c:ext>
              </c:extLst>
              <c:f>'F144 Porcino'!$G$44:$H$66</c:f>
              <c:multiLvlStrCache>
                <c:ptCount val="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lvl>
                <c:lvl>
                  <c:pt idx="0">
                    <c:v>2019 - 2020</c:v>
                  </c:pt>
                  <c:pt idx="12">
                    <c:v>2020-2021</c:v>
                  </c:pt>
                </c:lvl>
              </c:multiLvlStrCache>
            </c:multiLvlStrRef>
          </c:cat>
          <c:val>
            <c:numRef>
              <c:extLst>
                <c:ext xmlns:c15="http://schemas.microsoft.com/office/drawing/2012/chart" uri="{02D57815-91ED-43cb-92C2-25804820EDAC}">
                  <c15:fullRef>
                    <c15:sqref>'F144 Porcino'!$J$20:$J$66</c15:sqref>
                  </c15:fullRef>
                </c:ext>
              </c:extLst>
              <c:f>'F144 Porcino'!$J$44:$J$66</c:f>
              <c:numCache>
                <c:formatCode>0.0%</c:formatCode>
                <c:ptCount val="23"/>
                <c:pt idx="0">
                  <c:v>-2.6703658748049253E-2</c:v>
                </c:pt>
                <c:pt idx="1">
                  <c:v>-0.10374429223744297</c:v>
                </c:pt>
                <c:pt idx="2">
                  <c:v>2.5855048859934948E-2</c:v>
                </c:pt>
                <c:pt idx="3">
                  <c:v>-5.0573300573300561E-2</c:v>
                </c:pt>
                <c:pt idx="4">
                  <c:v>-7.1195745410876699E-2</c:v>
                </c:pt>
                <c:pt idx="5">
                  <c:v>-1.3747645951035836E-2</c:v>
                </c:pt>
                <c:pt idx="6">
                  <c:v>-4.8993875765529271E-2</c:v>
                </c:pt>
                <c:pt idx="7">
                  <c:v>-0.11601642710472282</c:v>
                </c:pt>
                <c:pt idx="8">
                  <c:v>-4.5235446792732614E-2</c:v>
                </c:pt>
                <c:pt idx="9">
                  <c:v>-6.7357512953367893E-2</c:v>
                </c:pt>
                <c:pt idx="10">
                  <c:v>-0.17743020517995289</c:v>
                </c:pt>
                <c:pt idx="11">
                  <c:v>-9.2254784688995173E-2</c:v>
                </c:pt>
                <c:pt idx="12">
                  <c:v>-0.11722786388740425</c:v>
                </c:pt>
                <c:pt idx="13">
                  <c:v>-0.11962502547381293</c:v>
                </c:pt>
                <c:pt idx="14">
                  <c:v>-5.2192895415757112E-2</c:v>
                </c:pt>
                <c:pt idx="15">
                  <c:v>5.4561138667241771E-2</c:v>
                </c:pt>
                <c:pt idx="16">
                  <c:v>-0.14203915773919473</c:v>
                </c:pt>
                <c:pt idx="17">
                  <c:v>-0.14244796639297308</c:v>
                </c:pt>
                <c:pt idx="18">
                  <c:v>-0.11904323827046914</c:v>
                </c:pt>
                <c:pt idx="19">
                  <c:v>-8.2849399922570677E-2</c:v>
                </c:pt>
                <c:pt idx="20">
                  <c:v>-5.5339805825242672E-2</c:v>
                </c:pt>
                <c:pt idx="21">
                  <c:v>-7.5740740740740775E-2</c:v>
                </c:pt>
                <c:pt idx="22">
                  <c:v>-8.9961153138417016E-3</c:v>
                </c:pt>
              </c:numCache>
            </c:numRef>
          </c:val>
          <c:extLst>
            <c:ext xmlns:c15="http://schemas.microsoft.com/office/drawing/2012/chart" uri="{02D57815-91ED-43cb-92C2-25804820EDAC}">
              <c15:categoryFilterExceptions>
                <c15:categoryFilterException>
                  <c15:sqref>'F144 Porcino'!$J$42</c15:sqref>
                  <c15:invertIfNegative val="0"/>
                  <c15:bubble3D val="0"/>
                </c15:categoryFilterException>
                <c15:categoryFilterException>
                  <c15:sqref>'F144 Porcino'!$J$43</c15:sqref>
                  <c15:invertIfNegative val="0"/>
                  <c15:bubble3D val="0"/>
                </c15:categoryFilterException>
              </c15:categoryFilterExceptions>
            </c:ext>
            <c:ext xmlns:c16="http://schemas.microsoft.com/office/drawing/2014/chart" uri="{C3380CC4-5D6E-409C-BE32-E72D297353CC}">
              <c16:uniqueId val="{00000016-DDEA-47A4-9C12-F22721AA7C1E}"/>
            </c:ext>
          </c:extLst>
        </c:ser>
        <c:dLbls>
          <c:showLegendKey val="0"/>
          <c:showVal val="0"/>
          <c:showCatName val="0"/>
          <c:showSerName val="0"/>
          <c:showPercent val="0"/>
          <c:showBubbleSize val="0"/>
        </c:dLbls>
        <c:gapWidth val="150"/>
        <c:axId val="3682600"/>
        <c:axId val="3682992"/>
      </c:barChart>
      <c:catAx>
        <c:axId val="3682600"/>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82992"/>
        <c:crosses val="autoZero"/>
        <c:auto val="1"/>
        <c:lblAlgn val="ctr"/>
        <c:lblOffset val="100"/>
        <c:noMultiLvlLbl val="0"/>
      </c:catAx>
      <c:valAx>
        <c:axId val="3682992"/>
        <c:scaling>
          <c:orientation val="minMax"/>
        </c:scaling>
        <c:delete val="1"/>
        <c:axPos val="l"/>
        <c:numFmt formatCode="0.0%" sourceLinked="1"/>
        <c:majorTickMark val="none"/>
        <c:minorTickMark val="none"/>
        <c:tickLblPos val="nextTo"/>
        <c:crossAx val="3682600"/>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EFAB-4D1B-B8FF-4FC136B180E3}"/>
              </c:ext>
            </c:extLst>
          </c:dPt>
          <c:dPt>
            <c:idx val="4"/>
            <c:invertIfNegative val="0"/>
            <c:bubble3D val="0"/>
            <c:extLst>
              <c:ext xmlns:c16="http://schemas.microsoft.com/office/drawing/2014/chart" uri="{C3380CC4-5D6E-409C-BE32-E72D297353CC}">
                <c16:uniqueId val="{00000001-EFAB-4D1B-B8FF-4FC136B180E3}"/>
              </c:ext>
            </c:extLst>
          </c:dPt>
          <c:dPt>
            <c:idx val="5"/>
            <c:invertIfNegative val="0"/>
            <c:bubble3D val="0"/>
            <c:extLst>
              <c:ext xmlns:c16="http://schemas.microsoft.com/office/drawing/2014/chart" uri="{C3380CC4-5D6E-409C-BE32-E72D297353CC}">
                <c16:uniqueId val="{00000002-EFAB-4D1B-B8FF-4FC136B180E3}"/>
              </c:ext>
            </c:extLst>
          </c:dPt>
          <c:dPt>
            <c:idx val="7"/>
            <c:invertIfNegative val="0"/>
            <c:bubble3D val="0"/>
            <c:extLst>
              <c:ext xmlns:c16="http://schemas.microsoft.com/office/drawing/2014/chart" uri="{C3380CC4-5D6E-409C-BE32-E72D297353CC}">
                <c16:uniqueId val="{00000003-EFAB-4D1B-B8FF-4FC136B180E3}"/>
              </c:ext>
            </c:extLst>
          </c:dPt>
          <c:dPt>
            <c:idx val="8"/>
            <c:invertIfNegative val="0"/>
            <c:bubble3D val="0"/>
            <c:extLst>
              <c:ext xmlns:c16="http://schemas.microsoft.com/office/drawing/2014/chart" uri="{C3380CC4-5D6E-409C-BE32-E72D297353CC}">
                <c16:uniqueId val="{00000004-EFAB-4D1B-B8FF-4FC136B180E3}"/>
              </c:ext>
            </c:extLst>
          </c:dPt>
          <c:dPt>
            <c:idx val="13"/>
            <c:invertIfNegative val="0"/>
            <c:bubble3D val="0"/>
            <c:extLst>
              <c:ext xmlns:c16="http://schemas.microsoft.com/office/drawing/2014/chart" uri="{C3380CC4-5D6E-409C-BE32-E72D297353CC}">
                <c16:uniqueId val="{00000005-EFAB-4D1B-B8FF-4FC136B180E3}"/>
              </c:ext>
            </c:extLst>
          </c:dPt>
          <c:dPt>
            <c:idx val="16"/>
            <c:invertIfNegative val="0"/>
            <c:bubble3D val="0"/>
            <c:spPr>
              <a:solidFill>
                <a:srgbClr val="FFC000"/>
              </a:solidFill>
              <a:ln>
                <a:noFill/>
              </a:ln>
              <a:effectLst/>
            </c:spPr>
            <c:extLst>
              <c:ext xmlns:c16="http://schemas.microsoft.com/office/drawing/2014/chart" uri="{C3380CC4-5D6E-409C-BE32-E72D297353CC}">
                <c16:uniqueId val="{00000007-EFAB-4D1B-B8FF-4FC136B180E3}"/>
              </c:ext>
            </c:extLst>
          </c:dPt>
          <c:dPt>
            <c:idx val="18"/>
            <c:invertIfNegative val="0"/>
            <c:bubble3D val="0"/>
            <c:extLst>
              <c:ext xmlns:c16="http://schemas.microsoft.com/office/drawing/2014/chart" uri="{C3380CC4-5D6E-409C-BE32-E72D297353CC}">
                <c16:uniqueId val="{00000008-EFAB-4D1B-B8FF-4FC136B180E3}"/>
              </c:ext>
            </c:extLst>
          </c:dPt>
          <c:dPt>
            <c:idx val="20"/>
            <c:invertIfNegative val="0"/>
            <c:bubble3D val="0"/>
            <c:extLst>
              <c:ext xmlns:c16="http://schemas.microsoft.com/office/drawing/2014/chart" uri="{C3380CC4-5D6E-409C-BE32-E72D297353CC}">
                <c16:uniqueId val="{00000009-EFAB-4D1B-B8FF-4FC136B180E3}"/>
              </c:ext>
            </c:extLst>
          </c:dPt>
          <c:dPt>
            <c:idx val="21"/>
            <c:invertIfNegative val="0"/>
            <c:bubble3D val="0"/>
            <c:extLst>
              <c:ext xmlns:c16="http://schemas.microsoft.com/office/drawing/2014/chart" uri="{C3380CC4-5D6E-409C-BE32-E72D297353CC}">
                <c16:uniqueId val="{0000000A-EFAB-4D1B-B8FF-4FC136B180E3}"/>
              </c:ext>
            </c:extLst>
          </c:dPt>
          <c:dPt>
            <c:idx val="23"/>
            <c:invertIfNegative val="0"/>
            <c:bubble3D val="0"/>
            <c:extLst>
              <c:ext xmlns:c16="http://schemas.microsoft.com/office/drawing/2014/chart" uri="{C3380CC4-5D6E-409C-BE32-E72D297353CC}">
                <c16:uniqueId val="{0000000B-EFAB-4D1B-B8FF-4FC136B180E3}"/>
              </c:ext>
            </c:extLst>
          </c:dPt>
          <c:dPt>
            <c:idx val="24"/>
            <c:invertIfNegative val="0"/>
            <c:bubble3D val="0"/>
            <c:extLst>
              <c:ext xmlns:c16="http://schemas.microsoft.com/office/drawing/2014/chart" uri="{C3380CC4-5D6E-409C-BE32-E72D297353CC}">
                <c16:uniqueId val="{0000000C-EFAB-4D1B-B8FF-4FC136B180E3}"/>
              </c:ext>
            </c:extLst>
          </c:dPt>
          <c:dPt>
            <c:idx val="25"/>
            <c:invertIfNegative val="0"/>
            <c:bubble3D val="0"/>
            <c:extLst>
              <c:ext xmlns:c16="http://schemas.microsoft.com/office/drawing/2014/chart" uri="{C3380CC4-5D6E-409C-BE32-E72D297353CC}">
                <c16:uniqueId val="{0000000D-EFAB-4D1B-B8FF-4FC136B180E3}"/>
              </c:ext>
            </c:extLst>
          </c:dPt>
          <c:dPt>
            <c:idx val="26"/>
            <c:invertIfNegative val="0"/>
            <c:bubble3D val="0"/>
            <c:extLst>
              <c:ext xmlns:c16="http://schemas.microsoft.com/office/drawing/2014/chart" uri="{C3380CC4-5D6E-409C-BE32-E72D297353CC}">
                <c16:uniqueId val="{0000000E-EFAB-4D1B-B8FF-4FC136B180E3}"/>
              </c:ext>
            </c:extLst>
          </c:dPt>
          <c:dPt>
            <c:idx val="27"/>
            <c:invertIfNegative val="0"/>
            <c:bubble3D val="0"/>
            <c:extLst>
              <c:ext xmlns:c16="http://schemas.microsoft.com/office/drawing/2014/chart" uri="{C3380CC4-5D6E-409C-BE32-E72D297353CC}">
                <c16:uniqueId val="{0000000F-EFAB-4D1B-B8FF-4FC136B180E3}"/>
              </c:ext>
            </c:extLst>
          </c:dPt>
          <c:dPt>
            <c:idx val="28"/>
            <c:invertIfNegative val="0"/>
            <c:bubble3D val="0"/>
            <c:extLst>
              <c:ext xmlns:c16="http://schemas.microsoft.com/office/drawing/2014/chart" uri="{C3380CC4-5D6E-409C-BE32-E72D297353CC}">
                <c16:uniqueId val="{00000010-EFAB-4D1B-B8FF-4FC136B180E3}"/>
              </c:ext>
            </c:extLst>
          </c:dPt>
          <c:dPt>
            <c:idx val="30"/>
            <c:invertIfNegative val="0"/>
            <c:bubble3D val="0"/>
            <c:extLst>
              <c:ext xmlns:c16="http://schemas.microsoft.com/office/drawing/2014/chart" uri="{C3380CC4-5D6E-409C-BE32-E72D297353CC}">
                <c16:uniqueId val="{00000011-EFAB-4D1B-B8FF-4FC136B180E3}"/>
              </c:ext>
            </c:extLst>
          </c:dPt>
          <c:dLbls>
            <c:numFmt formatCode="#,##0.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'F29'!$B$7:$B$38</c:f>
              <c:strCache>
                <c:ptCount val="32"/>
                <c:pt idx="0">
                  <c:v>Quintana Roo</c:v>
                </c:pt>
                <c:pt idx="1">
                  <c:v>Ciudad de México</c:v>
                </c:pt>
                <c:pt idx="2">
                  <c:v>Baja California Sur</c:v>
                </c:pt>
                <c:pt idx="3">
                  <c:v>Tabasco</c:v>
                </c:pt>
                <c:pt idx="4">
                  <c:v>Estado de México</c:v>
                </c:pt>
                <c:pt idx="5">
                  <c:v>Querétaro</c:v>
                </c:pt>
                <c:pt idx="6">
                  <c:v>Yucatán</c:v>
                </c:pt>
                <c:pt idx="7">
                  <c:v>San Luis Potosí</c:v>
                </c:pt>
                <c:pt idx="8">
                  <c:v>Sonora</c:v>
                </c:pt>
                <c:pt idx="9">
                  <c:v>Puebla</c:v>
                </c:pt>
                <c:pt idx="10">
                  <c:v>Veracruz</c:v>
                </c:pt>
                <c:pt idx="11">
                  <c:v>Nayarit</c:v>
                </c:pt>
                <c:pt idx="12">
                  <c:v>Hidalgo</c:v>
                </c:pt>
                <c:pt idx="13">
                  <c:v>Chiapas</c:v>
                </c:pt>
                <c:pt idx="14">
                  <c:v>Aguascalientes</c:v>
                </c:pt>
                <c:pt idx="15">
                  <c:v>Colima</c:v>
                </c:pt>
                <c:pt idx="16">
                  <c:v>Jalisco</c:v>
                </c:pt>
                <c:pt idx="17">
                  <c:v>Guanajuato</c:v>
                </c:pt>
                <c:pt idx="18">
                  <c:v>Michoacán</c:v>
                </c:pt>
                <c:pt idx="19">
                  <c:v>Nuevo León</c:v>
                </c:pt>
                <c:pt idx="20">
                  <c:v>Tamaulipas</c:v>
                </c:pt>
                <c:pt idx="21">
                  <c:v>Morelos</c:v>
                </c:pt>
                <c:pt idx="22">
                  <c:v>Campeche</c:v>
                </c:pt>
                <c:pt idx="23">
                  <c:v>Chihuahua</c:v>
                </c:pt>
                <c:pt idx="24">
                  <c:v>Coahuila</c:v>
                </c:pt>
                <c:pt idx="25">
                  <c:v>Guerrero</c:v>
                </c:pt>
                <c:pt idx="26">
                  <c:v>Oaxaca</c:v>
                </c:pt>
                <c:pt idx="27">
                  <c:v>Sinaloa</c:v>
                </c:pt>
                <c:pt idx="28">
                  <c:v>Durango</c:v>
                </c:pt>
                <c:pt idx="29">
                  <c:v>Tlaxcala</c:v>
                </c:pt>
                <c:pt idx="30">
                  <c:v>Baja California</c:v>
                </c:pt>
                <c:pt idx="31">
                  <c:v>Zacatecas</c:v>
                </c:pt>
              </c:strCache>
            </c:strRef>
          </c:cat>
          <c:val>
            <c:numRef>
              <c:f>'F29'!$C$7:$C$38</c:f>
              <c:numCache>
                <c:formatCode>0.00</c:formatCode>
                <c:ptCount val="32"/>
                <c:pt idx="0">
                  <c:v>5.54</c:v>
                </c:pt>
                <c:pt idx="1">
                  <c:v>6.49</c:v>
                </c:pt>
                <c:pt idx="2">
                  <c:v>6.5</c:v>
                </c:pt>
                <c:pt idx="3">
                  <c:v>6.51</c:v>
                </c:pt>
                <c:pt idx="4">
                  <c:v>6.66</c:v>
                </c:pt>
                <c:pt idx="5">
                  <c:v>7.03</c:v>
                </c:pt>
                <c:pt idx="6">
                  <c:v>7.04</c:v>
                </c:pt>
                <c:pt idx="7">
                  <c:v>7.04</c:v>
                </c:pt>
                <c:pt idx="8">
                  <c:v>7.07</c:v>
                </c:pt>
                <c:pt idx="9">
                  <c:v>7.15</c:v>
                </c:pt>
                <c:pt idx="10">
                  <c:v>7.28</c:v>
                </c:pt>
                <c:pt idx="11">
                  <c:v>7.35</c:v>
                </c:pt>
                <c:pt idx="12">
                  <c:v>7.38</c:v>
                </c:pt>
                <c:pt idx="13">
                  <c:v>7.38</c:v>
                </c:pt>
                <c:pt idx="14">
                  <c:v>7.4</c:v>
                </c:pt>
                <c:pt idx="15">
                  <c:v>7.44</c:v>
                </c:pt>
                <c:pt idx="16">
                  <c:v>7.53</c:v>
                </c:pt>
                <c:pt idx="17">
                  <c:v>7.54</c:v>
                </c:pt>
                <c:pt idx="18">
                  <c:v>7.54</c:v>
                </c:pt>
                <c:pt idx="19">
                  <c:v>7.65</c:v>
                </c:pt>
                <c:pt idx="20">
                  <c:v>7.7</c:v>
                </c:pt>
                <c:pt idx="21">
                  <c:v>7.84</c:v>
                </c:pt>
                <c:pt idx="22">
                  <c:v>7.96</c:v>
                </c:pt>
                <c:pt idx="23">
                  <c:v>8.2100000000000009</c:v>
                </c:pt>
                <c:pt idx="24">
                  <c:v>8.2799999999999994</c:v>
                </c:pt>
                <c:pt idx="25">
                  <c:v>8.35</c:v>
                </c:pt>
                <c:pt idx="26">
                  <c:v>8.3800000000000008</c:v>
                </c:pt>
                <c:pt idx="27">
                  <c:v>8.44</c:v>
                </c:pt>
                <c:pt idx="28">
                  <c:v>8.57</c:v>
                </c:pt>
                <c:pt idx="29">
                  <c:v>8.89</c:v>
                </c:pt>
                <c:pt idx="30">
                  <c:v>8.93</c:v>
                </c:pt>
                <c:pt idx="31">
                  <c:v>9.4499999999999993</c:v>
                </c:pt>
              </c:numCache>
            </c:numRef>
          </c:val>
          <c:extLst>
            <c:ext xmlns:c16="http://schemas.microsoft.com/office/drawing/2014/chart" uri="{C3380CC4-5D6E-409C-BE32-E72D297353CC}">
              <c16:uniqueId val="{00000012-EFAB-4D1B-B8FF-4FC136B180E3}"/>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2565140162481509"/>
                  <c:y val="-0.46457056867756713"/>
                </c:manualLayout>
              </c:layout>
              <c:tx>
                <c:rich>
                  <a:bodyPr rot="-5400000" vert="horz" wrap="square" lIns="38100" tIns="19050" rIns="38100" bIns="19050" anchor="ctr">
                    <a:noAutofit/>
                  </a:bodyPr>
                  <a:lstStyle/>
                  <a:p>
                    <a:pPr>
                      <a:defRPr sz="900" b="1"/>
                    </a:pPr>
                    <a:r>
                      <a:rPr lang="en-US" sz="900" b="1"/>
                      <a:t>Nacional</a:t>
                    </a:r>
                    <a:r>
                      <a:rPr lang="en-US" sz="900" b="1" baseline="0"/>
                      <a:t>, 7.36</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0042191926294936"/>
                      <c:h val="5.5651849758574172E-2"/>
                    </c:manualLayout>
                  </c15:layout>
                </c:ext>
                <c:ext xmlns:c16="http://schemas.microsoft.com/office/drawing/2014/chart" uri="{C3380CC4-5D6E-409C-BE32-E72D297353CC}">
                  <c16:uniqueId val="{00000013-EFAB-4D1B-B8FF-4FC136B180E3}"/>
                </c:ext>
              </c:extLst>
            </c:dLbl>
            <c:dLbl>
              <c:idx val="1"/>
              <c:delete val="1"/>
              <c:extLst>
                <c:ext xmlns:c15="http://schemas.microsoft.com/office/drawing/2012/chart" uri="{CE6537A1-D6FC-4f65-9D91-7224C49458BB}"/>
                <c:ext xmlns:c16="http://schemas.microsoft.com/office/drawing/2014/chart" uri="{C3380CC4-5D6E-409C-BE32-E72D297353CC}">
                  <c16:uniqueId val="{00000014-EFAB-4D1B-B8FF-4FC136B180E3}"/>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7.36</c:v>
              </c:pt>
              <c:pt idx="1">
                <c:v>7.36</c:v>
              </c:pt>
            </c:numLit>
          </c:xVal>
          <c:yVal>
            <c:numLit>
              <c:formatCode>General</c:formatCode>
              <c:ptCount val="2"/>
              <c:pt idx="0">
                <c:v>0</c:v>
              </c:pt>
              <c:pt idx="1">
                <c:v>1</c:v>
              </c:pt>
            </c:numLit>
          </c:yVal>
          <c:smooth val="0"/>
          <c:extLst>
            <c:ext xmlns:c16="http://schemas.microsoft.com/office/drawing/2014/chart" uri="{C3380CC4-5D6E-409C-BE32-E72D297353CC}">
              <c16:uniqueId val="{00000015-EFAB-4D1B-B8FF-4FC136B180E3}"/>
            </c:ext>
          </c:extLst>
        </c:ser>
        <c:dLbls>
          <c:showLegendKey val="0"/>
          <c:showVal val="0"/>
          <c:showCatName val="0"/>
          <c:showSerName val="0"/>
          <c:showPercent val="0"/>
          <c:showBubbleSize val="0"/>
        </c:dLbls>
        <c:axId val="2131196655"/>
        <c:axId val="2130102175"/>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2130102175"/>
        <c:scaling>
          <c:orientation val="minMax"/>
          <c:max val="1"/>
        </c:scaling>
        <c:delete val="1"/>
        <c:axPos val="l"/>
        <c:numFmt formatCode="General" sourceLinked="1"/>
        <c:majorTickMark val="out"/>
        <c:minorTickMark val="none"/>
        <c:tickLblPos val="nextTo"/>
        <c:crossAx val="2131196655"/>
        <c:crosses val="autoZero"/>
        <c:crossBetween val="midCat"/>
      </c:valAx>
      <c:valAx>
        <c:axId val="2131196655"/>
        <c:scaling>
          <c:orientation val="minMax"/>
        </c:scaling>
        <c:delete val="1"/>
        <c:axPos val="b"/>
        <c:numFmt formatCode="General" sourceLinked="1"/>
        <c:majorTickMark val="out"/>
        <c:minorTickMark val="none"/>
        <c:tickLblPos val="nextTo"/>
        <c:crossAx val="2130102175"/>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24185794569705E-2"/>
          <c:y val="5.8092149035262809E-2"/>
          <c:w val="0.88012830929649943"/>
          <c:h val="0.5866234198270126"/>
        </c:manualLayout>
      </c:layout>
      <c:barChart>
        <c:barDir val="col"/>
        <c:grouping val="clustered"/>
        <c:varyColors val="0"/>
        <c:ser>
          <c:idx val="0"/>
          <c:order val="0"/>
          <c:tx>
            <c:strRef>
              <c:f>'F30'!$A$32</c:f>
              <c:strCache>
                <c:ptCount val="1"/>
                <c:pt idx="0">
                  <c:v>ago-21</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'F30'!$B$7:$J$7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'F30'!$B$32:$J$32</c:f>
              <c:numCache>
                <c:formatCode>0.00%</c:formatCode>
                <c:ptCount val="9"/>
                <c:pt idx="0">
                  <c:v>6.5269790589809418E-2</c:v>
                </c:pt>
                <c:pt idx="1">
                  <c:v>9.0681493282318115E-2</c:v>
                </c:pt>
                <c:pt idx="2">
                  <c:v>4.9666855484247208E-2</c:v>
                </c:pt>
                <c:pt idx="3">
                  <c:v>5.6797653436660767E-2</c:v>
                </c:pt>
                <c:pt idx="4">
                  <c:v>5.2872978150844574E-2</c:v>
                </c:pt>
                <c:pt idx="5">
                  <c:v>1.6820810735225677E-2</c:v>
                </c:pt>
                <c:pt idx="6">
                  <c:v>6.4849212765693665E-2</c:v>
                </c:pt>
                <c:pt idx="7">
                  <c:v>4.5107968151569366E-2</c:v>
                </c:pt>
                <c:pt idx="8">
                  <c:v>6.799645721912384E-2</c:v>
                </c:pt>
              </c:numCache>
            </c:numRef>
          </c:val>
          <c:extLst>
            <c:ext xmlns:c16="http://schemas.microsoft.com/office/drawing/2014/chart" uri="{C3380CC4-5D6E-409C-BE32-E72D297353CC}">
              <c16:uniqueId val="{00000000-C411-4ABA-AAF8-C58246ABB07D}"/>
            </c:ext>
          </c:extLst>
        </c:ser>
        <c:ser>
          <c:idx val="1"/>
          <c:order val="1"/>
          <c:tx>
            <c:strRef>
              <c:f>'F30'!$A$33</c:f>
              <c:strCache>
                <c:ptCount val="1"/>
                <c:pt idx="0">
                  <c:v>sep-21</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'F30'!$B$7:$J$7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'F30'!$B$33:$J$33</c:f>
              <c:numCache>
                <c:formatCode>0.00%</c:formatCode>
                <c:ptCount val="9"/>
                <c:pt idx="0">
                  <c:v>6.7967984620787944E-2</c:v>
                </c:pt>
                <c:pt idx="1">
                  <c:v>9.2273879366880016E-2</c:v>
                </c:pt>
                <c:pt idx="2">
                  <c:v>5.7678428425954192E-2</c:v>
                </c:pt>
                <c:pt idx="3">
                  <c:v>6.4956530046813718E-2</c:v>
                </c:pt>
                <c:pt idx="4">
                  <c:v>7.336155932335664E-2</c:v>
                </c:pt>
                <c:pt idx="5">
                  <c:v>2.0406271150298146E-2</c:v>
                </c:pt>
                <c:pt idx="6">
                  <c:v>6.7507744719084384E-2</c:v>
                </c:pt>
                <c:pt idx="7">
                  <c:v>3.1825214496694697E-2</c:v>
                </c:pt>
                <c:pt idx="8">
                  <c:v>6.5795234223528717E-2</c:v>
                </c:pt>
              </c:numCache>
            </c:numRef>
          </c:val>
          <c:extLst>
            <c:ext xmlns:c16="http://schemas.microsoft.com/office/drawing/2014/chart" uri="{C3380CC4-5D6E-409C-BE32-E72D297353CC}">
              <c16:uniqueId val="{00000001-C411-4ABA-AAF8-C58246ABB07D}"/>
            </c:ext>
          </c:extLst>
        </c:ser>
        <c:ser>
          <c:idx val="2"/>
          <c:order val="2"/>
          <c:tx>
            <c:strRef>
              <c:f>'F30'!$A$34</c:f>
              <c:strCache>
                <c:ptCount val="1"/>
                <c:pt idx="0">
                  <c:v>oct-21</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'F30'!$B$7:$J$7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'F30'!$B$34:$J$34</c:f>
              <c:numCache>
                <c:formatCode>0.00%</c:formatCode>
                <c:ptCount val="9"/>
                <c:pt idx="0">
                  <c:v>6.8954740983124332E-2</c:v>
                </c:pt>
                <c:pt idx="1">
                  <c:v>8.9435958624683093E-2</c:v>
                </c:pt>
                <c:pt idx="2">
                  <c:v>5.728649148523806E-2</c:v>
                </c:pt>
                <c:pt idx="3">
                  <c:v>6.9458699205534769E-2</c:v>
                </c:pt>
                <c:pt idx="4">
                  <c:v>5.3653408433316639E-2</c:v>
                </c:pt>
                <c:pt idx="5">
                  <c:v>3.1020370198121046E-2</c:v>
                </c:pt>
                <c:pt idx="6">
                  <c:v>7.3619114546732256E-2</c:v>
                </c:pt>
                <c:pt idx="7">
                  <c:v>3.3449275902906681E-2</c:v>
                </c:pt>
                <c:pt idx="8">
                  <c:v>6.6744480282267399E-2</c:v>
                </c:pt>
              </c:numCache>
            </c:numRef>
          </c:val>
          <c:extLst>
            <c:ext xmlns:c16="http://schemas.microsoft.com/office/drawing/2014/chart" uri="{C3380CC4-5D6E-409C-BE32-E72D297353CC}">
              <c16:uniqueId val="{00000002-C411-4ABA-AAF8-C58246ABB07D}"/>
            </c:ext>
          </c:extLst>
        </c:ser>
        <c:ser>
          <c:idx val="3"/>
          <c:order val="3"/>
          <c:tx>
            <c:strRef>
              <c:f>'F30'!$A$35</c:f>
              <c:strCache>
                <c:ptCount val="1"/>
                <c:pt idx="0">
                  <c:v>nov-21</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'F30'!$B$7:$J$7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'F30'!$B$35:$J$35</c:f>
              <c:numCache>
                <c:formatCode>0.00%</c:formatCode>
                <c:ptCount val="9"/>
                <c:pt idx="0">
                  <c:v>7.6225178969064639E-2</c:v>
                </c:pt>
                <c:pt idx="1">
                  <c:v>0.10006991784653035</c:v>
                </c:pt>
                <c:pt idx="2">
                  <c:v>6.0172429117411823E-2</c:v>
                </c:pt>
                <c:pt idx="3">
                  <c:v>6.8446113861855645E-2</c:v>
                </c:pt>
                <c:pt idx="4">
                  <c:v>7.3424679124104775E-2</c:v>
                </c:pt>
                <c:pt idx="5">
                  <c:v>2.7585694793803506E-2</c:v>
                </c:pt>
                <c:pt idx="6">
                  <c:v>9.5568606513614526E-2</c:v>
                </c:pt>
                <c:pt idx="7">
                  <c:v>3.2450793355358006E-2</c:v>
                </c:pt>
                <c:pt idx="8">
                  <c:v>7.4963305608682043E-2</c:v>
                </c:pt>
              </c:numCache>
            </c:numRef>
          </c:val>
          <c:extLst>
            <c:ext xmlns:c16="http://schemas.microsoft.com/office/drawing/2014/chart" uri="{C3380CC4-5D6E-409C-BE32-E72D297353CC}">
              <c16:uniqueId val="{00000003-C411-4ABA-AAF8-C58246ABB07D}"/>
            </c:ext>
          </c:extLst>
        </c:ser>
        <c:ser>
          <c:idx val="4"/>
          <c:order val="4"/>
          <c:tx>
            <c:strRef>
              <c:f>'F30'!$A$36</c:f>
              <c:strCache>
                <c:ptCount val="1"/>
                <c:pt idx="0">
                  <c:v>dic-21</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'F30'!$B$7:$J$7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'F30'!$B$36:$J$36</c:f>
              <c:numCache>
                <c:formatCode>0.00%</c:formatCode>
                <c:ptCount val="9"/>
                <c:pt idx="0">
                  <c:v>7.5305037117044588E-2</c:v>
                </c:pt>
                <c:pt idx="1">
                  <c:v>0.11093463653023827</c:v>
                </c:pt>
                <c:pt idx="2">
                  <c:v>2.8795836470913449E-2</c:v>
                </c:pt>
                <c:pt idx="3">
                  <c:v>5.115369721469263E-2</c:v>
                </c:pt>
                <c:pt idx="4">
                  <c:v>5.5142083897158446E-2</c:v>
                </c:pt>
                <c:pt idx="5">
                  <c:v>2.7235416186303926E-2</c:v>
                </c:pt>
                <c:pt idx="6">
                  <c:v>0.1029223579817436</c:v>
                </c:pt>
                <c:pt idx="7">
                  <c:v>3.9118985362948701E-2</c:v>
                </c:pt>
                <c:pt idx="8">
                  <c:v>7.5862436115843382E-2</c:v>
                </c:pt>
              </c:numCache>
            </c:numRef>
          </c:val>
          <c:extLst>
            <c:ext xmlns:c16="http://schemas.microsoft.com/office/drawing/2014/chart" uri="{C3380CC4-5D6E-409C-BE32-E72D297353CC}">
              <c16:uniqueId val="{00000004-C411-4ABA-AAF8-C58246ABB07D}"/>
            </c:ext>
          </c:extLst>
        </c:ser>
        <c:dLbls>
          <c:showLegendKey val="0"/>
          <c:showVal val="0"/>
          <c:showCatName val="0"/>
          <c:showSerName val="0"/>
          <c:showPercent val="0"/>
          <c:showBubbleSize val="0"/>
        </c:dLbls>
        <c:gapWidth val="159"/>
        <c:overlap val="-51"/>
        <c:axId val="319380920"/>
        <c:axId val="319370424"/>
      </c:barChart>
      <c:catAx>
        <c:axId val="319380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70424"/>
        <c:crosses val="autoZero"/>
        <c:auto val="1"/>
        <c:lblAlgn val="ctr"/>
        <c:lblOffset val="1000"/>
        <c:tickLblSkip val="1"/>
        <c:noMultiLvlLbl val="0"/>
      </c:catAx>
      <c:valAx>
        <c:axId val="319370424"/>
        <c:scaling>
          <c:orientation val="minMax"/>
          <c:max val="0.15000000000000002"/>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80920"/>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A0BD-4401-92F8-9C9D89BDDF4B}"/>
              </c:ext>
            </c:extLst>
          </c:dPt>
          <c:dPt>
            <c:idx val="4"/>
            <c:invertIfNegative val="0"/>
            <c:bubble3D val="0"/>
            <c:extLst>
              <c:ext xmlns:c16="http://schemas.microsoft.com/office/drawing/2014/chart" uri="{C3380CC4-5D6E-409C-BE32-E72D297353CC}">
                <c16:uniqueId val="{00000001-A0BD-4401-92F8-9C9D89BDDF4B}"/>
              </c:ext>
            </c:extLst>
          </c:dPt>
          <c:dPt>
            <c:idx val="8"/>
            <c:invertIfNegative val="0"/>
            <c:bubble3D val="0"/>
            <c:extLst>
              <c:ext xmlns:c16="http://schemas.microsoft.com/office/drawing/2014/chart" uri="{C3380CC4-5D6E-409C-BE32-E72D297353CC}">
                <c16:uniqueId val="{00000002-A0BD-4401-92F8-9C9D89BDDF4B}"/>
              </c:ext>
            </c:extLst>
          </c:dPt>
          <c:dPt>
            <c:idx val="10"/>
            <c:invertIfNegative val="0"/>
            <c:bubble3D val="0"/>
            <c:extLst>
              <c:ext xmlns:c16="http://schemas.microsoft.com/office/drawing/2014/chart" uri="{C3380CC4-5D6E-409C-BE32-E72D297353CC}">
                <c16:uniqueId val="{00000003-A0BD-4401-92F8-9C9D89BDDF4B}"/>
              </c:ext>
            </c:extLst>
          </c:dPt>
          <c:dPt>
            <c:idx val="11"/>
            <c:invertIfNegative val="0"/>
            <c:bubble3D val="0"/>
            <c:extLst>
              <c:ext xmlns:c16="http://schemas.microsoft.com/office/drawing/2014/chart" uri="{C3380CC4-5D6E-409C-BE32-E72D297353CC}">
                <c16:uniqueId val="{00000004-A0BD-4401-92F8-9C9D89BDDF4B}"/>
              </c:ext>
            </c:extLst>
          </c:dPt>
          <c:dPt>
            <c:idx val="12"/>
            <c:invertIfNegative val="0"/>
            <c:bubble3D val="0"/>
            <c:extLst>
              <c:ext xmlns:c16="http://schemas.microsoft.com/office/drawing/2014/chart" uri="{C3380CC4-5D6E-409C-BE32-E72D297353CC}">
                <c16:uniqueId val="{00000005-A0BD-4401-92F8-9C9D89BDDF4B}"/>
              </c:ext>
            </c:extLst>
          </c:dPt>
          <c:dPt>
            <c:idx val="13"/>
            <c:invertIfNegative val="0"/>
            <c:bubble3D val="0"/>
            <c:extLst>
              <c:ext xmlns:c16="http://schemas.microsoft.com/office/drawing/2014/chart" uri="{C3380CC4-5D6E-409C-BE32-E72D297353CC}">
                <c16:uniqueId val="{00000006-A0BD-4401-92F8-9C9D89BDDF4B}"/>
              </c:ext>
            </c:extLst>
          </c:dPt>
          <c:dPt>
            <c:idx val="17"/>
            <c:invertIfNegative val="0"/>
            <c:bubble3D val="0"/>
            <c:extLst>
              <c:ext xmlns:c16="http://schemas.microsoft.com/office/drawing/2014/chart" uri="{C3380CC4-5D6E-409C-BE32-E72D297353CC}">
                <c16:uniqueId val="{00000007-A0BD-4401-92F8-9C9D89BDDF4B}"/>
              </c:ext>
            </c:extLst>
          </c:dPt>
          <c:dPt>
            <c:idx val="18"/>
            <c:invertIfNegative val="0"/>
            <c:bubble3D val="0"/>
            <c:extLst>
              <c:ext xmlns:c16="http://schemas.microsoft.com/office/drawing/2014/chart" uri="{C3380CC4-5D6E-409C-BE32-E72D297353CC}">
                <c16:uniqueId val="{00000008-A0BD-4401-92F8-9C9D89BDDF4B}"/>
              </c:ext>
            </c:extLst>
          </c:dPt>
          <c:dPt>
            <c:idx val="21"/>
            <c:invertIfNegative val="0"/>
            <c:bubble3D val="0"/>
            <c:extLst>
              <c:ext xmlns:c16="http://schemas.microsoft.com/office/drawing/2014/chart" uri="{C3380CC4-5D6E-409C-BE32-E72D297353CC}">
                <c16:uniqueId val="{00000009-A0BD-4401-92F8-9C9D89BDDF4B}"/>
              </c:ext>
            </c:extLst>
          </c:dPt>
          <c:dPt>
            <c:idx val="22"/>
            <c:invertIfNegative val="0"/>
            <c:bubble3D val="0"/>
            <c:spPr>
              <a:solidFill>
                <a:srgbClr val="FBBB27"/>
              </a:solidFill>
              <a:ln>
                <a:noFill/>
              </a:ln>
              <a:effectLst/>
            </c:spPr>
            <c:extLst>
              <c:ext xmlns:c16="http://schemas.microsoft.com/office/drawing/2014/chart" uri="{C3380CC4-5D6E-409C-BE32-E72D297353CC}">
                <c16:uniqueId val="{0000000B-A0BD-4401-92F8-9C9D89BDDF4B}"/>
              </c:ext>
            </c:extLst>
          </c:dPt>
          <c:dPt>
            <c:idx val="23"/>
            <c:invertIfNegative val="0"/>
            <c:bubble3D val="0"/>
            <c:extLst>
              <c:ext xmlns:c16="http://schemas.microsoft.com/office/drawing/2014/chart" uri="{C3380CC4-5D6E-409C-BE32-E72D297353CC}">
                <c16:uniqueId val="{0000000C-A0BD-4401-92F8-9C9D89BDDF4B}"/>
              </c:ext>
            </c:extLst>
          </c:dPt>
          <c:dPt>
            <c:idx val="26"/>
            <c:invertIfNegative val="0"/>
            <c:bubble3D val="0"/>
            <c:extLst>
              <c:ext xmlns:c16="http://schemas.microsoft.com/office/drawing/2014/chart" uri="{C3380CC4-5D6E-409C-BE32-E72D297353CC}">
                <c16:uniqueId val="{0000000D-A0BD-4401-92F8-9C9D89BDDF4B}"/>
              </c:ext>
            </c:extLst>
          </c:dPt>
          <c:dPt>
            <c:idx val="30"/>
            <c:invertIfNegative val="0"/>
            <c:bubble3D val="0"/>
            <c:extLst>
              <c:ext xmlns:c16="http://schemas.microsoft.com/office/drawing/2014/chart" uri="{C3380CC4-5D6E-409C-BE32-E72D297353CC}">
                <c16:uniqueId val="{0000000E-A0BD-4401-92F8-9C9D89BDDF4B}"/>
              </c:ext>
            </c:extLst>
          </c:dPt>
          <c:dPt>
            <c:idx val="31"/>
            <c:invertIfNegative val="0"/>
            <c:bubble3D val="0"/>
            <c:extLst>
              <c:ext xmlns:c16="http://schemas.microsoft.com/office/drawing/2014/chart" uri="{C3380CC4-5D6E-409C-BE32-E72D297353CC}">
                <c16:uniqueId val="{0000000F-A0BD-4401-92F8-9C9D89BDDF4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'F31'!$B$7:$B$38</c:f>
              <c:strCache>
                <c:ptCount val="32"/>
                <c:pt idx="0">
                  <c:v>Quintana Roo</c:v>
                </c:pt>
                <c:pt idx="1">
                  <c:v>Tabasco</c:v>
                </c:pt>
                <c:pt idx="2">
                  <c:v>Yucatán</c:v>
                </c:pt>
                <c:pt idx="3">
                  <c:v>Colima</c:v>
                </c:pt>
                <c:pt idx="4">
                  <c:v>Baja California Sur</c:v>
                </c:pt>
                <c:pt idx="5">
                  <c:v>Sonora</c:v>
                </c:pt>
                <c:pt idx="6">
                  <c:v>Chiapas</c:v>
                </c:pt>
                <c:pt idx="7">
                  <c:v>Guanajuato</c:v>
                </c:pt>
                <c:pt idx="8">
                  <c:v>Chihuahua</c:v>
                </c:pt>
                <c:pt idx="9">
                  <c:v>Querétaro</c:v>
                </c:pt>
                <c:pt idx="10">
                  <c:v>Veracruz</c:v>
                </c:pt>
                <c:pt idx="11">
                  <c:v>San Luis Potosí</c:v>
                </c:pt>
                <c:pt idx="12">
                  <c:v>Coahuila</c:v>
                </c:pt>
                <c:pt idx="13">
                  <c:v>Nayarit</c:v>
                </c:pt>
                <c:pt idx="14">
                  <c:v>Ciudad de México</c:v>
                </c:pt>
                <c:pt idx="15">
                  <c:v>Campeche</c:v>
                </c:pt>
                <c:pt idx="16">
                  <c:v>Oaxaca</c:v>
                </c:pt>
                <c:pt idx="17">
                  <c:v>Morelos</c:v>
                </c:pt>
                <c:pt idx="18">
                  <c:v>Nuevo León</c:v>
                </c:pt>
                <c:pt idx="19">
                  <c:v>Puebla</c:v>
                </c:pt>
                <c:pt idx="20">
                  <c:v>Sinaloa</c:v>
                </c:pt>
                <c:pt idx="21">
                  <c:v>Tamaulipas</c:v>
                </c:pt>
                <c:pt idx="22">
                  <c:v>Jalisco</c:v>
                </c:pt>
                <c:pt idx="23">
                  <c:v>Aguascalientes</c:v>
                </c:pt>
                <c:pt idx="24">
                  <c:v>Baja California</c:v>
                </c:pt>
                <c:pt idx="25">
                  <c:v>Estado de México</c:v>
                </c:pt>
                <c:pt idx="26">
                  <c:v>Hidalgo</c:v>
                </c:pt>
                <c:pt idx="27">
                  <c:v>Michoacán</c:v>
                </c:pt>
                <c:pt idx="28">
                  <c:v>Guerrero</c:v>
                </c:pt>
                <c:pt idx="29">
                  <c:v>Durango</c:v>
                </c:pt>
                <c:pt idx="30">
                  <c:v>Zacatecas</c:v>
                </c:pt>
                <c:pt idx="31">
                  <c:v>Tlaxcala</c:v>
                </c:pt>
              </c:strCache>
            </c:strRef>
          </c:cat>
          <c:val>
            <c:numRef>
              <c:f>'F31'!$C$7:$C$38</c:f>
              <c:numCache>
                <c:formatCode>0.00%</c:formatCode>
                <c:ptCount val="32"/>
                <c:pt idx="0">
                  <c:v>8.1838300651223495E-2</c:v>
                </c:pt>
                <c:pt idx="1">
                  <c:v>8.7497053456840834E-2</c:v>
                </c:pt>
                <c:pt idx="2">
                  <c:v>8.7909430447205061E-2</c:v>
                </c:pt>
                <c:pt idx="3">
                  <c:v>9.2171452525675976E-2</c:v>
                </c:pt>
                <c:pt idx="4">
                  <c:v>9.2586398126793548E-2</c:v>
                </c:pt>
                <c:pt idx="5">
                  <c:v>9.3150027122442206E-2</c:v>
                </c:pt>
                <c:pt idx="6">
                  <c:v>9.9580656673804432E-2</c:v>
                </c:pt>
                <c:pt idx="7">
                  <c:v>0.10179661885698636</c:v>
                </c:pt>
                <c:pt idx="8">
                  <c:v>0.1035922996101179</c:v>
                </c:pt>
                <c:pt idx="9">
                  <c:v>0.10532973444863124</c:v>
                </c:pt>
                <c:pt idx="10">
                  <c:v>0.10590762434014291</c:v>
                </c:pt>
                <c:pt idx="11">
                  <c:v>0.10598278793947298</c:v>
                </c:pt>
                <c:pt idx="12">
                  <c:v>0.10612058197427907</c:v>
                </c:pt>
                <c:pt idx="13">
                  <c:v>0.10627855511136504</c:v>
                </c:pt>
                <c:pt idx="14">
                  <c:v>0.10667693342538011</c:v>
                </c:pt>
                <c:pt idx="15">
                  <c:v>0.10701689087396543</c:v>
                </c:pt>
                <c:pt idx="16">
                  <c:v>0.10836382096031648</c:v>
                </c:pt>
                <c:pt idx="17">
                  <c:v>0.10837864018361271</c:v>
                </c:pt>
                <c:pt idx="18">
                  <c:v>0.10953610542249125</c:v>
                </c:pt>
                <c:pt idx="19">
                  <c:v>0.10980637984160756</c:v>
                </c:pt>
                <c:pt idx="20">
                  <c:v>0.11030040624331837</c:v>
                </c:pt>
                <c:pt idx="21">
                  <c:v>0.11079181773421069</c:v>
                </c:pt>
                <c:pt idx="22">
                  <c:v>0.11093463653023827</c:v>
                </c:pt>
                <c:pt idx="23">
                  <c:v>0.11195214259553161</c:v>
                </c:pt>
                <c:pt idx="24">
                  <c:v>0.11204626381221514</c:v>
                </c:pt>
                <c:pt idx="25">
                  <c:v>0.11231345986670523</c:v>
                </c:pt>
                <c:pt idx="26">
                  <c:v>0.11372852417031268</c:v>
                </c:pt>
                <c:pt idx="27">
                  <c:v>0.11376093601770852</c:v>
                </c:pt>
                <c:pt idx="28">
                  <c:v>0.11552906961184019</c:v>
                </c:pt>
                <c:pt idx="29">
                  <c:v>0.11693895098882204</c:v>
                </c:pt>
                <c:pt idx="30">
                  <c:v>0.12033665769616372</c:v>
                </c:pt>
                <c:pt idx="31">
                  <c:v>0.14319027359951589</c:v>
                </c:pt>
              </c:numCache>
            </c:numRef>
          </c:val>
          <c:extLst>
            <c:ext xmlns:c16="http://schemas.microsoft.com/office/drawing/2014/chart" uri="{C3380CC4-5D6E-409C-BE32-E72D297353CC}">
              <c16:uniqueId val="{00000010-A0BD-4401-92F8-9C9D89BDDF4B}"/>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'F31'!$B$40</c:f>
              <c:strCache>
                <c:ptCount val="1"/>
                <c:pt idx="0">
                  <c:v>Nacional</c:v>
                </c:pt>
              </c:strCache>
            </c:strRef>
          </c:tx>
          <c:spPr>
            <a:ln w="50800">
              <a:solidFill>
                <a:srgbClr val="FF6C37"/>
              </a:solidFill>
              <a:prstDash val="sysDot"/>
            </a:ln>
          </c:spPr>
          <c:marker>
            <c:symbol val="circle"/>
            <c:size val="3"/>
          </c:marker>
          <c:dLbls>
            <c:dLbl>
              <c:idx val="0"/>
              <c:layout>
                <c:manualLayout>
                  <c:x val="-5.5589225589225591E-2"/>
                  <c:y val="0.26113409961685824"/>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1-A0BD-4401-92F8-9C9D89BDDF4B}"/>
                </c:ext>
              </c:extLst>
            </c:dLbl>
            <c:dLbl>
              <c:idx val="1"/>
              <c:delete val="1"/>
              <c:extLst>
                <c:ext xmlns:c15="http://schemas.microsoft.com/office/drawing/2012/chart" uri="{CE6537A1-D6FC-4f65-9D91-7224C49458BB}"/>
                <c:ext xmlns:c16="http://schemas.microsoft.com/office/drawing/2014/chart" uri="{C3380CC4-5D6E-409C-BE32-E72D297353CC}">
                  <c16:uniqueId val="{00000012-A0BD-4401-92F8-9C9D89BDDF4B}"/>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'F31'!$D$40:$D$41</c:f>
              <c:numCache>
                <c:formatCode>0.00%</c:formatCode>
                <c:ptCount val="2"/>
                <c:pt idx="0">
                  <c:v>0.10679999999999999</c:v>
                </c:pt>
                <c:pt idx="1">
                  <c:v>0.10679999999999999</c:v>
                </c:pt>
              </c:numCache>
            </c:numRef>
          </c:xVal>
          <c:yVal>
            <c:numRef>
              <c:f>'F31'!$C$40:$C$41</c:f>
              <c:numCache>
                <c:formatCode>General</c:formatCode>
                <c:ptCount val="2"/>
                <c:pt idx="0">
                  <c:v>1</c:v>
                </c:pt>
                <c:pt idx="1">
                  <c:v>0</c:v>
                </c:pt>
              </c:numCache>
            </c:numRef>
          </c:yVal>
          <c:smooth val="0"/>
          <c:extLst>
            <c:ext xmlns:c16="http://schemas.microsoft.com/office/drawing/2014/chart" uri="{C3380CC4-5D6E-409C-BE32-E72D297353CC}">
              <c16:uniqueId val="{00000013-A0BD-4401-92F8-9C9D89BDDF4B}"/>
            </c:ext>
          </c:extLst>
        </c:ser>
        <c:dLbls>
          <c:showLegendKey val="0"/>
          <c:showVal val="0"/>
          <c:showCatName val="0"/>
          <c:showSerName val="0"/>
          <c:showPercent val="0"/>
          <c:showBubbleSize val="0"/>
        </c:dLbls>
        <c:axId val="423062056"/>
        <c:axId val="423061400"/>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3061400"/>
        <c:scaling>
          <c:orientation val="minMax"/>
          <c:max val="1"/>
        </c:scaling>
        <c:delete val="1"/>
        <c:axPos val="l"/>
        <c:numFmt formatCode="General" sourceLinked="1"/>
        <c:majorTickMark val="out"/>
        <c:minorTickMark val="none"/>
        <c:tickLblPos val="nextTo"/>
        <c:crossAx val="423062056"/>
        <c:crosses val="autoZero"/>
        <c:crossBetween val="midCat"/>
      </c:valAx>
      <c:valAx>
        <c:axId val="423062056"/>
        <c:scaling>
          <c:orientation val="minMax"/>
        </c:scaling>
        <c:delete val="1"/>
        <c:axPos val="b"/>
        <c:numFmt formatCode="0.00%" sourceLinked="1"/>
        <c:majorTickMark val="out"/>
        <c:minorTickMark val="none"/>
        <c:tickLblPos val="nextTo"/>
        <c:crossAx val="4230614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5984470691163596E-2"/>
          <c:y val="1.1363857800757373E-2"/>
          <c:w val="0.93345997375328083"/>
          <c:h val="0.96012108720928102"/>
        </c:manualLayout>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C522-436F-82DE-B956EADE0C0D}"/>
              </c:ext>
            </c:extLst>
          </c:dPt>
          <c:dPt>
            <c:idx val="2"/>
            <c:invertIfNegative val="0"/>
            <c:bubble3D val="0"/>
            <c:spPr>
              <a:solidFill>
                <a:srgbClr val="FBBB27"/>
              </a:solidFill>
              <a:ln>
                <a:noFill/>
              </a:ln>
              <a:effectLst/>
            </c:spPr>
            <c:extLst>
              <c:ext xmlns:c16="http://schemas.microsoft.com/office/drawing/2014/chart" uri="{C3380CC4-5D6E-409C-BE32-E72D297353CC}">
                <c16:uniqueId val="{00000002-C522-436F-82DE-B956EADE0C0D}"/>
              </c:ext>
            </c:extLst>
          </c:dPt>
          <c:dPt>
            <c:idx val="4"/>
            <c:invertIfNegative val="0"/>
            <c:bubble3D val="0"/>
            <c:extLst>
              <c:ext xmlns:c16="http://schemas.microsoft.com/office/drawing/2014/chart" uri="{C3380CC4-5D6E-409C-BE32-E72D297353CC}">
                <c16:uniqueId val="{00000003-C522-436F-82DE-B956EADE0C0D}"/>
              </c:ext>
            </c:extLst>
          </c:dPt>
          <c:dPt>
            <c:idx val="5"/>
            <c:invertIfNegative val="0"/>
            <c:bubble3D val="0"/>
            <c:extLst>
              <c:ext xmlns:c16="http://schemas.microsoft.com/office/drawing/2014/chart" uri="{C3380CC4-5D6E-409C-BE32-E72D297353CC}">
                <c16:uniqueId val="{00000004-C522-436F-82DE-B956EADE0C0D}"/>
              </c:ext>
            </c:extLst>
          </c:dPt>
          <c:dPt>
            <c:idx val="8"/>
            <c:invertIfNegative val="0"/>
            <c:bubble3D val="0"/>
            <c:extLst>
              <c:ext xmlns:c16="http://schemas.microsoft.com/office/drawing/2014/chart" uri="{C3380CC4-5D6E-409C-BE32-E72D297353CC}">
                <c16:uniqueId val="{00000005-C522-436F-82DE-B956EADE0C0D}"/>
              </c:ext>
            </c:extLst>
          </c:dPt>
          <c:dPt>
            <c:idx val="10"/>
            <c:invertIfNegative val="0"/>
            <c:bubble3D val="0"/>
            <c:extLst>
              <c:ext xmlns:c16="http://schemas.microsoft.com/office/drawing/2014/chart" uri="{C3380CC4-5D6E-409C-BE32-E72D297353CC}">
                <c16:uniqueId val="{00000006-C522-436F-82DE-B956EADE0C0D}"/>
              </c:ext>
            </c:extLst>
          </c:dPt>
          <c:dPt>
            <c:idx val="12"/>
            <c:invertIfNegative val="0"/>
            <c:bubble3D val="0"/>
            <c:extLst>
              <c:ext xmlns:c16="http://schemas.microsoft.com/office/drawing/2014/chart" uri="{C3380CC4-5D6E-409C-BE32-E72D297353CC}">
                <c16:uniqueId val="{00000007-C522-436F-82DE-B956EADE0C0D}"/>
              </c:ext>
            </c:extLst>
          </c:dPt>
          <c:dPt>
            <c:idx val="14"/>
            <c:invertIfNegative val="0"/>
            <c:bubble3D val="0"/>
            <c:extLst>
              <c:ext xmlns:c16="http://schemas.microsoft.com/office/drawing/2014/chart" uri="{C3380CC4-5D6E-409C-BE32-E72D297353CC}">
                <c16:uniqueId val="{00000008-C522-436F-82DE-B956EADE0C0D}"/>
              </c:ext>
            </c:extLst>
          </c:dPt>
          <c:dPt>
            <c:idx val="17"/>
            <c:invertIfNegative val="0"/>
            <c:bubble3D val="0"/>
            <c:extLst>
              <c:ext xmlns:c16="http://schemas.microsoft.com/office/drawing/2014/chart" uri="{C3380CC4-5D6E-409C-BE32-E72D297353CC}">
                <c16:uniqueId val="{00000009-C522-436F-82DE-B956EADE0C0D}"/>
              </c:ext>
            </c:extLst>
          </c:dPt>
          <c:dPt>
            <c:idx val="18"/>
            <c:invertIfNegative val="0"/>
            <c:bubble3D val="0"/>
            <c:extLst>
              <c:ext xmlns:c16="http://schemas.microsoft.com/office/drawing/2014/chart" uri="{C3380CC4-5D6E-409C-BE32-E72D297353CC}">
                <c16:uniqueId val="{0000000A-C522-436F-82DE-B956EADE0C0D}"/>
              </c:ext>
            </c:extLst>
          </c:dPt>
          <c:dPt>
            <c:idx val="21"/>
            <c:invertIfNegative val="0"/>
            <c:bubble3D val="0"/>
            <c:extLst>
              <c:ext xmlns:c16="http://schemas.microsoft.com/office/drawing/2014/chart" uri="{C3380CC4-5D6E-409C-BE32-E72D297353CC}">
                <c16:uniqueId val="{0000000B-C522-436F-82DE-B956EADE0C0D}"/>
              </c:ext>
            </c:extLst>
          </c:dPt>
          <c:dPt>
            <c:idx val="22"/>
            <c:invertIfNegative val="0"/>
            <c:bubble3D val="0"/>
            <c:extLst>
              <c:ext xmlns:c16="http://schemas.microsoft.com/office/drawing/2014/chart" uri="{C3380CC4-5D6E-409C-BE32-E72D297353CC}">
                <c16:uniqueId val="{0000000C-C522-436F-82DE-B956EADE0C0D}"/>
              </c:ext>
            </c:extLst>
          </c:dPt>
          <c:dPt>
            <c:idx val="25"/>
            <c:invertIfNegative val="0"/>
            <c:bubble3D val="0"/>
            <c:extLst>
              <c:ext xmlns:c16="http://schemas.microsoft.com/office/drawing/2014/chart" uri="{C3380CC4-5D6E-409C-BE32-E72D297353CC}">
                <c16:uniqueId val="{0000000D-C522-436F-82DE-B956EADE0C0D}"/>
              </c:ext>
            </c:extLst>
          </c:dPt>
          <c:dPt>
            <c:idx val="29"/>
            <c:invertIfNegative val="0"/>
            <c:bubble3D val="0"/>
            <c:extLst>
              <c:ext xmlns:c16="http://schemas.microsoft.com/office/drawing/2014/chart" uri="{C3380CC4-5D6E-409C-BE32-E72D297353CC}">
                <c16:uniqueId val="{0000000E-C522-436F-82DE-B956EADE0C0D}"/>
              </c:ext>
            </c:extLst>
          </c:dPt>
          <c:dPt>
            <c:idx val="30"/>
            <c:invertIfNegative val="0"/>
            <c:bubble3D val="0"/>
            <c:extLst>
              <c:ext xmlns:c16="http://schemas.microsoft.com/office/drawing/2014/chart" uri="{C3380CC4-5D6E-409C-BE32-E72D297353CC}">
                <c16:uniqueId val="{0000000F-C522-436F-82DE-B956EADE0C0D}"/>
              </c:ext>
            </c:extLst>
          </c:dPt>
          <c:dLbls>
            <c:dLbl>
              <c:idx val="22"/>
              <c:layout>
                <c:manualLayout>
                  <c:x val="-6.41414141414141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522-436F-82DE-B956EADE0C0D}"/>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'F32'!$B$7:$B$38</c:f>
              <c:strCache>
                <c:ptCount val="32"/>
                <c:pt idx="0">
                  <c:v>Baja California Sur</c:v>
                </c:pt>
                <c:pt idx="1">
                  <c:v>Durango</c:v>
                </c:pt>
                <c:pt idx="2">
                  <c:v>Jalisco</c:v>
                </c:pt>
                <c:pt idx="3">
                  <c:v>Nuevo León</c:v>
                </c:pt>
                <c:pt idx="4">
                  <c:v>Estado de México</c:v>
                </c:pt>
                <c:pt idx="5">
                  <c:v>Nayarit</c:v>
                </c:pt>
                <c:pt idx="6">
                  <c:v>San Luis Potosí</c:v>
                </c:pt>
                <c:pt idx="7">
                  <c:v>Zacatecas</c:v>
                </c:pt>
                <c:pt idx="8">
                  <c:v>Michoacán</c:v>
                </c:pt>
                <c:pt idx="9">
                  <c:v>Chiapas</c:v>
                </c:pt>
                <c:pt idx="10">
                  <c:v>Baja California</c:v>
                </c:pt>
                <c:pt idx="11">
                  <c:v>Puebla</c:v>
                </c:pt>
                <c:pt idx="12">
                  <c:v>Tamaulipas</c:v>
                </c:pt>
                <c:pt idx="13">
                  <c:v>Oaxaca</c:v>
                </c:pt>
                <c:pt idx="14">
                  <c:v>Ciudad de México</c:v>
                </c:pt>
                <c:pt idx="15">
                  <c:v>Campeche</c:v>
                </c:pt>
                <c:pt idx="16">
                  <c:v>Yucatán</c:v>
                </c:pt>
                <c:pt idx="17">
                  <c:v>Aguascalientes</c:v>
                </c:pt>
                <c:pt idx="18">
                  <c:v>Tlaxcala</c:v>
                </c:pt>
                <c:pt idx="19">
                  <c:v>Hidalgo</c:v>
                </c:pt>
                <c:pt idx="20">
                  <c:v>Sinaloa</c:v>
                </c:pt>
                <c:pt idx="21">
                  <c:v>Chihuahua</c:v>
                </c:pt>
                <c:pt idx="22">
                  <c:v>Sonora</c:v>
                </c:pt>
                <c:pt idx="23">
                  <c:v>Quintana Roo</c:v>
                </c:pt>
                <c:pt idx="24">
                  <c:v>Tabasco</c:v>
                </c:pt>
                <c:pt idx="25">
                  <c:v>Veracruz</c:v>
                </c:pt>
                <c:pt idx="26">
                  <c:v>Colima</c:v>
                </c:pt>
                <c:pt idx="27">
                  <c:v>Coahuila</c:v>
                </c:pt>
                <c:pt idx="28">
                  <c:v>Guanajuato</c:v>
                </c:pt>
                <c:pt idx="29">
                  <c:v>Guerrero</c:v>
                </c:pt>
                <c:pt idx="30">
                  <c:v>Morelos</c:v>
                </c:pt>
                <c:pt idx="31">
                  <c:v>Querétaro</c:v>
                </c:pt>
              </c:strCache>
            </c:strRef>
          </c:cat>
          <c:val>
            <c:numRef>
              <c:f>'F32'!$C$7:$C$38</c:f>
              <c:numCache>
                <c:formatCode>0.00%</c:formatCode>
                <c:ptCount val="32"/>
                <c:pt idx="0">
                  <c:v>1.7069994472394791E-2</c:v>
                </c:pt>
                <c:pt idx="1">
                  <c:v>2.3833463021411639E-2</c:v>
                </c:pt>
                <c:pt idx="2">
                  <c:v>2.8795836470913449E-2</c:v>
                </c:pt>
                <c:pt idx="3">
                  <c:v>2.9910619379049666E-2</c:v>
                </c:pt>
                <c:pt idx="4">
                  <c:v>3.1140852627635923E-2</c:v>
                </c:pt>
                <c:pt idx="5">
                  <c:v>3.2907991940899932E-2</c:v>
                </c:pt>
                <c:pt idx="6">
                  <c:v>3.4772147634858759E-2</c:v>
                </c:pt>
                <c:pt idx="7">
                  <c:v>3.6359631903015416E-2</c:v>
                </c:pt>
                <c:pt idx="8">
                  <c:v>3.9387177750328656E-2</c:v>
                </c:pt>
                <c:pt idx="9">
                  <c:v>4.1827982883500411E-2</c:v>
                </c:pt>
                <c:pt idx="10">
                  <c:v>4.3905925278114849E-2</c:v>
                </c:pt>
                <c:pt idx="11">
                  <c:v>4.493638580637848E-2</c:v>
                </c:pt>
                <c:pt idx="12">
                  <c:v>4.5288730937740995E-2</c:v>
                </c:pt>
                <c:pt idx="13">
                  <c:v>5.0186739144896193E-2</c:v>
                </c:pt>
                <c:pt idx="14">
                  <c:v>5.1193004611292878E-2</c:v>
                </c:pt>
                <c:pt idx="15">
                  <c:v>5.1622531034351625E-2</c:v>
                </c:pt>
                <c:pt idx="16">
                  <c:v>5.2088504706558021E-2</c:v>
                </c:pt>
                <c:pt idx="17">
                  <c:v>5.6267562195874164E-2</c:v>
                </c:pt>
                <c:pt idx="18">
                  <c:v>5.7171339805073475E-2</c:v>
                </c:pt>
                <c:pt idx="19">
                  <c:v>5.7171485828800453E-2</c:v>
                </c:pt>
                <c:pt idx="20">
                  <c:v>5.7226770224516374E-2</c:v>
                </c:pt>
                <c:pt idx="21">
                  <c:v>5.7899241280495437E-2</c:v>
                </c:pt>
                <c:pt idx="22">
                  <c:v>5.8077847761727863E-2</c:v>
                </c:pt>
                <c:pt idx="23">
                  <c:v>5.8667957982567208E-2</c:v>
                </c:pt>
                <c:pt idx="24">
                  <c:v>6.2345992513590326E-2</c:v>
                </c:pt>
                <c:pt idx="25">
                  <c:v>6.2910372322837166E-2</c:v>
                </c:pt>
                <c:pt idx="26">
                  <c:v>7.5299335713777088E-2</c:v>
                </c:pt>
                <c:pt idx="27">
                  <c:v>8.1283821608508944E-2</c:v>
                </c:pt>
                <c:pt idx="28">
                  <c:v>8.2234201169858925E-2</c:v>
                </c:pt>
                <c:pt idx="29">
                  <c:v>8.4187798428671967E-2</c:v>
                </c:pt>
                <c:pt idx="30">
                  <c:v>8.6925446941673021E-2</c:v>
                </c:pt>
                <c:pt idx="31">
                  <c:v>0.10093151893579481</c:v>
                </c:pt>
              </c:numCache>
            </c:numRef>
          </c:val>
          <c:extLst>
            <c:ext xmlns:c16="http://schemas.microsoft.com/office/drawing/2014/chart" uri="{C3380CC4-5D6E-409C-BE32-E72D297353CC}">
              <c16:uniqueId val="{00000010-C522-436F-82DE-B956EADE0C0D}"/>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'F32'!$B$40</c:f>
              <c:strCache>
                <c:ptCount val="1"/>
                <c:pt idx="0">
                  <c:v>Nacional</c:v>
                </c:pt>
              </c:strCache>
            </c:strRef>
          </c:tx>
          <c:spPr>
            <a:ln w="50800">
              <a:solidFill>
                <a:srgbClr val="FF6C37"/>
              </a:solidFill>
              <a:prstDash val="sysDot"/>
            </a:ln>
          </c:spPr>
          <c:marker>
            <c:symbol val="none"/>
          </c:marker>
          <c:dLbls>
            <c:dLbl>
              <c:idx val="0"/>
              <c:layout>
                <c:manualLayout>
                  <c:x val="-5.3838383838383838E-2"/>
                  <c:y val="0.1868667800453514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1-C522-436F-82DE-B956EADE0C0D}"/>
                </c:ext>
              </c:extLst>
            </c:dLbl>
            <c:dLbl>
              <c:idx val="1"/>
              <c:delete val="1"/>
              <c:extLst>
                <c:ext xmlns:c15="http://schemas.microsoft.com/office/drawing/2012/chart" uri="{CE6537A1-D6FC-4f65-9D91-7224C49458BB}"/>
                <c:ext xmlns:c16="http://schemas.microsoft.com/office/drawing/2014/chart" uri="{C3380CC4-5D6E-409C-BE32-E72D297353CC}">
                  <c16:uniqueId val="{00000012-C522-436F-82DE-B956EADE0C0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'F32'!$D$40:$D$41</c:f>
              <c:numCache>
                <c:formatCode>0.00%</c:formatCode>
                <c:ptCount val="2"/>
                <c:pt idx="0">
                  <c:v>5.2400000000000002E-2</c:v>
                </c:pt>
                <c:pt idx="1">
                  <c:v>5.2400000000000002E-2</c:v>
                </c:pt>
              </c:numCache>
            </c:numRef>
          </c:xVal>
          <c:yVal>
            <c:numRef>
              <c:f>'F32'!$C$40:$C$41</c:f>
              <c:numCache>
                <c:formatCode>General</c:formatCode>
                <c:ptCount val="2"/>
                <c:pt idx="0">
                  <c:v>1</c:v>
                </c:pt>
                <c:pt idx="1">
                  <c:v>0</c:v>
                </c:pt>
              </c:numCache>
            </c:numRef>
          </c:yVal>
          <c:smooth val="0"/>
          <c:extLst>
            <c:ext xmlns:c16="http://schemas.microsoft.com/office/drawing/2014/chart" uri="{C3380CC4-5D6E-409C-BE32-E72D297353CC}">
              <c16:uniqueId val="{00000013-C522-436F-82DE-B956EADE0C0D}"/>
            </c:ext>
          </c:extLst>
        </c:ser>
        <c:dLbls>
          <c:showLegendKey val="0"/>
          <c:showVal val="0"/>
          <c:showCatName val="0"/>
          <c:showSerName val="0"/>
          <c:showPercent val="0"/>
          <c:showBubbleSize val="0"/>
        </c:dLbls>
        <c:axId val="426950624"/>
        <c:axId val="426950296"/>
      </c:scatterChart>
      <c:valAx>
        <c:axId val="403253368"/>
        <c:scaling>
          <c:orientation val="minMax"/>
          <c:max val="0.16200000000000003"/>
          <c:min val="-1.8000000000000002E-2"/>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6950296"/>
        <c:scaling>
          <c:orientation val="minMax"/>
          <c:max val="1"/>
        </c:scaling>
        <c:delete val="1"/>
        <c:axPos val="l"/>
        <c:numFmt formatCode="General" sourceLinked="1"/>
        <c:majorTickMark val="out"/>
        <c:minorTickMark val="none"/>
        <c:tickLblPos val="nextTo"/>
        <c:crossAx val="426950624"/>
        <c:crosses val="autoZero"/>
        <c:crossBetween val="midCat"/>
      </c:valAx>
      <c:valAx>
        <c:axId val="426950624"/>
        <c:scaling>
          <c:orientation val="minMax"/>
        </c:scaling>
        <c:delete val="1"/>
        <c:axPos val="b"/>
        <c:numFmt formatCode="0.00%" sourceLinked="1"/>
        <c:majorTickMark val="out"/>
        <c:minorTickMark val="none"/>
        <c:tickLblPos val="nextTo"/>
        <c:crossAx val="426950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55BF-44B3-BCC7-1DC11939DBD7}"/>
              </c:ext>
            </c:extLst>
          </c:dPt>
          <c:dPt>
            <c:idx val="2"/>
            <c:invertIfNegative val="0"/>
            <c:bubble3D val="0"/>
            <c:extLst>
              <c:ext xmlns:c16="http://schemas.microsoft.com/office/drawing/2014/chart" uri="{C3380CC4-5D6E-409C-BE32-E72D297353CC}">
                <c16:uniqueId val="{00000001-55BF-44B3-BCC7-1DC11939DBD7}"/>
              </c:ext>
            </c:extLst>
          </c:dPt>
          <c:dPt>
            <c:idx val="3"/>
            <c:invertIfNegative val="0"/>
            <c:bubble3D val="0"/>
            <c:extLst>
              <c:ext xmlns:c16="http://schemas.microsoft.com/office/drawing/2014/chart" uri="{C3380CC4-5D6E-409C-BE32-E72D297353CC}">
                <c16:uniqueId val="{00000002-55BF-44B3-BCC7-1DC11939DBD7}"/>
              </c:ext>
            </c:extLst>
          </c:dPt>
          <c:dPt>
            <c:idx val="4"/>
            <c:invertIfNegative val="0"/>
            <c:bubble3D val="0"/>
            <c:extLst>
              <c:ext xmlns:c16="http://schemas.microsoft.com/office/drawing/2014/chart" uri="{C3380CC4-5D6E-409C-BE32-E72D297353CC}">
                <c16:uniqueId val="{00000003-55BF-44B3-BCC7-1DC11939DBD7}"/>
              </c:ext>
            </c:extLst>
          </c:dPt>
          <c:dPt>
            <c:idx val="9"/>
            <c:invertIfNegative val="0"/>
            <c:bubble3D val="0"/>
            <c:extLst>
              <c:ext xmlns:c16="http://schemas.microsoft.com/office/drawing/2014/chart" uri="{C3380CC4-5D6E-409C-BE32-E72D297353CC}">
                <c16:uniqueId val="{00000004-55BF-44B3-BCC7-1DC11939DBD7}"/>
              </c:ext>
            </c:extLst>
          </c:dPt>
          <c:dPt>
            <c:idx val="10"/>
            <c:invertIfNegative val="0"/>
            <c:bubble3D val="0"/>
            <c:extLst>
              <c:ext xmlns:c16="http://schemas.microsoft.com/office/drawing/2014/chart" uri="{C3380CC4-5D6E-409C-BE32-E72D297353CC}">
                <c16:uniqueId val="{00000005-55BF-44B3-BCC7-1DC11939DBD7}"/>
              </c:ext>
            </c:extLst>
          </c:dPt>
          <c:dPt>
            <c:idx val="11"/>
            <c:invertIfNegative val="0"/>
            <c:bubble3D val="0"/>
            <c:extLst>
              <c:ext xmlns:c16="http://schemas.microsoft.com/office/drawing/2014/chart" uri="{C3380CC4-5D6E-409C-BE32-E72D297353CC}">
                <c16:uniqueId val="{00000006-55BF-44B3-BCC7-1DC11939DBD7}"/>
              </c:ext>
            </c:extLst>
          </c:dPt>
          <c:dPt>
            <c:idx val="13"/>
            <c:invertIfNegative val="0"/>
            <c:bubble3D val="0"/>
            <c:extLst>
              <c:ext xmlns:c16="http://schemas.microsoft.com/office/drawing/2014/chart" uri="{C3380CC4-5D6E-409C-BE32-E72D297353CC}">
                <c16:uniqueId val="{00000007-55BF-44B3-BCC7-1DC11939DBD7}"/>
              </c:ext>
            </c:extLst>
          </c:dPt>
          <c:dPt>
            <c:idx val="14"/>
            <c:invertIfNegative val="0"/>
            <c:bubble3D val="0"/>
            <c:extLst>
              <c:ext xmlns:c16="http://schemas.microsoft.com/office/drawing/2014/chart" uri="{C3380CC4-5D6E-409C-BE32-E72D297353CC}">
                <c16:uniqueId val="{00000008-55BF-44B3-BCC7-1DC11939DBD7}"/>
              </c:ext>
            </c:extLst>
          </c:dPt>
          <c:dPt>
            <c:idx val="16"/>
            <c:invertIfNegative val="0"/>
            <c:bubble3D val="0"/>
            <c:extLst>
              <c:ext xmlns:c16="http://schemas.microsoft.com/office/drawing/2014/chart" uri="{C3380CC4-5D6E-409C-BE32-E72D297353CC}">
                <c16:uniqueId val="{00000009-55BF-44B3-BCC7-1DC11939DBD7}"/>
              </c:ext>
            </c:extLst>
          </c:dPt>
          <c:dPt>
            <c:idx val="19"/>
            <c:invertIfNegative val="0"/>
            <c:bubble3D val="0"/>
            <c:extLst>
              <c:ext xmlns:c16="http://schemas.microsoft.com/office/drawing/2014/chart" uri="{C3380CC4-5D6E-409C-BE32-E72D297353CC}">
                <c16:uniqueId val="{0000000A-55BF-44B3-BCC7-1DC11939DBD7}"/>
              </c:ext>
            </c:extLst>
          </c:dPt>
          <c:dPt>
            <c:idx val="20"/>
            <c:invertIfNegative val="0"/>
            <c:bubble3D val="0"/>
            <c:extLst>
              <c:ext xmlns:c16="http://schemas.microsoft.com/office/drawing/2014/chart" uri="{C3380CC4-5D6E-409C-BE32-E72D297353CC}">
                <c16:uniqueId val="{0000000B-55BF-44B3-BCC7-1DC11939DBD7}"/>
              </c:ext>
            </c:extLst>
          </c:dPt>
          <c:dPt>
            <c:idx val="21"/>
            <c:invertIfNegative val="0"/>
            <c:bubble3D val="0"/>
            <c:extLst>
              <c:ext xmlns:c16="http://schemas.microsoft.com/office/drawing/2014/chart" uri="{C3380CC4-5D6E-409C-BE32-E72D297353CC}">
                <c16:uniqueId val="{0000000C-55BF-44B3-BCC7-1DC11939DBD7}"/>
              </c:ext>
            </c:extLst>
          </c:dPt>
          <c:dPt>
            <c:idx val="22"/>
            <c:invertIfNegative val="0"/>
            <c:bubble3D val="0"/>
            <c:extLst>
              <c:ext xmlns:c16="http://schemas.microsoft.com/office/drawing/2014/chart" uri="{C3380CC4-5D6E-409C-BE32-E72D297353CC}">
                <c16:uniqueId val="{0000000D-55BF-44B3-BCC7-1DC11939DBD7}"/>
              </c:ext>
            </c:extLst>
          </c:dPt>
          <c:dPt>
            <c:idx val="24"/>
            <c:invertIfNegative val="0"/>
            <c:bubble3D val="0"/>
            <c:extLst>
              <c:ext xmlns:c16="http://schemas.microsoft.com/office/drawing/2014/chart" uri="{C3380CC4-5D6E-409C-BE32-E72D297353CC}">
                <c16:uniqueId val="{0000000E-55BF-44B3-BCC7-1DC11939DBD7}"/>
              </c:ext>
            </c:extLst>
          </c:dPt>
          <c:dPt>
            <c:idx val="27"/>
            <c:invertIfNegative val="0"/>
            <c:bubble3D val="0"/>
            <c:spPr>
              <a:solidFill>
                <a:srgbClr val="FBBB27"/>
              </a:solidFill>
              <a:ln>
                <a:noFill/>
              </a:ln>
              <a:effectLst/>
            </c:spPr>
            <c:extLst>
              <c:ext xmlns:c16="http://schemas.microsoft.com/office/drawing/2014/chart" uri="{C3380CC4-5D6E-409C-BE32-E72D297353CC}">
                <c16:uniqueId val="{00000010-55BF-44B3-BCC7-1DC11939DBD7}"/>
              </c:ext>
            </c:extLst>
          </c:dPt>
          <c:dPt>
            <c:idx val="28"/>
            <c:invertIfNegative val="0"/>
            <c:bubble3D val="0"/>
            <c:extLst>
              <c:ext xmlns:c16="http://schemas.microsoft.com/office/drawing/2014/chart" uri="{C3380CC4-5D6E-409C-BE32-E72D297353CC}">
                <c16:uniqueId val="{00000011-55BF-44B3-BCC7-1DC11939DBD7}"/>
              </c:ext>
            </c:extLst>
          </c:dPt>
          <c:dPt>
            <c:idx val="29"/>
            <c:invertIfNegative val="0"/>
            <c:bubble3D val="0"/>
            <c:extLst>
              <c:ext xmlns:c16="http://schemas.microsoft.com/office/drawing/2014/chart" uri="{C3380CC4-5D6E-409C-BE32-E72D297353CC}">
                <c16:uniqueId val="{00000012-55BF-44B3-BCC7-1DC11939DBD7}"/>
              </c:ext>
            </c:extLst>
          </c:dPt>
          <c:dLbls>
            <c:dLbl>
              <c:idx val="8"/>
              <c:layout>
                <c:manualLayout>
                  <c:x val="-1.06902356902356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5BF-44B3-BCC7-1DC11939DBD7}"/>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'F33'!$B$7:$B$38</c:f>
              <c:strCache>
                <c:ptCount val="32"/>
                <c:pt idx="0">
                  <c:v>Tabasco</c:v>
                </c:pt>
                <c:pt idx="1">
                  <c:v>Quintana Roo</c:v>
                </c:pt>
                <c:pt idx="2">
                  <c:v>Baja California Sur</c:v>
                </c:pt>
                <c:pt idx="3">
                  <c:v>Estado de México</c:v>
                </c:pt>
                <c:pt idx="4">
                  <c:v>Ciudad de México</c:v>
                </c:pt>
                <c:pt idx="5">
                  <c:v>Yucatán</c:v>
                </c:pt>
                <c:pt idx="6">
                  <c:v>Veracruz</c:v>
                </c:pt>
                <c:pt idx="7">
                  <c:v>Hidalgo</c:v>
                </c:pt>
                <c:pt idx="8">
                  <c:v>Colima</c:v>
                </c:pt>
                <c:pt idx="9">
                  <c:v>Querétaro</c:v>
                </c:pt>
                <c:pt idx="10">
                  <c:v>Puebla</c:v>
                </c:pt>
                <c:pt idx="11">
                  <c:v>Morelos</c:v>
                </c:pt>
                <c:pt idx="12">
                  <c:v>Tlaxcala</c:v>
                </c:pt>
                <c:pt idx="13">
                  <c:v>San Luis Potosí</c:v>
                </c:pt>
                <c:pt idx="14">
                  <c:v>Campeche</c:v>
                </c:pt>
                <c:pt idx="15">
                  <c:v>Nayarit</c:v>
                </c:pt>
                <c:pt idx="16">
                  <c:v>Sonora</c:v>
                </c:pt>
                <c:pt idx="17">
                  <c:v>Sinaloa</c:v>
                </c:pt>
                <c:pt idx="18">
                  <c:v>Guanajuato</c:v>
                </c:pt>
                <c:pt idx="19">
                  <c:v>Aguascalientes</c:v>
                </c:pt>
                <c:pt idx="20">
                  <c:v>Baja California</c:v>
                </c:pt>
                <c:pt idx="21">
                  <c:v>Guerrero</c:v>
                </c:pt>
                <c:pt idx="22">
                  <c:v>Michoacán</c:v>
                </c:pt>
                <c:pt idx="23">
                  <c:v>Tamaulipas</c:v>
                </c:pt>
                <c:pt idx="24">
                  <c:v>Chiapas</c:v>
                </c:pt>
                <c:pt idx="25">
                  <c:v>Coahuila</c:v>
                </c:pt>
                <c:pt idx="26">
                  <c:v>Oaxaca</c:v>
                </c:pt>
                <c:pt idx="27">
                  <c:v>Jalisco</c:v>
                </c:pt>
                <c:pt idx="28">
                  <c:v>Nuevo León</c:v>
                </c:pt>
                <c:pt idx="29">
                  <c:v>Durango</c:v>
                </c:pt>
                <c:pt idx="30">
                  <c:v>Chihuahua</c:v>
                </c:pt>
                <c:pt idx="31">
                  <c:v>Zacatecas</c:v>
                </c:pt>
              </c:strCache>
            </c:strRef>
          </c:cat>
          <c:val>
            <c:numRef>
              <c:f>'F33'!$C$7:$C$38</c:f>
              <c:numCache>
                <c:formatCode>0.00%</c:formatCode>
                <c:ptCount val="32"/>
                <c:pt idx="0">
                  <c:v>7.0920696113909651E-3</c:v>
                </c:pt>
                <c:pt idx="1">
                  <c:v>1.7282623303319464E-2</c:v>
                </c:pt>
                <c:pt idx="2">
                  <c:v>1.9171396835669933E-2</c:v>
                </c:pt>
                <c:pt idx="3">
                  <c:v>2.1497773786092373E-2</c:v>
                </c:pt>
                <c:pt idx="4">
                  <c:v>2.1895500860745307E-2</c:v>
                </c:pt>
                <c:pt idx="5">
                  <c:v>2.2102035225394848E-2</c:v>
                </c:pt>
                <c:pt idx="6">
                  <c:v>2.8955234965372542E-2</c:v>
                </c:pt>
                <c:pt idx="7">
                  <c:v>2.9010499037747009E-2</c:v>
                </c:pt>
                <c:pt idx="8">
                  <c:v>2.9554259043173832E-2</c:v>
                </c:pt>
                <c:pt idx="9">
                  <c:v>2.9710335995178559E-2</c:v>
                </c:pt>
                <c:pt idx="10">
                  <c:v>2.9919834255690357E-2</c:v>
                </c:pt>
                <c:pt idx="11">
                  <c:v>3.0505364063216876E-2</c:v>
                </c:pt>
                <c:pt idx="12">
                  <c:v>3.126835407635295E-2</c:v>
                </c:pt>
                <c:pt idx="13">
                  <c:v>3.5706298919120465E-2</c:v>
                </c:pt>
                <c:pt idx="14">
                  <c:v>3.7701461601686727E-2</c:v>
                </c:pt>
                <c:pt idx="15">
                  <c:v>3.7963086671883597E-2</c:v>
                </c:pt>
                <c:pt idx="16">
                  <c:v>3.9059849769808447E-2</c:v>
                </c:pt>
                <c:pt idx="17">
                  <c:v>4.0065622716033956E-2</c:v>
                </c:pt>
                <c:pt idx="18">
                  <c:v>4.097189594500001E-2</c:v>
                </c:pt>
                <c:pt idx="19">
                  <c:v>4.212539608529757E-2</c:v>
                </c:pt>
                <c:pt idx="20">
                  <c:v>4.2226816859841601E-2</c:v>
                </c:pt>
                <c:pt idx="21">
                  <c:v>4.2749448961825559E-2</c:v>
                </c:pt>
                <c:pt idx="22">
                  <c:v>4.3095582085012601E-2</c:v>
                </c:pt>
                <c:pt idx="23">
                  <c:v>4.4510491377315803E-2</c:v>
                </c:pt>
                <c:pt idx="24">
                  <c:v>4.6069772472887786E-2</c:v>
                </c:pt>
                <c:pt idx="25">
                  <c:v>4.9838066432911311E-2</c:v>
                </c:pt>
                <c:pt idx="26">
                  <c:v>5.0476533338386066E-2</c:v>
                </c:pt>
                <c:pt idx="27">
                  <c:v>5.115369721469263E-2</c:v>
                </c:pt>
                <c:pt idx="28">
                  <c:v>5.2952639927486958E-2</c:v>
                </c:pt>
                <c:pt idx="29">
                  <c:v>5.3850514976849645E-2</c:v>
                </c:pt>
                <c:pt idx="30">
                  <c:v>5.4748761751180673E-2</c:v>
                </c:pt>
                <c:pt idx="31">
                  <c:v>8.78560072231927E-2</c:v>
                </c:pt>
              </c:numCache>
            </c:numRef>
          </c:val>
          <c:extLst>
            <c:ext xmlns:c16="http://schemas.microsoft.com/office/drawing/2014/chart" uri="{C3380CC4-5D6E-409C-BE32-E72D297353CC}">
              <c16:uniqueId val="{00000014-55BF-44B3-BCC7-1DC11939DBD7}"/>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'F33'!$B$40</c:f>
              <c:strCache>
                <c:ptCount val="1"/>
                <c:pt idx="0">
                  <c:v>Nacional</c:v>
                </c:pt>
              </c:strCache>
            </c:strRef>
          </c:tx>
          <c:spPr>
            <a:ln w="57150">
              <a:solidFill>
                <a:srgbClr val="FF6C37"/>
              </a:solidFill>
              <a:prstDash val="sysDot"/>
            </a:ln>
          </c:spPr>
          <c:marker>
            <c:symbol val="none"/>
          </c:marker>
          <c:dLbls>
            <c:dLbl>
              <c:idx val="0"/>
              <c:layout>
                <c:manualLayout>
                  <c:x val="-5.1313199152097796E-2"/>
                  <c:y val="0.33955187334824194"/>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5-55BF-44B3-BCC7-1DC11939DBD7}"/>
                </c:ext>
              </c:extLst>
            </c:dLbl>
            <c:dLbl>
              <c:idx val="1"/>
              <c:delete val="1"/>
              <c:extLst>
                <c:ext xmlns:c15="http://schemas.microsoft.com/office/drawing/2012/chart" uri="{CE6537A1-D6FC-4f65-9D91-7224C49458BB}"/>
                <c:ext xmlns:c16="http://schemas.microsoft.com/office/drawing/2014/chart" uri="{C3380CC4-5D6E-409C-BE32-E72D297353CC}">
                  <c16:uniqueId val="{00000016-55BF-44B3-BCC7-1DC11939DBD7}"/>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'F33'!$D$40:$D$41</c:f>
              <c:numCache>
                <c:formatCode>0.00%</c:formatCode>
                <c:ptCount val="2"/>
                <c:pt idx="0">
                  <c:v>3.5299999999999998E-2</c:v>
                </c:pt>
                <c:pt idx="1">
                  <c:v>3.5299999999999998E-2</c:v>
                </c:pt>
              </c:numCache>
            </c:numRef>
          </c:xVal>
          <c:yVal>
            <c:numRef>
              <c:f>'F33'!$C$40:$C$41</c:f>
              <c:numCache>
                <c:formatCode>General</c:formatCode>
                <c:ptCount val="2"/>
                <c:pt idx="0">
                  <c:v>1</c:v>
                </c:pt>
                <c:pt idx="1">
                  <c:v>0</c:v>
                </c:pt>
              </c:numCache>
            </c:numRef>
          </c:yVal>
          <c:smooth val="0"/>
          <c:extLst>
            <c:ext xmlns:c16="http://schemas.microsoft.com/office/drawing/2014/chart" uri="{C3380CC4-5D6E-409C-BE32-E72D297353CC}">
              <c16:uniqueId val="{00000017-55BF-44B3-BCC7-1DC11939DBD7}"/>
            </c:ext>
          </c:extLst>
        </c:ser>
        <c:dLbls>
          <c:showLegendKey val="0"/>
          <c:showVal val="0"/>
          <c:showCatName val="0"/>
          <c:showSerName val="0"/>
          <c:showPercent val="0"/>
          <c:showBubbleSize val="0"/>
        </c:dLbls>
        <c:axId val="394368384"/>
        <c:axId val="394368056"/>
      </c:scatterChart>
      <c:valAx>
        <c:axId val="403253368"/>
        <c:scaling>
          <c:orientation val="minMax"/>
          <c:min val="-2.5600000000000005E-2"/>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394368056"/>
        <c:scaling>
          <c:orientation val="minMax"/>
          <c:max val="1"/>
        </c:scaling>
        <c:delete val="1"/>
        <c:axPos val="l"/>
        <c:numFmt formatCode="General" sourceLinked="1"/>
        <c:majorTickMark val="out"/>
        <c:minorTickMark val="none"/>
        <c:tickLblPos val="nextTo"/>
        <c:crossAx val="394368384"/>
        <c:crosses val="autoZero"/>
        <c:crossBetween val="midCat"/>
      </c:valAx>
      <c:valAx>
        <c:axId val="394368384"/>
        <c:scaling>
          <c:orientation val="minMax"/>
        </c:scaling>
        <c:delete val="1"/>
        <c:axPos val="b"/>
        <c:numFmt formatCode="0.00%" sourceLinked="1"/>
        <c:majorTickMark val="out"/>
        <c:minorTickMark val="none"/>
        <c:tickLblPos val="nextTo"/>
        <c:crossAx val="394368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'F34'!$B$6</c:f>
              <c:strCache>
                <c:ptCount val="1"/>
                <c:pt idx="0">
                  <c:v>Estado</c:v>
                </c:pt>
              </c:strCache>
            </c:strRef>
          </c:tx>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E4EE-433E-870D-459F80C484D2}"/>
              </c:ext>
            </c:extLst>
          </c:dPt>
          <c:dPt>
            <c:idx val="2"/>
            <c:invertIfNegative val="0"/>
            <c:bubble3D val="0"/>
            <c:spPr>
              <a:solidFill>
                <a:srgbClr val="FBBB27"/>
              </a:solidFill>
              <a:ln>
                <a:noFill/>
              </a:ln>
              <a:effectLst/>
            </c:spPr>
            <c:extLst>
              <c:ext xmlns:c16="http://schemas.microsoft.com/office/drawing/2014/chart" uri="{C3380CC4-5D6E-409C-BE32-E72D297353CC}">
                <c16:uniqueId val="{00000002-E4EE-433E-870D-459F80C484D2}"/>
              </c:ext>
            </c:extLst>
          </c:dPt>
          <c:dPt>
            <c:idx val="3"/>
            <c:invertIfNegative val="0"/>
            <c:bubble3D val="0"/>
            <c:extLst>
              <c:ext xmlns:c16="http://schemas.microsoft.com/office/drawing/2014/chart" uri="{C3380CC4-5D6E-409C-BE32-E72D297353CC}">
                <c16:uniqueId val="{00000003-E4EE-433E-870D-459F80C484D2}"/>
              </c:ext>
            </c:extLst>
          </c:dPt>
          <c:dPt>
            <c:idx val="7"/>
            <c:invertIfNegative val="0"/>
            <c:bubble3D val="0"/>
            <c:extLst>
              <c:ext xmlns:c16="http://schemas.microsoft.com/office/drawing/2014/chart" uri="{C3380CC4-5D6E-409C-BE32-E72D297353CC}">
                <c16:uniqueId val="{00000004-E4EE-433E-870D-459F80C484D2}"/>
              </c:ext>
            </c:extLst>
          </c:dPt>
          <c:dPt>
            <c:idx val="9"/>
            <c:invertIfNegative val="0"/>
            <c:bubble3D val="0"/>
            <c:extLst>
              <c:ext xmlns:c16="http://schemas.microsoft.com/office/drawing/2014/chart" uri="{C3380CC4-5D6E-409C-BE32-E72D297353CC}">
                <c16:uniqueId val="{00000005-E4EE-433E-870D-459F80C484D2}"/>
              </c:ext>
            </c:extLst>
          </c:dPt>
          <c:dPt>
            <c:idx val="10"/>
            <c:invertIfNegative val="0"/>
            <c:bubble3D val="0"/>
            <c:extLst>
              <c:ext xmlns:c16="http://schemas.microsoft.com/office/drawing/2014/chart" uri="{C3380CC4-5D6E-409C-BE32-E72D297353CC}">
                <c16:uniqueId val="{00000006-E4EE-433E-870D-459F80C484D2}"/>
              </c:ext>
            </c:extLst>
          </c:dPt>
          <c:dPt>
            <c:idx val="12"/>
            <c:invertIfNegative val="0"/>
            <c:bubble3D val="0"/>
            <c:extLst>
              <c:ext xmlns:c16="http://schemas.microsoft.com/office/drawing/2014/chart" uri="{C3380CC4-5D6E-409C-BE32-E72D297353CC}">
                <c16:uniqueId val="{00000007-E4EE-433E-870D-459F80C484D2}"/>
              </c:ext>
            </c:extLst>
          </c:dPt>
          <c:dPt>
            <c:idx val="14"/>
            <c:invertIfNegative val="0"/>
            <c:bubble3D val="0"/>
            <c:extLst>
              <c:ext xmlns:c16="http://schemas.microsoft.com/office/drawing/2014/chart" uri="{C3380CC4-5D6E-409C-BE32-E72D297353CC}">
                <c16:uniqueId val="{00000008-E4EE-433E-870D-459F80C484D2}"/>
              </c:ext>
            </c:extLst>
          </c:dPt>
          <c:dPt>
            <c:idx val="17"/>
            <c:invertIfNegative val="0"/>
            <c:bubble3D val="0"/>
            <c:extLst>
              <c:ext xmlns:c16="http://schemas.microsoft.com/office/drawing/2014/chart" uri="{C3380CC4-5D6E-409C-BE32-E72D297353CC}">
                <c16:uniqueId val="{00000009-E4EE-433E-870D-459F80C484D2}"/>
              </c:ext>
            </c:extLst>
          </c:dPt>
          <c:dPt>
            <c:idx val="21"/>
            <c:invertIfNegative val="0"/>
            <c:bubble3D val="0"/>
            <c:extLst>
              <c:ext xmlns:c16="http://schemas.microsoft.com/office/drawing/2014/chart" uri="{C3380CC4-5D6E-409C-BE32-E72D297353CC}">
                <c16:uniqueId val="{0000000A-E4EE-433E-870D-459F80C484D2}"/>
              </c:ext>
            </c:extLst>
          </c:dPt>
          <c:dPt>
            <c:idx val="23"/>
            <c:invertIfNegative val="0"/>
            <c:bubble3D val="0"/>
            <c:extLst>
              <c:ext xmlns:c16="http://schemas.microsoft.com/office/drawing/2014/chart" uri="{C3380CC4-5D6E-409C-BE32-E72D297353CC}">
                <c16:uniqueId val="{0000000B-E4EE-433E-870D-459F80C484D2}"/>
              </c:ext>
            </c:extLst>
          </c:dPt>
          <c:dPt>
            <c:idx val="24"/>
            <c:invertIfNegative val="0"/>
            <c:bubble3D val="0"/>
            <c:extLst>
              <c:ext xmlns:c16="http://schemas.microsoft.com/office/drawing/2014/chart" uri="{C3380CC4-5D6E-409C-BE32-E72D297353CC}">
                <c16:uniqueId val="{0000000C-E4EE-433E-870D-459F80C484D2}"/>
              </c:ext>
            </c:extLst>
          </c:dPt>
          <c:dPt>
            <c:idx val="25"/>
            <c:invertIfNegative val="0"/>
            <c:bubble3D val="0"/>
            <c:extLst>
              <c:ext xmlns:c16="http://schemas.microsoft.com/office/drawing/2014/chart" uri="{C3380CC4-5D6E-409C-BE32-E72D297353CC}">
                <c16:uniqueId val="{0000000D-E4EE-433E-870D-459F80C484D2}"/>
              </c:ext>
            </c:extLst>
          </c:dPt>
          <c:dPt>
            <c:idx val="26"/>
            <c:invertIfNegative val="0"/>
            <c:bubble3D val="0"/>
            <c:extLst>
              <c:ext xmlns:c16="http://schemas.microsoft.com/office/drawing/2014/chart" uri="{C3380CC4-5D6E-409C-BE32-E72D297353CC}">
                <c16:uniqueId val="{0000000E-E4EE-433E-870D-459F80C484D2}"/>
              </c:ext>
            </c:extLst>
          </c:dPt>
          <c:dPt>
            <c:idx val="27"/>
            <c:invertIfNegative val="0"/>
            <c:bubble3D val="0"/>
            <c:extLst>
              <c:ext xmlns:c16="http://schemas.microsoft.com/office/drawing/2014/chart" uri="{C3380CC4-5D6E-409C-BE32-E72D297353CC}">
                <c16:uniqueId val="{0000000F-E4EE-433E-870D-459F80C484D2}"/>
              </c:ext>
            </c:extLst>
          </c:dPt>
          <c:dPt>
            <c:idx val="28"/>
            <c:invertIfNegative val="0"/>
            <c:bubble3D val="0"/>
            <c:extLst>
              <c:ext xmlns:c16="http://schemas.microsoft.com/office/drawing/2014/chart" uri="{C3380CC4-5D6E-409C-BE32-E72D297353CC}">
                <c16:uniqueId val="{00000010-E4EE-433E-870D-459F80C484D2}"/>
              </c:ext>
            </c:extLst>
          </c:dPt>
          <c:dPt>
            <c:idx val="31"/>
            <c:invertIfNegative val="0"/>
            <c:bubble3D val="0"/>
            <c:extLst>
              <c:ext xmlns:c16="http://schemas.microsoft.com/office/drawing/2014/chart" uri="{C3380CC4-5D6E-409C-BE32-E72D297353CC}">
                <c16:uniqueId val="{00000011-E4EE-433E-870D-459F80C484D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'F34'!$B$7:$B$38</c:f>
              <c:strCache>
                <c:ptCount val="32"/>
                <c:pt idx="0">
                  <c:v>San Luis Potosí</c:v>
                </c:pt>
                <c:pt idx="1">
                  <c:v>Ciudad de México</c:v>
                </c:pt>
                <c:pt idx="2">
                  <c:v>Jalisco</c:v>
                </c:pt>
                <c:pt idx="3">
                  <c:v>Yucatán</c:v>
                </c:pt>
                <c:pt idx="4">
                  <c:v>Baja California Sur</c:v>
                </c:pt>
                <c:pt idx="5">
                  <c:v>Nayarit</c:v>
                </c:pt>
                <c:pt idx="6">
                  <c:v>Aguascalientes</c:v>
                </c:pt>
                <c:pt idx="7">
                  <c:v>Colima</c:v>
                </c:pt>
                <c:pt idx="8">
                  <c:v>Sinaloa</c:v>
                </c:pt>
                <c:pt idx="9">
                  <c:v>Campeche</c:v>
                </c:pt>
                <c:pt idx="10">
                  <c:v>Sonora</c:v>
                </c:pt>
                <c:pt idx="11">
                  <c:v>Michoacán</c:v>
                </c:pt>
                <c:pt idx="12">
                  <c:v>Tamaulipas</c:v>
                </c:pt>
                <c:pt idx="13">
                  <c:v>Coahuila</c:v>
                </c:pt>
                <c:pt idx="14">
                  <c:v>Hidalgo</c:v>
                </c:pt>
                <c:pt idx="15">
                  <c:v>Chiapas</c:v>
                </c:pt>
                <c:pt idx="16">
                  <c:v>Quintana Roo</c:v>
                </c:pt>
                <c:pt idx="17">
                  <c:v>Zacatecas</c:v>
                </c:pt>
                <c:pt idx="18">
                  <c:v>Oaxaca</c:v>
                </c:pt>
                <c:pt idx="19">
                  <c:v>Baja California</c:v>
                </c:pt>
                <c:pt idx="20">
                  <c:v>Puebla</c:v>
                </c:pt>
                <c:pt idx="21">
                  <c:v>Durango</c:v>
                </c:pt>
                <c:pt idx="22">
                  <c:v>Querétaro</c:v>
                </c:pt>
                <c:pt idx="23">
                  <c:v>Nuevo León</c:v>
                </c:pt>
                <c:pt idx="24">
                  <c:v>Guanajuato</c:v>
                </c:pt>
                <c:pt idx="25">
                  <c:v>Morelos</c:v>
                </c:pt>
                <c:pt idx="26">
                  <c:v>Veracruz</c:v>
                </c:pt>
                <c:pt idx="27">
                  <c:v>Tabasco</c:v>
                </c:pt>
                <c:pt idx="28">
                  <c:v>Estado de México</c:v>
                </c:pt>
                <c:pt idx="29">
                  <c:v>Chihuahua</c:v>
                </c:pt>
                <c:pt idx="30">
                  <c:v>Guerrero</c:v>
                </c:pt>
                <c:pt idx="31">
                  <c:v>Tlaxcala</c:v>
                </c:pt>
              </c:strCache>
            </c:strRef>
          </c:cat>
          <c:val>
            <c:numRef>
              <c:f>'F34'!$C$7:$C$38</c:f>
              <c:numCache>
                <c:formatCode>0.00%</c:formatCode>
                <c:ptCount val="32"/>
                <c:pt idx="0">
                  <c:v>4.579007100181013E-2</c:v>
                </c:pt>
                <c:pt idx="1">
                  <c:v>4.6153396469075271E-2</c:v>
                </c:pt>
                <c:pt idx="2">
                  <c:v>5.5142083897158446E-2</c:v>
                </c:pt>
                <c:pt idx="3">
                  <c:v>5.7138818207520523E-2</c:v>
                </c:pt>
                <c:pt idx="4">
                  <c:v>5.9761563284331312E-2</c:v>
                </c:pt>
                <c:pt idx="5">
                  <c:v>6.0630739419809634E-2</c:v>
                </c:pt>
                <c:pt idx="6">
                  <c:v>6.1102540750515799E-2</c:v>
                </c:pt>
                <c:pt idx="7">
                  <c:v>6.3660653376790804E-2</c:v>
                </c:pt>
                <c:pt idx="8">
                  <c:v>6.7106258580915124E-2</c:v>
                </c:pt>
                <c:pt idx="9">
                  <c:v>6.7812575777359135E-2</c:v>
                </c:pt>
                <c:pt idx="10">
                  <c:v>7.0106427778415858E-2</c:v>
                </c:pt>
                <c:pt idx="11">
                  <c:v>7.031546219761893E-2</c:v>
                </c:pt>
                <c:pt idx="12">
                  <c:v>7.3706969169427761E-2</c:v>
                </c:pt>
                <c:pt idx="13">
                  <c:v>7.4552150418239704E-2</c:v>
                </c:pt>
                <c:pt idx="14">
                  <c:v>7.5956243209830285E-2</c:v>
                </c:pt>
                <c:pt idx="15">
                  <c:v>7.643249519896389E-2</c:v>
                </c:pt>
                <c:pt idx="16">
                  <c:v>7.6677045004245784E-2</c:v>
                </c:pt>
                <c:pt idx="17">
                  <c:v>7.9458526067156365E-2</c:v>
                </c:pt>
                <c:pt idx="18">
                  <c:v>8.042018567615089E-2</c:v>
                </c:pt>
                <c:pt idx="19">
                  <c:v>8.2658890191120354E-2</c:v>
                </c:pt>
                <c:pt idx="20">
                  <c:v>8.2855854671150253E-2</c:v>
                </c:pt>
                <c:pt idx="21">
                  <c:v>8.3959830982823974E-2</c:v>
                </c:pt>
                <c:pt idx="22">
                  <c:v>8.6741275003179394E-2</c:v>
                </c:pt>
                <c:pt idx="23">
                  <c:v>8.6856563924716482E-2</c:v>
                </c:pt>
                <c:pt idx="24">
                  <c:v>9.2922291829312317E-2</c:v>
                </c:pt>
                <c:pt idx="25">
                  <c:v>9.3409898824172874E-2</c:v>
                </c:pt>
                <c:pt idx="26">
                  <c:v>9.4476193993334165E-2</c:v>
                </c:pt>
                <c:pt idx="27">
                  <c:v>9.8850764627049309E-2</c:v>
                </c:pt>
                <c:pt idx="28">
                  <c:v>9.9906576980567902E-2</c:v>
                </c:pt>
                <c:pt idx="29">
                  <c:v>0.10244950905665029</c:v>
                </c:pt>
                <c:pt idx="30">
                  <c:v>0.10610167311349794</c:v>
                </c:pt>
                <c:pt idx="31">
                  <c:v>0.10900491480086265</c:v>
                </c:pt>
              </c:numCache>
            </c:numRef>
          </c:val>
          <c:extLst>
            <c:ext xmlns:c16="http://schemas.microsoft.com/office/drawing/2014/chart" uri="{C3380CC4-5D6E-409C-BE32-E72D297353CC}">
              <c16:uniqueId val="{00000012-E4EE-433E-870D-459F80C484D2}"/>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'F34'!$B$40</c:f>
              <c:strCache>
                <c:ptCount val="1"/>
                <c:pt idx="0">
                  <c:v>Nacional</c:v>
                </c:pt>
              </c:strCache>
            </c:strRef>
          </c:tx>
          <c:spPr>
            <a:ln w="57150">
              <a:solidFill>
                <a:srgbClr val="FF6C37"/>
              </a:solidFill>
              <a:prstDash val="sysDot"/>
            </a:ln>
          </c:spPr>
          <c:marker>
            <c:symbol val="none"/>
          </c:marker>
          <c:dLbls>
            <c:dLbl>
              <c:idx val="0"/>
              <c:layout>
                <c:manualLayout>
                  <c:x val="-5.2350168350169136E-3"/>
                  <c:y val="0.2269432207537934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4EE-433E-870D-459F80C484D2}"/>
                </c:ext>
              </c:extLst>
            </c:dLbl>
            <c:dLbl>
              <c:idx val="1"/>
              <c:delete val="1"/>
              <c:extLst>
                <c:ext xmlns:c15="http://schemas.microsoft.com/office/drawing/2012/chart" uri="{CE6537A1-D6FC-4f65-9D91-7224C49458BB}"/>
                <c:ext xmlns:c16="http://schemas.microsoft.com/office/drawing/2014/chart" uri="{C3380CC4-5D6E-409C-BE32-E72D297353CC}">
                  <c16:uniqueId val="{00000014-E4EE-433E-870D-459F80C484D2}"/>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'F34'!$D$40:$D$41</c:f>
              <c:numCache>
                <c:formatCode>0.00%</c:formatCode>
                <c:ptCount val="2"/>
                <c:pt idx="0">
                  <c:v>7.3499999999999996E-2</c:v>
                </c:pt>
                <c:pt idx="1">
                  <c:v>7.3499999999999996E-2</c:v>
                </c:pt>
              </c:numCache>
            </c:numRef>
          </c:xVal>
          <c:yVal>
            <c:numRef>
              <c:f>'F34'!$C$40:$C$41</c:f>
              <c:numCache>
                <c:formatCode>General</c:formatCode>
                <c:ptCount val="2"/>
                <c:pt idx="0">
                  <c:v>1</c:v>
                </c:pt>
                <c:pt idx="1">
                  <c:v>0</c:v>
                </c:pt>
              </c:numCache>
            </c:numRef>
          </c:yVal>
          <c:smooth val="0"/>
          <c:extLst>
            <c:ext xmlns:c16="http://schemas.microsoft.com/office/drawing/2014/chart" uri="{C3380CC4-5D6E-409C-BE32-E72D297353CC}">
              <c16:uniqueId val="{00000015-E4EE-433E-870D-459F80C484D2}"/>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BBB27"/>
              </a:solidFill>
              <a:ln>
                <a:noFill/>
              </a:ln>
              <a:effectLst/>
            </c:spPr>
            <c:extLst>
              <c:ext xmlns:c16="http://schemas.microsoft.com/office/drawing/2014/chart" uri="{C3380CC4-5D6E-409C-BE32-E72D297353CC}">
                <c16:uniqueId val="{00000001-95D0-4F89-8B16-4476460B5F97}"/>
              </c:ext>
            </c:extLst>
          </c:dPt>
          <c:dPt>
            <c:idx val="1"/>
            <c:invertIfNegative val="0"/>
            <c:bubble3D val="0"/>
            <c:extLst>
              <c:ext xmlns:c16="http://schemas.microsoft.com/office/drawing/2014/chart" uri="{C3380CC4-5D6E-409C-BE32-E72D297353CC}">
                <c16:uniqueId val="{00000002-95D0-4F89-8B16-4476460B5F97}"/>
              </c:ext>
            </c:extLst>
          </c:dPt>
          <c:dPt>
            <c:idx val="2"/>
            <c:invertIfNegative val="0"/>
            <c:bubble3D val="0"/>
            <c:extLst>
              <c:ext xmlns:c16="http://schemas.microsoft.com/office/drawing/2014/chart" uri="{C3380CC4-5D6E-409C-BE32-E72D297353CC}">
                <c16:uniqueId val="{00000003-95D0-4F89-8B16-4476460B5F97}"/>
              </c:ext>
            </c:extLst>
          </c:dPt>
          <c:dPt>
            <c:idx val="4"/>
            <c:invertIfNegative val="0"/>
            <c:bubble3D val="0"/>
            <c:extLst>
              <c:ext xmlns:c16="http://schemas.microsoft.com/office/drawing/2014/chart" uri="{C3380CC4-5D6E-409C-BE32-E72D297353CC}">
                <c16:uniqueId val="{00000004-95D0-4F89-8B16-4476460B5F97}"/>
              </c:ext>
            </c:extLst>
          </c:dPt>
          <c:dPt>
            <c:idx val="8"/>
            <c:invertIfNegative val="0"/>
            <c:bubble3D val="0"/>
            <c:extLst>
              <c:ext xmlns:c16="http://schemas.microsoft.com/office/drawing/2014/chart" uri="{C3380CC4-5D6E-409C-BE32-E72D297353CC}">
                <c16:uniqueId val="{00000005-95D0-4F89-8B16-4476460B5F97}"/>
              </c:ext>
            </c:extLst>
          </c:dPt>
          <c:dPt>
            <c:idx val="10"/>
            <c:invertIfNegative val="0"/>
            <c:bubble3D val="0"/>
            <c:extLst>
              <c:ext xmlns:c16="http://schemas.microsoft.com/office/drawing/2014/chart" uri="{C3380CC4-5D6E-409C-BE32-E72D297353CC}">
                <c16:uniqueId val="{00000006-95D0-4F89-8B16-4476460B5F97}"/>
              </c:ext>
            </c:extLst>
          </c:dPt>
          <c:dPt>
            <c:idx val="16"/>
            <c:invertIfNegative val="0"/>
            <c:bubble3D val="0"/>
            <c:extLst>
              <c:ext xmlns:c16="http://schemas.microsoft.com/office/drawing/2014/chart" uri="{C3380CC4-5D6E-409C-BE32-E72D297353CC}">
                <c16:uniqueId val="{00000007-95D0-4F89-8B16-4476460B5F97}"/>
              </c:ext>
            </c:extLst>
          </c:dPt>
          <c:dPt>
            <c:idx val="17"/>
            <c:invertIfNegative val="0"/>
            <c:bubble3D val="0"/>
            <c:extLst>
              <c:ext xmlns:c16="http://schemas.microsoft.com/office/drawing/2014/chart" uri="{C3380CC4-5D6E-409C-BE32-E72D297353CC}">
                <c16:uniqueId val="{00000008-95D0-4F89-8B16-4476460B5F97}"/>
              </c:ext>
            </c:extLst>
          </c:dPt>
          <c:dPt>
            <c:idx val="18"/>
            <c:invertIfNegative val="0"/>
            <c:bubble3D val="0"/>
            <c:extLst>
              <c:ext xmlns:c16="http://schemas.microsoft.com/office/drawing/2014/chart" uri="{C3380CC4-5D6E-409C-BE32-E72D297353CC}">
                <c16:uniqueId val="{00000009-95D0-4F89-8B16-4476460B5F97}"/>
              </c:ext>
            </c:extLst>
          </c:dPt>
          <c:dPt>
            <c:idx val="19"/>
            <c:invertIfNegative val="0"/>
            <c:bubble3D val="0"/>
            <c:extLst>
              <c:ext xmlns:c16="http://schemas.microsoft.com/office/drawing/2014/chart" uri="{C3380CC4-5D6E-409C-BE32-E72D297353CC}">
                <c16:uniqueId val="{0000000A-95D0-4F89-8B16-4476460B5F97}"/>
              </c:ext>
            </c:extLst>
          </c:dPt>
          <c:dPt>
            <c:idx val="20"/>
            <c:invertIfNegative val="0"/>
            <c:bubble3D val="0"/>
            <c:extLst>
              <c:ext xmlns:c16="http://schemas.microsoft.com/office/drawing/2014/chart" uri="{C3380CC4-5D6E-409C-BE32-E72D297353CC}">
                <c16:uniqueId val="{0000000B-95D0-4F89-8B16-4476460B5F97}"/>
              </c:ext>
            </c:extLst>
          </c:dPt>
          <c:dPt>
            <c:idx val="23"/>
            <c:invertIfNegative val="0"/>
            <c:bubble3D val="0"/>
            <c:extLst>
              <c:ext xmlns:c16="http://schemas.microsoft.com/office/drawing/2014/chart" uri="{C3380CC4-5D6E-409C-BE32-E72D297353CC}">
                <c16:uniqueId val="{0000000C-95D0-4F89-8B16-4476460B5F97}"/>
              </c:ext>
            </c:extLst>
          </c:dPt>
          <c:dPt>
            <c:idx val="24"/>
            <c:invertIfNegative val="0"/>
            <c:bubble3D val="0"/>
            <c:extLst>
              <c:ext xmlns:c16="http://schemas.microsoft.com/office/drawing/2014/chart" uri="{C3380CC4-5D6E-409C-BE32-E72D297353CC}">
                <c16:uniqueId val="{0000000D-95D0-4F89-8B16-4476460B5F97}"/>
              </c:ext>
            </c:extLst>
          </c:dPt>
          <c:dPt>
            <c:idx val="26"/>
            <c:invertIfNegative val="0"/>
            <c:bubble3D val="0"/>
            <c:extLst>
              <c:ext xmlns:c16="http://schemas.microsoft.com/office/drawing/2014/chart" uri="{C3380CC4-5D6E-409C-BE32-E72D297353CC}">
                <c16:uniqueId val="{0000000E-95D0-4F89-8B16-4476460B5F97}"/>
              </c:ext>
            </c:extLst>
          </c:dPt>
          <c:dPt>
            <c:idx val="27"/>
            <c:invertIfNegative val="0"/>
            <c:bubble3D val="0"/>
            <c:extLst>
              <c:ext xmlns:c16="http://schemas.microsoft.com/office/drawing/2014/chart" uri="{C3380CC4-5D6E-409C-BE32-E72D297353CC}">
                <c16:uniqueId val="{0000000F-95D0-4F89-8B16-4476460B5F97}"/>
              </c:ext>
            </c:extLst>
          </c:dPt>
          <c:dPt>
            <c:idx val="28"/>
            <c:invertIfNegative val="0"/>
            <c:bubble3D val="0"/>
            <c:extLst>
              <c:ext xmlns:c16="http://schemas.microsoft.com/office/drawing/2014/chart" uri="{C3380CC4-5D6E-409C-BE32-E72D297353CC}">
                <c16:uniqueId val="{00000010-95D0-4F89-8B16-4476460B5F9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'F35'!$B$7:$B$38</c:f>
              <c:strCache>
                <c:ptCount val="32"/>
                <c:pt idx="0">
                  <c:v>Jalisco</c:v>
                </c:pt>
                <c:pt idx="1">
                  <c:v>San Luis Potosí</c:v>
                </c:pt>
                <c:pt idx="2">
                  <c:v>Estado de México</c:v>
                </c:pt>
                <c:pt idx="3">
                  <c:v>Querétaro</c:v>
                </c:pt>
                <c:pt idx="4">
                  <c:v>Quintana Roo</c:v>
                </c:pt>
                <c:pt idx="5">
                  <c:v>Michoacán</c:v>
                </c:pt>
                <c:pt idx="6">
                  <c:v>Nuevo León</c:v>
                </c:pt>
                <c:pt idx="7">
                  <c:v>Chihuahua</c:v>
                </c:pt>
                <c:pt idx="8">
                  <c:v>Chiapas</c:v>
                </c:pt>
                <c:pt idx="9">
                  <c:v>Nayarit</c:v>
                </c:pt>
                <c:pt idx="10">
                  <c:v>Colima</c:v>
                </c:pt>
                <c:pt idx="11">
                  <c:v>Tamaulipas</c:v>
                </c:pt>
                <c:pt idx="12">
                  <c:v>Baja California Sur</c:v>
                </c:pt>
                <c:pt idx="13">
                  <c:v>Ciudad de México</c:v>
                </c:pt>
                <c:pt idx="14">
                  <c:v>Tabasco</c:v>
                </c:pt>
                <c:pt idx="15">
                  <c:v>Guanajuato</c:v>
                </c:pt>
                <c:pt idx="16">
                  <c:v>Morelos</c:v>
                </c:pt>
                <c:pt idx="17">
                  <c:v>Puebla</c:v>
                </c:pt>
                <c:pt idx="18">
                  <c:v>Oaxaca</c:v>
                </c:pt>
                <c:pt idx="19">
                  <c:v>Tlaxcala</c:v>
                </c:pt>
                <c:pt idx="20">
                  <c:v>Veracruz</c:v>
                </c:pt>
                <c:pt idx="21">
                  <c:v>Durango</c:v>
                </c:pt>
                <c:pt idx="22">
                  <c:v>Zacatecas</c:v>
                </c:pt>
                <c:pt idx="23">
                  <c:v>Coahuila</c:v>
                </c:pt>
                <c:pt idx="24">
                  <c:v>Aguascalientes</c:v>
                </c:pt>
                <c:pt idx="25">
                  <c:v>Sonora</c:v>
                </c:pt>
                <c:pt idx="26">
                  <c:v>Hidalgo</c:v>
                </c:pt>
                <c:pt idx="27">
                  <c:v>Sinaloa</c:v>
                </c:pt>
                <c:pt idx="28">
                  <c:v>Campeche</c:v>
                </c:pt>
                <c:pt idx="29">
                  <c:v>Baja California</c:v>
                </c:pt>
                <c:pt idx="30">
                  <c:v>Yucatán</c:v>
                </c:pt>
                <c:pt idx="31">
                  <c:v>Guerrero</c:v>
                </c:pt>
              </c:strCache>
            </c:strRef>
          </c:cat>
          <c:val>
            <c:numRef>
              <c:f>'F35'!$C$7:$C$38</c:f>
              <c:numCache>
                <c:formatCode>0.00%</c:formatCode>
                <c:ptCount val="32"/>
                <c:pt idx="0">
                  <c:v>2.7235416186303926E-2</c:v>
                </c:pt>
                <c:pt idx="1">
                  <c:v>3.3635571211617393E-2</c:v>
                </c:pt>
                <c:pt idx="2">
                  <c:v>3.5881421377604597E-2</c:v>
                </c:pt>
                <c:pt idx="3">
                  <c:v>3.6695327624396097E-2</c:v>
                </c:pt>
                <c:pt idx="4">
                  <c:v>3.7498186302959868E-2</c:v>
                </c:pt>
                <c:pt idx="5">
                  <c:v>3.9586826508379067E-2</c:v>
                </c:pt>
                <c:pt idx="6">
                  <c:v>4.2727869809530868E-2</c:v>
                </c:pt>
                <c:pt idx="7">
                  <c:v>4.6209986604462058E-2</c:v>
                </c:pt>
                <c:pt idx="8">
                  <c:v>4.751111723947745E-2</c:v>
                </c:pt>
                <c:pt idx="9">
                  <c:v>4.8922604365430264E-2</c:v>
                </c:pt>
                <c:pt idx="10">
                  <c:v>4.9187327948832106E-2</c:v>
                </c:pt>
                <c:pt idx="11">
                  <c:v>5.0650679659129019E-2</c:v>
                </c:pt>
                <c:pt idx="12">
                  <c:v>5.0716638396022327E-2</c:v>
                </c:pt>
                <c:pt idx="13">
                  <c:v>5.0805261585536929E-2</c:v>
                </c:pt>
                <c:pt idx="14">
                  <c:v>5.3246373099650551E-2</c:v>
                </c:pt>
                <c:pt idx="15">
                  <c:v>5.3463073306729433E-2</c:v>
                </c:pt>
                <c:pt idx="16">
                  <c:v>5.4420426935869903E-2</c:v>
                </c:pt>
                <c:pt idx="17">
                  <c:v>5.4981724282155232E-2</c:v>
                </c:pt>
                <c:pt idx="18">
                  <c:v>5.855190912527674E-2</c:v>
                </c:pt>
                <c:pt idx="19">
                  <c:v>5.8685402262435023E-2</c:v>
                </c:pt>
                <c:pt idx="20">
                  <c:v>5.9655041766648022E-2</c:v>
                </c:pt>
                <c:pt idx="21">
                  <c:v>6.0353655414548506E-2</c:v>
                </c:pt>
                <c:pt idx="22">
                  <c:v>6.1355220599497287E-2</c:v>
                </c:pt>
                <c:pt idx="23">
                  <c:v>6.1944921930955424E-2</c:v>
                </c:pt>
                <c:pt idx="24">
                  <c:v>6.4611594999069655E-2</c:v>
                </c:pt>
                <c:pt idx="25">
                  <c:v>6.6062571008950605E-2</c:v>
                </c:pt>
                <c:pt idx="26">
                  <c:v>6.6978935349594107E-2</c:v>
                </c:pt>
                <c:pt idx="27">
                  <c:v>6.7823618297541161E-2</c:v>
                </c:pt>
                <c:pt idx="28">
                  <c:v>6.8854994549367832E-2</c:v>
                </c:pt>
                <c:pt idx="29">
                  <c:v>6.9407539078964145E-2</c:v>
                </c:pt>
                <c:pt idx="30">
                  <c:v>7.0227012902172092E-2</c:v>
                </c:pt>
                <c:pt idx="31">
                  <c:v>8.3296780026676384E-2</c:v>
                </c:pt>
              </c:numCache>
            </c:numRef>
          </c:val>
          <c:extLst>
            <c:ext xmlns:c16="http://schemas.microsoft.com/office/drawing/2014/chart" uri="{C3380CC4-5D6E-409C-BE32-E72D297353CC}">
              <c16:uniqueId val="{00000011-95D0-4F89-8B16-4476460B5F97}"/>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'F35'!$B$40</c:f>
              <c:strCache>
                <c:ptCount val="1"/>
                <c:pt idx="0">
                  <c:v>Nacional</c:v>
                </c:pt>
              </c:strCache>
            </c:strRef>
          </c:tx>
          <c:spPr>
            <a:ln w="57150">
              <a:solidFill>
                <a:srgbClr val="FF6C37"/>
              </a:solidFill>
              <a:prstDash val="sysDot"/>
            </a:ln>
          </c:spPr>
          <c:marker>
            <c:symbol val="none"/>
          </c:marker>
          <c:dLbls>
            <c:dLbl>
              <c:idx val="0"/>
              <c:layout>
                <c:manualLayout>
                  <c:x val="-6.6666666666666763E-2"/>
                  <c:y val="0.22615716954625517"/>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2-95D0-4F89-8B16-4476460B5F97}"/>
                </c:ext>
              </c:extLst>
            </c:dLbl>
            <c:dLbl>
              <c:idx val="1"/>
              <c:delete val="1"/>
              <c:extLst>
                <c:ext xmlns:c15="http://schemas.microsoft.com/office/drawing/2012/chart" uri="{CE6537A1-D6FC-4f65-9D91-7224C49458BB}"/>
                <c:ext xmlns:c16="http://schemas.microsoft.com/office/drawing/2014/chart" uri="{C3380CC4-5D6E-409C-BE32-E72D297353CC}">
                  <c16:uniqueId val="{00000013-95D0-4F89-8B16-4476460B5F97}"/>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'F35'!$D$40:$D$41</c:f>
              <c:numCache>
                <c:formatCode>0.00%</c:formatCode>
                <c:ptCount val="2"/>
                <c:pt idx="0">
                  <c:v>5.1699999999999996E-2</c:v>
                </c:pt>
                <c:pt idx="1">
                  <c:v>5.1699999999999996E-2</c:v>
                </c:pt>
              </c:numCache>
            </c:numRef>
          </c:xVal>
          <c:yVal>
            <c:numRef>
              <c:f>'F35'!$C$40:$C$41</c:f>
              <c:numCache>
                <c:formatCode>General</c:formatCode>
                <c:ptCount val="2"/>
                <c:pt idx="0">
                  <c:v>1</c:v>
                </c:pt>
                <c:pt idx="1">
                  <c:v>0</c:v>
                </c:pt>
              </c:numCache>
            </c:numRef>
          </c:yVal>
          <c:smooth val="0"/>
          <c:extLst>
            <c:ext xmlns:c16="http://schemas.microsoft.com/office/drawing/2014/chart" uri="{C3380CC4-5D6E-409C-BE32-E72D297353CC}">
              <c16:uniqueId val="{00000014-95D0-4F89-8B16-4476460B5F97}"/>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1792-4ED8-B797-7E629E59621F}"/>
              </c:ext>
            </c:extLst>
          </c:dPt>
          <c:dPt>
            <c:idx val="3"/>
            <c:invertIfNegative val="0"/>
            <c:bubble3D val="0"/>
            <c:extLst>
              <c:ext xmlns:c16="http://schemas.microsoft.com/office/drawing/2014/chart" uri="{C3380CC4-5D6E-409C-BE32-E72D297353CC}">
                <c16:uniqueId val="{00000001-1792-4ED8-B797-7E629E59621F}"/>
              </c:ext>
            </c:extLst>
          </c:dPt>
          <c:dPt>
            <c:idx val="4"/>
            <c:invertIfNegative val="0"/>
            <c:bubble3D val="0"/>
            <c:extLst>
              <c:ext xmlns:c16="http://schemas.microsoft.com/office/drawing/2014/chart" uri="{C3380CC4-5D6E-409C-BE32-E72D297353CC}">
                <c16:uniqueId val="{00000002-1792-4ED8-B797-7E629E59621F}"/>
              </c:ext>
            </c:extLst>
          </c:dPt>
          <c:dPt>
            <c:idx val="6"/>
            <c:invertIfNegative val="0"/>
            <c:bubble3D val="0"/>
            <c:extLst>
              <c:ext xmlns:c16="http://schemas.microsoft.com/office/drawing/2014/chart" uri="{C3380CC4-5D6E-409C-BE32-E72D297353CC}">
                <c16:uniqueId val="{00000003-1792-4ED8-B797-7E629E59621F}"/>
              </c:ext>
            </c:extLst>
          </c:dPt>
          <c:dPt>
            <c:idx val="8"/>
            <c:invertIfNegative val="0"/>
            <c:bubble3D val="0"/>
            <c:extLst>
              <c:ext xmlns:c16="http://schemas.microsoft.com/office/drawing/2014/chart" uri="{C3380CC4-5D6E-409C-BE32-E72D297353CC}">
                <c16:uniqueId val="{00000004-1792-4ED8-B797-7E629E59621F}"/>
              </c:ext>
            </c:extLst>
          </c:dPt>
          <c:dPt>
            <c:idx val="11"/>
            <c:invertIfNegative val="0"/>
            <c:bubble3D val="0"/>
            <c:extLst>
              <c:ext xmlns:c16="http://schemas.microsoft.com/office/drawing/2014/chart" uri="{C3380CC4-5D6E-409C-BE32-E72D297353CC}">
                <c16:uniqueId val="{00000005-1792-4ED8-B797-7E629E59621F}"/>
              </c:ext>
            </c:extLst>
          </c:dPt>
          <c:dPt>
            <c:idx val="12"/>
            <c:invertIfNegative val="0"/>
            <c:bubble3D val="0"/>
            <c:extLst>
              <c:ext xmlns:c16="http://schemas.microsoft.com/office/drawing/2014/chart" uri="{C3380CC4-5D6E-409C-BE32-E72D297353CC}">
                <c16:uniqueId val="{00000006-1792-4ED8-B797-7E629E59621F}"/>
              </c:ext>
            </c:extLst>
          </c:dPt>
          <c:dPt>
            <c:idx val="13"/>
            <c:invertIfNegative val="0"/>
            <c:bubble3D val="0"/>
            <c:extLst>
              <c:ext xmlns:c16="http://schemas.microsoft.com/office/drawing/2014/chart" uri="{C3380CC4-5D6E-409C-BE32-E72D297353CC}">
                <c16:uniqueId val="{00000007-1792-4ED8-B797-7E629E59621F}"/>
              </c:ext>
            </c:extLst>
          </c:dPt>
          <c:dPt>
            <c:idx val="14"/>
            <c:invertIfNegative val="0"/>
            <c:bubble3D val="0"/>
            <c:extLst>
              <c:ext xmlns:c16="http://schemas.microsoft.com/office/drawing/2014/chart" uri="{C3380CC4-5D6E-409C-BE32-E72D297353CC}">
                <c16:uniqueId val="{00000008-1792-4ED8-B797-7E629E59621F}"/>
              </c:ext>
            </c:extLst>
          </c:dPt>
          <c:dPt>
            <c:idx val="15"/>
            <c:invertIfNegative val="0"/>
            <c:bubble3D val="0"/>
            <c:extLst>
              <c:ext xmlns:c16="http://schemas.microsoft.com/office/drawing/2014/chart" uri="{C3380CC4-5D6E-409C-BE32-E72D297353CC}">
                <c16:uniqueId val="{00000009-1792-4ED8-B797-7E629E59621F}"/>
              </c:ext>
            </c:extLst>
          </c:dPt>
          <c:dPt>
            <c:idx val="16"/>
            <c:invertIfNegative val="0"/>
            <c:bubble3D val="0"/>
            <c:extLst>
              <c:ext xmlns:c16="http://schemas.microsoft.com/office/drawing/2014/chart" uri="{C3380CC4-5D6E-409C-BE32-E72D297353CC}">
                <c16:uniqueId val="{0000000A-1792-4ED8-B797-7E629E59621F}"/>
              </c:ext>
            </c:extLst>
          </c:dPt>
          <c:dPt>
            <c:idx val="20"/>
            <c:invertIfNegative val="0"/>
            <c:bubble3D val="0"/>
            <c:spPr>
              <a:solidFill>
                <a:srgbClr val="FBBB27"/>
              </a:solidFill>
              <a:ln>
                <a:noFill/>
              </a:ln>
              <a:effectLst/>
            </c:spPr>
            <c:extLst>
              <c:ext xmlns:c16="http://schemas.microsoft.com/office/drawing/2014/chart" uri="{C3380CC4-5D6E-409C-BE32-E72D297353CC}">
                <c16:uniqueId val="{0000000C-1792-4ED8-B797-7E629E59621F}"/>
              </c:ext>
            </c:extLst>
          </c:dPt>
          <c:dPt>
            <c:idx val="21"/>
            <c:invertIfNegative val="0"/>
            <c:bubble3D val="0"/>
            <c:extLst>
              <c:ext xmlns:c16="http://schemas.microsoft.com/office/drawing/2014/chart" uri="{C3380CC4-5D6E-409C-BE32-E72D297353CC}">
                <c16:uniqueId val="{0000000D-1792-4ED8-B797-7E629E59621F}"/>
              </c:ext>
            </c:extLst>
          </c:dPt>
          <c:dPt>
            <c:idx val="22"/>
            <c:invertIfNegative val="0"/>
            <c:bubble3D val="0"/>
            <c:extLst>
              <c:ext xmlns:c16="http://schemas.microsoft.com/office/drawing/2014/chart" uri="{C3380CC4-5D6E-409C-BE32-E72D297353CC}">
                <c16:uniqueId val="{0000000E-1792-4ED8-B797-7E629E59621F}"/>
              </c:ext>
            </c:extLst>
          </c:dPt>
          <c:dPt>
            <c:idx val="23"/>
            <c:invertIfNegative val="0"/>
            <c:bubble3D val="0"/>
            <c:extLst>
              <c:ext xmlns:c16="http://schemas.microsoft.com/office/drawing/2014/chart" uri="{C3380CC4-5D6E-409C-BE32-E72D297353CC}">
                <c16:uniqueId val="{0000000F-1792-4ED8-B797-7E629E59621F}"/>
              </c:ext>
            </c:extLst>
          </c:dPt>
          <c:dPt>
            <c:idx val="25"/>
            <c:invertIfNegative val="0"/>
            <c:bubble3D val="0"/>
            <c:extLst>
              <c:ext xmlns:c16="http://schemas.microsoft.com/office/drawing/2014/chart" uri="{C3380CC4-5D6E-409C-BE32-E72D297353CC}">
                <c16:uniqueId val="{00000010-1792-4ED8-B797-7E629E59621F}"/>
              </c:ext>
            </c:extLst>
          </c:dPt>
          <c:dPt>
            <c:idx val="26"/>
            <c:invertIfNegative val="0"/>
            <c:bubble3D val="0"/>
            <c:extLst>
              <c:ext xmlns:c16="http://schemas.microsoft.com/office/drawing/2014/chart" uri="{C3380CC4-5D6E-409C-BE32-E72D297353CC}">
                <c16:uniqueId val="{00000011-1792-4ED8-B797-7E629E59621F}"/>
              </c:ext>
            </c:extLst>
          </c:dPt>
          <c:dPt>
            <c:idx val="28"/>
            <c:invertIfNegative val="0"/>
            <c:bubble3D val="0"/>
            <c:extLst>
              <c:ext xmlns:c16="http://schemas.microsoft.com/office/drawing/2014/chart" uri="{C3380CC4-5D6E-409C-BE32-E72D297353CC}">
                <c16:uniqueId val="{00000012-1792-4ED8-B797-7E629E59621F}"/>
              </c:ext>
            </c:extLst>
          </c:dPt>
          <c:dPt>
            <c:idx val="30"/>
            <c:invertIfNegative val="0"/>
            <c:bubble3D val="0"/>
            <c:extLst>
              <c:ext xmlns:c16="http://schemas.microsoft.com/office/drawing/2014/chart" uri="{C3380CC4-5D6E-409C-BE32-E72D297353CC}">
                <c16:uniqueId val="{00000013-1792-4ED8-B797-7E629E59621F}"/>
              </c:ext>
            </c:extLst>
          </c:dPt>
          <c:dLbls>
            <c:dLbl>
              <c:idx val="31"/>
              <c:layout>
                <c:manualLayout>
                  <c:x val="-1.2828114478114478E-2"/>
                  <c:y val="-2.6274820136442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792-4ED8-B797-7E629E59621F}"/>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'F36'!$B$7:$B$38</c:f>
              <c:strCache>
                <c:ptCount val="32"/>
                <c:pt idx="0">
                  <c:v>Hidalgo</c:v>
                </c:pt>
                <c:pt idx="1">
                  <c:v>Guerrero</c:v>
                </c:pt>
                <c:pt idx="2">
                  <c:v>Tlaxcala</c:v>
                </c:pt>
                <c:pt idx="3">
                  <c:v>Chiapas</c:v>
                </c:pt>
                <c:pt idx="4">
                  <c:v>Quintana Roo</c:v>
                </c:pt>
                <c:pt idx="5">
                  <c:v>Aguascalientes</c:v>
                </c:pt>
                <c:pt idx="6">
                  <c:v>Estado de México</c:v>
                </c:pt>
                <c:pt idx="7">
                  <c:v>Nayarit</c:v>
                </c:pt>
                <c:pt idx="8">
                  <c:v>Michoacán</c:v>
                </c:pt>
                <c:pt idx="9">
                  <c:v>Querétaro</c:v>
                </c:pt>
                <c:pt idx="10">
                  <c:v>Guanajuato</c:v>
                </c:pt>
                <c:pt idx="11">
                  <c:v>Puebla</c:v>
                </c:pt>
                <c:pt idx="12">
                  <c:v>Sonora</c:v>
                </c:pt>
                <c:pt idx="13">
                  <c:v>Yucatán</c:v>
                </c:pt>
                <c:pt idx="14">
                  <c:v>Veracruz</c:v>
                </c:pt>
                <c:pt idx="15">
                  <c:v>Oaxaca</c:v>
                </c:pt>
                <c:pt idx="16">
                  <c:v>Ciudad de México</c:v>
                </c:pt>
                <c:pt idx="17">
                  <c:v>Colima</c:v>
                </c:pt>
                <c:pt idx="18">
                  <c:v>Tabasco</c:v>
                </c:pt>
                <c:pt idx="19">
                  <c:v>San Luis Potosí</c:v>
                </c:pt>
                <c:pt idx="20">
                  <c:v>Jalisco</c:v>
                </c:pt>
                <c:pt idx="21">
                  <c:v>Nuevo León</c:v>
                </c:pt>
                <c:pt idx="22">
                  <c:v>Tamaulipas</c:v>
                </c:pt>
                <c:pt idx="23">
                  <c:v>Coahuila</c:v>
                </c:pt>
                <c:pt idx="24">
                  <c:v>Zacatecas</c:v>
                </c:pt>
                <c:pt idx="25">
                  <c:v>Morelos</c:v>
                </c:pt>
                <c:pt idx="26">
                  <c:v>Campeche</c:v>
                </c:pt>
                <c:pt idx="27">
                  <c:v>Durango</c:v>
                </c:pt>
                <c:pt idx="28">
                  <c:v>Chihuahua</c:v>
                </c:pt>
                <c:pt idx="29">
                  <c:v>Baja California Sur</c:v>
                </c:pt>
                <c:pt idx="30">
                  <c:v>Sinaloa</c:v>
                </c:pt>
                <c:pt idx="31">
                  <c:v>Baja California</c:v>
                </c:pt>
              </c:strCache>
            </c:strRef>
          </c:cat>
          <c:val>
            <c:numRef>
              <c:f>'F36'!$C$7:$C$38</c:f>
              <c:numCache>
                <c:formatCode>0.00%</c:formatCode>
                <c:ptCount val="32"/>
                <c:pt idx="0">
                  <c:v>7.2529158076114889E-2</c:v>
                </c:pt>
                <c:pt idx="1">
                  <c:v>7.3930661011493357E-2</c:v>
                </c:pt>
                <c:pt idx="2">
                  <c:v>7.4777987415170874E-2</c:v>
                </c:pt>
                <c:pt idx="3">
                  <c:v>7.6632267293348322E-2</c:v>
                </c:pt>
                <c:pt idx="4">
                  <c:v>7.7527406156053899E-2</c:v>
                </c:pt>
                <c:pt idx="5">
                  <c:v>7.8656676065041925E-2</c:v>
                </c:pt>
                <c:pt idx="6">
                  <c:v>7.9954762312064123E-2</c:v>
                </c:pt>
                <c:pt idx="7">
                  <c:v>8.6977915994173996E-2</c:v>
                </c:pt>
                <c:pt idx="8">
                  <c:v>8.7482113781023427E-2</c:v>
                </c:pt>
                <c:pt idx="9">
                  <c:v>8.8134500230308679E-2</c:v>
                </c:pt>
                <c:pt idx="10">
                  <c:v>8.8533098315706979E-2</c:v>
                </c:pt>
                <c:pt idx="11">
                  <c:v>8.8849560802045868E-2</c:v>
                </c:pt>
                <c:pt idx="12">
                  <c:v>8.9145364364746307E-2</c:v>
                </c:pt>
                <c:pt idx="13">
                  <c:v>9.0133913784128952E-2</c:v>
                </c:pt>
                <c:pt idx="14">
                  <c:v>9.0279443224005468E-2</c:v>
                </c:pt>
                <c:pt idx="15">
                  <c:v>9.0707097111488638E-2</c:v>
                </c:pt>
                <c:pt idx="16">
                  <c:v>9.1390203078590276E-2</c:v>
                </c:pt>
                <c:pt idx="17">
                  <c:v>9.2934023336809571E-2</c:v>
                </c:pt>
                <c:pt idx="18">
                  <c:v>9.6876457764111176E-2</c:v>
                </c:pt>
                <c:pt idx="19">
                  <c:v>0.10005826374053216</c:v>
                </c:pt>
                <c:pt idx="20">
                  <c:v>0.1029223579817436</c:v>
                </c:pt>
                <c:pt idx="21">
                  <c:v>0.1036230468749999</c:v>
                </c:pt>
                <c:pt idx="22">
                  <c:v>0.1060869736208201</c:v>
                </c:pt>
                <c:pt idx="23">
                  <c:v>0.11044031311154591</c:v>
                </c:pt>
                <c:pt idx="24">
                  <c:v>0.11171852282640299</c:v>
                </c:pt>
                <c:pt idx="25">
                  <c:v>0.11236269300132119</c:v>
                </c:pt>
                <c:pt idx="26">
                  <c:v>0.11392523190055803</c:v>
                </c:pt>
                <c:pt idx="27">
                  <c:v>0.12313447337738051</c:v>
                </c:pt>
                <c:pt idx="28">
                  <c:v>0.12594927784380472</c:v>
                </c:pt>
                <c:pt idx="29">
                  <c:v>0.12761901056358582</c:v>
                </c:pt>
                <c:pt idx="30">
                  <c:v>0.12913956311877522</c:v>
                </c:pt>
                <c:pt idx="31">
                  <c:v>0.16332254357200843</c:v>
                </c:pt>
              </c:numCache>
            </c:numRef>
          </c:val>
          <c:extLst>
            <c:ext xmlns:c16="http://schemas.microsoft.com/office/drawing/2014/chart" uri="{C3380CC4-5D6E-409C-BE32-E72D297353CC}">
              <c16:uniqueId val="{00000015-1792-4ED8-B797-7E629E59621F}"/>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'F36'!$B$40</c:f>
              <c:strCache>
                <c:ptCount val="1"/>
                <c:pt idx="0">
                  <c:v>Nacional</c:v>
                </c:pt>
              </c:strCache>
            </c:strRef>
          </c:tx>
          <c:spPr>
            <a:ln w="57150">
              <a:solidFill>
                <a:srgbClr val="FF6C37"/>
              </a:solidFill>
              <a:prstDash val="sysDot"/>
            </a:ln>
          </c:spPr>
          <c:marker>
            <c:symbol val="none"/>
          </c:marker>
          <c:dLbls>
            <c:dLbl>
              <c:idx val="0"/>
              <c:layout>
                <c:manualLayout>
                  <c:x val="-5.131313131313131E-2"/>
                  <c:y val="0.22315090696978143"/>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6-1792-4ED8-B797-7E629E59621F}"/>
                </c:ext>
              </c:extLst>
            </c:dLbl>
            <c:dLbl>
              <c:idx val="1"/>
              <c:delete val="1"/>
              <c:extLst>
                <c:ext xmlns:c15="http://schemas.microsoft.com/office/drawing/2012/chart" uri="{CE6537A1-D6FC-4f65-9D91-7224C49458BB}"/>
                <c:ext xmlns:c16="http://schemas.microsoft.com/office/drawing/2014/chart" uri="{C3380CC4-5D6E-409C-BE32-E72D297353CC}">
                  <c16:uniqueId val="{00000017-1792-4ED8-B797-7E629E59621F}"/>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'F36'!$D$40:$D$41</c:f>
              <c:numCache>
                <c:formatCode>0.00%</c:formatCode>
                <c:ptCount val="2"/>
                <c:pt idx="0">
                  <c:v>9.9000000000000005E-2</c:v>
                </c:pt>
                <c:pt idx="1">
                  <c:v>9.9000000000000005E-2</c:v>
                </c:pt>
              </c:numCache>
            </c:numRef>
          </c:xVal>
          <c:yVal>
            <c:numRef>
              <c:f>'F36'!$C$40:$C$41</c:f>
              <c:numCache>
                <c:formatCode>General</c:formatCode>
                <c:ptCount val="2"/>
                <c:pt idx="0">
                  <c:v>1</c:v>
                </c:pt>
                <c:pt idx="1">
                  <c:v>0</c:v>
                </c:pt>
              </c:numCache>
            </c:numRef>
          </c:yVal>
          <c:smooth val="0"/>
          <c:extLst>
            <c:ext xmlns:c16="http://schemas.microsoft.com/office/drawing/2014/chart" uri="{C3380CC4-5D6E-409C-BE32-E72D297353CC}">
              <c16:uniqueId val="{00000018-1792-4ED8-B797-7E629E59621F}"/>
            </c:ext>
          </c:extLst>
        </c:ser>
        <c:dLbls>
          <c:showLegendKey val="0"/>
          <c:showVal val="0"/>
          <c:showCatName val="0"/>
          <c:showSerName val="0"/>
          <c:showPercent val="0"/>
          <c:showBubbleSize val="0"/>
        </c:dLbls>
        <c:axId val="450158672"/>
        <c:axId val="44951589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0"/>
        <c:noMultiLvlLbl val="0"/>
      </c:catAx>
      <c:valAx>
        <c:axId val="449515896"/>
        <c:scaling>
          <c:orientation val="minMax"/>
          <c:max val="1"/>
        </c:scaling>
        <c:delete val="1"/>
        <c:axPos val="l"/>
        <c:numFmt formatCode="General" sourceLinked="1"/>
        <c:majorTickMark val="out"/>
        <c:minorTickMark val="none"/>
        <c:tickLblPos val="nextTo"/>
        <c:crossAx val="450158672"/>
        <c:crosses val="autoZero"/>
        <c:crossBetween val="midCat"/>
      </c:valAx>
      <c:valAx>
        <c:axId val="450158672"/>
        <c:scaling>
          <c:orientation val="minMax"/>
        </c:scaling>
        <c:delete val="1"/>
        <c:axPos val="b"/>
        <c:numFmt formatCode="0.00%" sourceLinked="1"/>
        <c:majorTickMark val="out"/>
        <c:minorTickMark val="none"/>
        <c:tickLblPos val="nextTo"/>
        <c:crossAx val="449515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16338151835967E-2"/>
          <c:y val="4.180170432460624E-2"/>
          <c:w val="0.89946676349434163"/>
          <c:h val="0.65084774873734619"/>
        </c:manualLayout>
      </c:layout>
      <c:barChart>
        <c:barDir val="col"/>
        <c:grouping val="clustered"/>
        <c:varyColors val="0"/>
        <c:ser>
          <c:idx val="0"/>
          <c:order val="0"/>
          <c:tx>
            <c:v>Jalisco</c:v>
          </c:tx>
          <c:spPr>
            <a:solidFill>
              <a:srgbClr val="BDCFD6"/>
            </a:solidFill>
            <a:ln>
              <a:noFill/>
            </a:ln>
            <a:effectLst/>
          </c:spPr>
          <c:invertIfNegative val="0"/>
          <c:dPt>
            <c:idx val="0"/>
            <c:invertIfNegative val="0"/>
            <c:bubble3D val="0"/>
            <c:spPr>
              <a:solidFill>
                <a:srgbClr val="BDCFD6"/>
              </a:solidFill>
              <a:ln>
                <a:noFill/>
              </a:ln>
              <a:effectLst/>
            </c:spPr>
            <c:extLst>
              <c:ext xmlns:c16="http://schemas.microsoft.com/office/drawing/2014/chart" uri="{C3380CC4-5D6E-409C-BE32-E72D297353CC}">
                <c16:uniqueId val="{00000001-8F89-4F6E-A3D8-D012234373A0}"/>
              </c:ext>
            </c:extLst>
          </c:dPt>
          <c:dPt>
            <c:idx val="1"/>
            <c:invertIfNegative val="0"/>
            <c:bubble3D val="0"/>
            <c:spPr>
              <a:solidFill>
                <a:srgbClr val="BDCFD6"/>
              </a:solidFill>
              <a:ln>
                <a:noFill/>
              </a:ln>
              <a:effectLst/>
            </c:spPr>
            <c:extLst>
              <c:ext xmlns:c16="http://schemas.microsoft.com/office/drawing/2014/chart" uri="{C3380CC4-5D6E-409C-BE32-E72D297353CC}">
                <c16:uniqueId val="{00000003-8F89-4F6E-A3D8-D012234373A0}"/>
              </c:ext>
            </c:extLst>
          </c:dPt>
          <c:dPt>
            <c:idx val="2"/>
            <c:invertIfNegative val="0"/>
            <c:bubble3D val="0"/>
            <c:spPr>
              <a:solidFill>
                <a:srgbClr val="BDCFD6"/>
              </a:solidFill>
              <a:ln>
                <a:noFill/>
              </a:ln>
              <a:effectLst/>
            </c:spPr>
            <c:extLst>
              <c:ext xmlns:c16="http://schemas.microsoft.com/office/drawing/2014/chart" uri="{C3380CC4-5D6E-409C-BE32-E72D297353CC}">
                <c16:uniqueId val="{00000005-8F89-4F6E-A3D8-D012234373A0}"/>
              </c:ext>
            </c:extLst>
          </c:dPt>
          <c:dPt>
            <c:idx val="3"/>
            <c:invertIfNegative val="0"/>
            <c:bubble3D val="0"/>
            <c:spPr>
              <a:solidFill>
                <a:srgbClr val="BDCFD6"/>
              </a:solidFill>
              <a:ln>
                <a:noFill/>
              </a:ln>
              <a:effectLst/>
            </c:spPr>
            <c:extLst>
              <c:ext xmlns:c16="http://schemas.microsoft.com/office/drawing/2014/chart" uri="{C3380CC4-5D6E-409C-BE32-E72D297353CC}">
                <c16:uniqueId val="{00000007-8F89-4F6E-A3D8-D012234373A0}"/>
              </c:ext>
            </c:extLst>
          </c:dPt>
          <c:dPt>
            <c:idx val="4"/>
            <c:invertIfNegative val="0"/>
            <c:bubble3D val="0"/>
            <c:spPr>
              <a:solidFill>
                <a:srgbClr val="BDCFD6"/>
              </a:solidFill>
              <a:ln>
                <a:noFill/>
              </a:ln>
              <a:effectLst/>
            </c:spPr>
            <c:extLst>
              <c:ext xmlns:c16="http://schemas.microsoft.com/office/drawing/2014/chart" uri="{C3380CC4-5D6E-409C-BE32-E72D297353CC}">
                <c16:uniqueId val="{00000009-8F89-4F6E-A3D8-D012234373A0}"/>
              </c:ext>
            </c:extLst>
          </c:dPt>
          <c:dPt>
            <c:idx val="5"/>
            <c:invertIfNegative val="0"/>
            <c:bubble3D val="0"/>
            <c:spPr>
              <a:solidFill>
                <a:srgbClr val="BDCFD6"/>
              </a:solidFill>
              <a:ln>
                <a:noFill/>
              </a:ln>
              <a:effectLst/>
            </c:spPr>
            <c:extLst>
              <c:ext xmlns:c16="http://schemas.microsoft.com/office/drawing/2014/chart" uri="{C3380CC4-5D6E-409C-BE32-E72D297353CC}">
                <c16:uniqueId val="{0000000B-8F89-4F6E-A3D8-D012234373A0}"/>
              </c:ext>
            </c:extLst>
          </c:dPt>
          <c:dPt>
            <c:idx val="6"/>
            <c:invertIfNegative val="0"/>
            <c:bubble3D val="0"/>
            <c:spPr>
              <a:solidFill>
                <a:srgbClr val="BDCFD6"/>
              </a:solidFill>
              <a:ln>
                <a:noFill/>
              </a:ln>
              <a:effectLst/>
            </c:spPr>
            <c:extLst>
              <c:ext xmlns:c16="http://schemas.microsoft.com/office/drawing/2014/chart" uri="{C3380CC4-5D6E-409C-BE32-E72D297353CC}">
                <c16:uniqueId val="{0000000D-8F89-4F6E-A3D8-D012234373A0}"/>
              </c:ext>
            </c:extLst>
          </c:dPt>
          <c:dPt>
            <c:idx val="7"/>
            <c:invertIfNegative val="0"/>
            <c:bubble3D val="0"/>
            <c:spPr>
              <a:solidFill>
                <a:srgbClr val="BDCFD6"/>
              </a:solidFill>
              <a:ln>
                <a:noFill/>
              </a:ln>
              <a:effectLst/>
            </c:spPr>
            <c:extLst>
              <c:ext xmlns:c16="http://schemas.microsoft.com/office/drawing/2014/chart" uri="{C3380CC4-5D6E-409C-BE32-E72D297353CC}">
                <c16:uniqueId val="{0000000F-8F89-4F6E-A3D8-D012234373A0}"/>
              </c:ext>
            </c:extLst>
          </c:dPt>
          <c:dPt>
            <c:idx val="8"/>
            <c:invertIfNegative val="0"/>
            <c:bubble3D val="0"/>
            <c:spPr>
              <a:solidFill>
                <a:srgbClr val="BDCFD6"/>
              </a:solidFill>
              <a:ln>
                <a:noFill/>
              </a:ln>
              <a:effectLst/>
            </c:spPr>
            <c:extLst>
              <c:ext xmlns:c16="http://schemas.microsoft.com/office/drawing/2014/chart" uri="{C3380CC4-5D6E-409C-BE32-E72D297353CC}">
                <c16:uniqueId val="{00000011-8F89-4F6E-A3D8-D012234373A0}"/>
              </c:ext>
            </c:extLst>
          </c:dPt>
          <c:dPt>
            <c:idx val="9"/>
            <c:invertIfNegative val="0"/>
            <c:bubble3D val="0"/>
            <c:spPr>
              <a:solidFill>
                <a:srgbClr val="BDCFD6"/>
              </a:solidFill>
              <a:ln>
                <a:noFill/>
              </a:ln>
              <a:effectLst/>
            </c:spPr>
            <c:extLst>
              <c:ext xmlns:c16="http://schemas.microsoft.com/office/drawing/2014/chart" uri="{C3380CC4-5D6E-409C-BE32-E72D297353CC}">
                <c16:uniqueId val="{00000013-8F89-4F6E-A3D8-D012234373A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F89-4F6E-A3D8-D012234373A0}"/>
              </c:ext>
            </c:extLst>
          </c:dPt>
          <c:dPt>
            <c:idx val="11"/>
            <c:invertIfNegative val="0"/>
            <c:bubble3D val="0"/>
            <c:spPr>
              <a:solidFill>
                <a:srgbClr val="BDCFD6"/>
              </a:solidFill>
              <a:ln>
                <a:noFill/>
              </a:ln>
              <a:effectLst/>
            </c:spPr>
            <c:extLst>
              <c:ext xmlns:c16="http://schemas.microsoft.com/office/drawing/2014/chart" uri="{C3380CC4-5D6E-409C-BE32-E72D297353CC}">
                <c16:uniqueId val="{00000017-8F89-4F6E-A3D8-D012234373A0}"/>
              </c:ext>
            </c:extLst>
          </c:dPt>
          <c:dPt>
            <c:idx val="12"/>
            <c:invertIfNegative val="0"/>
            <c:bubble3D val="0"/>
            <c:spPr>
              <a:solidFill>
                <a:srgbClr val="BDCFD6"/>
              </a:solidFill>
              <a:ln>
                <a:noFill/>
              </a:ln>
              <a:effectLst/>
            </c:spPr>
            <c:extLst>
              <c:ext xmlns:c16="http://schemas.microsoft.com/office/drawing/2014/chart" uri="{C3380CC4-5D6E-409C-BE32-E72D297353CC}">
                <c16:uniqueId val="{00000019-8F89-4F6E-A3D8-D012234373A0}"/>
              </c:ext>
            </c:extLst>
          </c:dPt>
          <c:dPt>
            <c:idx val="13"/>
            <c:invertIfNegative val="0"/>
            <c:bubble3D val="0"/>
            <c:spPr>
              <a:solidFill>
                <a:srgbClr val="BDCFD6"/>
              </a:solidFill>
              <a:ln>
                <a:noFill/>
              </a:ln>
              <a:effectLst/>
            </c:spPr>
            <c:extLst>
              <c:ext xmlns:c16="http://schemas.microsoft.com/office/drawing/2014/chart" uri="{C3380CC4-5D6E-409C-BE32-E72D297353CC}">
                <c16:uniqueId val="{0000001B-8F89-4F6E-A3D8-D012234373A0}"/>
              </c:ext>
            </c:extLst>
          </c:dPt>
          <c:dPt>
            <c:idx val="14"/>
            <c:invertIfNegative val="0"/>
            <c:bubble3D val="0"/>
            <c:spPr>
              <a:solidFill>
                <a:srgbClr val="BDCFD6"/>
              </a:solidFill>
              <a:ln>
                <a:noFill/>
              </a:ln>
              <a:effectLst/>
            </c:spPr>
            <c:extLst>
              <c:ext xmlns:c16="http://schemas.microsoft.com/office/drawing/2014/chart" uri="{C3380CC4-5D6E-409C-BE32-E72D297353CC}">
                <c16:uniqueId val="{0000001D-8F89-4F6E-A3D8-D012234373A0}"/>
              </c:ext>
            </c:extLst>
          </c:dPt>
          <c:dPt>
            <c:idx val="15"/>
            <c:invertIfNegative val="0"/>
            <c:bubble3D val="0"/>
            <c:spPr>
              <a:solidFill>
                <a:srgbClr val="BDCFD6"/>
              </a:solidFill>
              <a:ln>
                <a:noFill/>
              </a:ln>
              <a:effectLst/>
            </c:spPr>
            <c:extLst>
              <c:ext xmlns:c16="http://schemas.microsoft.com/office/drawing/2014/chart" uri="{C3380CC4-5D6E-409C-BE32-E72D297353CC}">
                <c16:uniqueId val="{0000001F-8F89-4F6E-A3D8-D012234373A0}"/>
              </c:ext>
            </c:extLst>
          </c:dPt>
          <c:dPt>
            <c:idx val="16"/>
            <c:invertIfNegative val="0"/>
            <c:bubble3D val="0"/>
            <c:spPr>
              <a:solidFill>
                <a:srgbClr val="BDCFD6"/>
              </a:solidFill>
              <a:ln>
                <a:noFill/>
              </a:ln>
              <a:effectLst/>
            </c:spPr>
            <c:extLst>
              <c:ext xmlns:c16="http://schemas.microsoft.com/office/drawing/2014/chart" uri="{C3380CC4-5D6E-409C-BE32-E72D297353CC}">
                <c16:uniqueId val="{00000021-8F89-4F6E-A3D8-D012234373A0}"/>
              </c:ext>
            </c:extLst>
          </c:dPt>
          <c:dPt>
            <c:idx val="17"/>
            <c:invertIfNegative val="0"/>
            <c:bubble3D val="0"/>
            <c:spPr>
              <a:solidFill>
                <a:srgbClr val="BDCFD6"/>
              </a:solidFill>
              <a:ln>
                <a:noFill/>
              </a:ln>
              <a:effectLst/>
            </c:spPr>
            <c:extLst>
              <c:ext xmlns:c16="http://schemas.microsoft.com/office/drawing/2014/chart" uri="{C3380CC4-5D6E-409C-BE32-E72D297353CC}">
                <c16:uniqueId val="{00000023-8F89-4F6E-A3D8-D012234373A0}"/>
              </c:ext>
            </c:extLst>
          </c:dPt>
          <c:dPt>
            <c:idx val="18"/>
            <c:invertIfNegative val="0"/>
            <c:bubble3D val="0"/>
            <c:spPr>
              <a:solidFill>
                <a:srgbClr val="BDCFD6"/>
              </a:solidFill>
              <a:ln>
                <a:noFill/>
              </a:ln>
              <a:effectLst/>
            </c:spPr>
            <c:extLst>
              <c:ext xmlns:c16="http://schemas.microsoft.com/office/drawing/2014/chart" uri="{C3380CC4-5D6E-409C-BE32-E72D297353CC}">
                <c16:uniqueId val="{00000025-8F89-4F6E-A3D8-D012234373A0}"/>
              </c:ext>
            </c:extLst>
          </c:dPt>
          <c:dPt>
            <c:idx val="19"/>
            <c:invertIfNegative val="0"/>
            <c:bubble3D val="0"/>
            <c:spPr>
              <a:solidFill>
                <a:srgbClr val="BDCFD6"/>
              </a:solidFill>
              <a:ln>
                <a:noFill/>
              </a:ln>
              <a:effectLst/>
            </c:spPr>
            <c:extLst>
              <c:ext xmlns:c16="http://schemas.microsoft.com/office/drawing/2014/chart" uri="{C3380CC4-5D6E-409C-BE32-E72D297353CC}">
                <c16:uniqueId val="{00000027-8F89-4F6E-A3D8-D012234373A0}"/>
              </c:ext>
            </c:extLst>
          </c:dPt>
          <c:dPt>
            <c:idx val="20"/>
            <c:invertIfNegative val="0"/>
            <c:bubble3D val="0"/>
            <c:spPr>
              <a:solidFill>
                <a:srgbClr val="BDCFD6"/>
              </a:solidFill>
              <a:ln>
                <a:noFill/>
              </a:ln>
              <a:effectLst/>
            </c:spPr>
            <c:extLst>
              <c:ext xmlns:c16="http://schemas.microsoft.com/office/drawing/2014/chart" uri="{C3380CC4-5D6E-409C-BE32-E72D297353CC}">
                <c16:uniqueId val="{00000029-8F89-4F6E-A3D8-D012234373A0}"/>
              </c:ext>
            </c:extLst>
          </c:dPt>
          <c:dPt>
            <c:idx val="21"/>
            <c:invertIfNegative val="0"/>
            <c:bubble3D val="0"/>
            <c:spPr>
              <a:solidFill>
                <a:srgbClr val="BDCFD6"/>
              </a:solidFill>
              <a:ln>
                <a:noFill/>
              </a:ln>
              <a:effectLst/>
            </c:spPr>
            <c:extLst>
              <c:ext xmlns:c16="http://schemas.microsoft.com/office/drawing/2014/chart" uri="{C3380CC4-5D6E-409C-BE32-E72D297353CC}">
                <c16:uniqueId val="{0000002B-8F89-4F6E-A3D8-D012234373A0}"/>
              </c:ext>
            </c:extLst>
          </c:dPt>
          <c:dPt>
            <c:idx val="22"/>
            <c:invertIfNegative val="0"/>
            <c:bubble3D val="0"/>
            <c:spPr>
              <a:solidFill>
                <a:srgbClr val="7C878E"/>
              </a:solidFill>
              <a:ln>
                <a:noFill/>
              </a:ln>
              <a:effectLst/>
            </c:spPr>
            <c:extLst>
              <c:ext xmlns:c16="http://schemas.microsoft.com/office/drawing/2014/chart" uri="{C3380CC4-5D6E-409C-BE32-E72D297353CC}">
                <c16:uniqueId val="{0000002D-8F89-4F6E-A3D8-D012234373A0}"/>
              </c:ext>
            </c:extLst>
          </c:dPt>
          <c:dPt>
            <c:idx val="23"/>
            <c:invertIfNegative val="0"/>
            <c:bubble3D val="0"/>
            <c:spPr>
              <a:solidFill>
                <a:srgbClr val="BDCFD6"/>
              </a:solidFill>
              <a:ln>
                <a:noFill/>
              </a:ln>
              <a:effectLst/>
            </c:spPr>
            <c:extLst>
              <c:ext xmlns:c16="http://schemas.microsoft.com/office/drawing/2014/chart" uri="{C3380CC4-5D6E-409C-BE32-E72D297353CC}">
                <c16:uniqueId val="{0000002F-8F89-4F6E-A3D8-D012234373A0}"/>
              </c:ext>
            </c:extLst>
          </c:dPt>
          <c:dPt>
            <c:idx val="24"/>
            <c:invertIfNegative val="0"/>
            <c:bubble3D val="0"/>
            <c:spPr>
              <a:solidFill>
                <a:srgbClr val="BDCFD6"/>
              </a:solidFill>
              <a:ln>
                <a:noFill/>
              </a:ln>
              <a:effectLst/>
            </c:spPr>
            <c:extLst>
              <c:ext xmlns:c16="http://schemas.microsoft.com/office/drawing/2014/chart" uri="{C3380CC4-5D6E-409C-BE32-E72D297353CC}">
                <c16:uniqueId val="{00000031-8F89-4F6E-A3D8-D012234373A0}"/>
              </c:ext>
            </c:extLst>
          </c:dPt>
          <c:dPt>
            <c:idx val="25"/>
            <c:invertIfNegative val="0"/>
            <c:bubble3D val="0"/>
            <c:spPr>
              <a:solidFill>
                <a:srgbClr val="BDCFD6"/>
              </a:solidFill>
              <a:ln>
                <a:noFill/>
              </a:ln>
              <a:effectLst/>
            </c:spPr>
            <c:extLst>
              <c:ext xmlns:c16="http://schemas.microsoft.com/office/drawing/2014/chart" uri="{C3380CC4-5D6E-409C-BE32-E72D297353CC}">
                <c16:uniqueId val="{00000033-8F89-4F6E-A3D8-D012234373A0}"/>
              </c:ext>
            </c:extLst>
          </c:dPt>
          <c:dPt>
            <c:idx val="26"/>
            <c:invertIfNegative val="0"/>
            <c:bubble3D val="0"/>
            <c:spPr>
              <a:solidFill>
                <a:srgbClr val="BDCFD6"/>
              </a:solidFill>
              <a:ln>
                <a:noFill/>
              </a:ln>
              <a:effectLst/>
            </c:spPr>
            <c:extLst>
              <c:ext xmlns:c16="http://schemas.microsoft.com/office/drawing/2014/chart" uri="{C3380CC4-5D6E-409C-BE32-E72D297353CC}">
                <c16:uniqueId val="{00000035-8F89-4F6E-A3D8-D012234373A0}"/>
              </c:ext>
            </c:extLst>
          </c:dPt>
          <c:dPt>
            <c:idx val="27"/>
            <c:invertIfNegative val="0"/>
            <c:bubble3D val="0"/>
            <c:spPr>
              <a:solidFill>
                <a:srgbClr val="BDCFD6"/>
              </a:solidFill>
              <a:ln>
                <a:noFill/>
              </a:ln>
              <a:effectLst/>
            </c:spPr>
            <c:extLst>
              <c:ext xmlns:c16="http://schemas.microsoft.com/office/drawing/2014/chart" uri="{C3380CC4-5D6E-409C-BE32-E72D297353CC}">
                <c16:uniqueId val="{00000037-8F89-4F6E-A3D8-D012234373A0}"/>
              </c:ext>
            </c:extLst>
          </c:dPt>
          <c:dPt>
            <c:idx val="28"/>
            <c:invertIfNegative val="0"/>
            <c:bubble3D val="0"/>
            <c:spPr>
              <a:solidFill>
                <a:srgbClr val="BDCFD6"/>
              </a:solidFill>
              <a:ln>
                <a:noFill/>
              </a:ln>
              <a:effectLst/>
            </c:spPr>
            <c:extLst>
              <c:ext xmlns:c16="http://schemas.microsoft.com/office/drawing/2014/chart" uri="{C3380CC4-5D6E-409C-BE32-E72D297353CC}">
                <c16:uniqueId val="{00000039-8F89-4F6E-A3D8-D012234373A0}"/>
              </c:ext>
            </c:extLst>
          </c:dPt>
          <c:dPt>
            <c:idx val="29"/>
            <c:invertIfNegative val="0"/>
            <c:bubble3D val="0"/>
            <c:spPr>
              <a:solidFill>
                <a:srgbClr val="BDCFD6"/>
              </a:solidFill>
              <a:ln>
                <a:noFill/>
              </a:ln>
              <a:effectLst/>
            </c:spPr>
            <c:extLst>
              <c:ext xmlns:c16="http://schemas.microsoft.com/office/drawing/2014/chart" uri="{C3380CC4-5D6E-409C-BE32-E72D297353CC}">
                <c16:uniqueId val="{0000003B-8F89-4F6E-A3D8-D012234373A0}"/>
              </c:ext>
            </c:extLst>
          </c:dPt>
          <c:dPt>
            <c:idx val="30"/>
            <c:invertIfNegative val="0"/>
            <c:bubble3D val="0"/>
            <c:spPr>
              <a:solidFill>
                <a:srgbClr val="BDCFD6"/>
              </a:solidFill>
              <a:ln>
                <a:noFill/>
              </a:ln>
              <a:effectLst/>
            </c:spPr>
            <c:extLst>
              <c:ext xmlns:c16="http://schemas.microsoft.com/office/drawing/2014/chart" uri="{C3380CC4-5D6E-409C-BE32-E72D297353CC}">
                <c16:uniqueId val="{0000003D-8F89-4F6E-A3D8-D012234373A0}"/>
              </c:ext>
            </c:extLst>
          </c:dPt>
          <c:dPt>
            <c:idx val="31"/>
            <c:invertIfNegative val="0"/>
            <c:bubble3D val="0"/>
            <c:spPr>
              <a:solidFill>
                <a:srgbClr val="BDCFD6"/>
              </a:solidFill>
              <a:ln>
                <a:noFill/>
              </a:ln>
              <a:effectLst/>
            </c:spPr>
            <c:extLst>
              <c:ext xmlns:c16="http://schemas.microsoft.com/office/drawing/2014/chart" uri="{C3380CC4-5D6E-409C-BE32-E72D297353CC}">
                <c16:uniqueId val="{0000003F-8F89-4F6E-A3D8-D012234373A0}"/>
              </c:ext>
            </c:extLst>
          </c:dPt>
          <c:dPt>
            <c:idx val="32"/>
            <c:invertIfNegative val="0"/>
            <c:bubble3D val="0"/>
            <c:spPr>
              <a:solidFill>
                <a:srgbClr val="BDCFD6"/>
              </a:solidFill>
              <a:ln>
                <a:noFill/>
              </a:ln>
              <a:effectLst/>
            </c:spPr>
            <c:extLst>
              <c:ext xmlns:c16="http://schemas.microsoft.com/office/drawing/2014/chart" uri="{C3380CC4-5D6E-409C-BE32-E72D297353CC}">
                <c16:uniqueId val="{00000041-8F89-4F6E-A3D8-D012234373A0}"/>
              </c:ext>
            </c:extLst>
          </c:dPt>
          <c:dPt>
            <c:idx val="33"/>
            <c:invertIfNegative val="0"/>
            <c:bubble3D val="0"/>
            <c:spPr>
              <a:solidFill>
                <a:srgbClr val="BDCFD6"/>
              </a:solidFill>
              <a:ln>
                <a:noFill/>
              </a:ln>
              <a:effectLst/>
            </c:spPr>
            <c:extLst>
              <c:ext xmlns:c16="http://schemas.microsoft.com/office/drawing/2014/chart" uri="{C3380CC4-5D6E-409C-BE32-E72D297353CC}">
                <c16:uniqueId val="{00000043-8F89-4F6E-A3D8-D012234373A0}"/>
              </c:ext>
            </c:extLst>
          </c:dPt>
          <c:dPt>
            <c:idx val="34"/>
            <c:invertIfNegative val="0"/>
            <c:bubble3D val="0"/>
            <c:spPr>
              <a:solidFill>
                <a:srgbClr val="7C878E"/>
              </a:solidFill>
              <a:ln>
                <a:noFill/>
              </a:ln>
              <a:effectLst/>
            </c:spPr>
            <c:extLst>
              <c:ext xmlns:c16="http://schemas.microsoft.com/office/drawing/2014/chart" uri="{C3380CC4-5D6E-409C-BE32-E72D297353CC}">
                <c16:uniqueId val="{00000045-8F89-4F6E-A3D8-D012234373A0}"/>
              </c:ext>
            </c:extLst>
          </c:dPt>
          <c:dPt>
            <c:idx val="35"/>
            <c:invertIfNegative val="0"/>
            <c:bubble3D val="0"/>
            <c:spPr>
              <a:solidFill>
                <a:srgbClr val="BDCFD6"/>
              </a:solidFill>
              <a:ln>
                <a:noFill/>
              </a:ln>
              <a:effectLst/>
            </c:spPr>
            <c:extLst>
              <c:ext xmlns:c16="http://schemas.microsoft.com/office/drawing/2014/chart" uri="{C3380CC4-5D6E-409C-BE32-E72D297353CC}">
                <c16:uniqueId val="{00000047-8F89-4F6E-A3D8-D012234373A0}"/>
              </c:ext>
            </c:extLst>
          </c:dPt>
          <c:dPt>
            <c:idx val="36"/>
            <c:invertIfNegative val="0"/>
            <c:bubble3D val="0"/>
            <c:spPr>
              <a:solidFill>
                <a:srgbClr val="BDCFD6"/>
              </a:solidFill>
              <a:ln>
                <a:noFill/>
              </a:ln>
              <a:effectLst/>
            </c:spPr>
            <c:extLst>
              <c:ext xmlns:c16="http://schemas.microsoft.com/office/drawing/2014/chart" uri="{C3380CC4-5D6E-409C-BE32-E72D297353CC}">
                <c16:uniqueId val="{00000049-8F89-4F6E-A3D8-D012234373A0}"/>
              </c:ext>
            </c:extLst>
          </c:dPt>
          <c:dPt>
            <c:idx val="37"/>
            <c:invertIfNegative val="0"/>
            <c:bubble3D val="0"/>
            <c:spPr>
              <a:solidFill>
                <a:srgbClr val="BDCFD6"/>
              </a:solidFill>
              <a:ln>
                <a:noFill/>
              </a:ln>
              <a:effectLst/>
            </c:spPr>
            <c:extLst>
              <c:ext xmlns:c16="http://schemas.microsoft.com/office/drawing/2014/chart" uri="{C3380CC4-5D6E-409C-BE32-E72D297353CC}">
                <c16:uniqueId val="{0000004B-8F89-4F6E-A3D8-D012234373A0}"/>
              </c:ext>
            </c:extLst>
          </c:dPt>
          <c:dPt>
            <c:idx val="38"/>
            <c:invertIfNegative val="0"/>
            <c:bubble3D val="0"/>
            <c:spPr>
              <a:solidFill>
                <a:srgbClr val="BDCFD6"/>
              </a:solidFill>
              <a:ln>
                <a:noFill/>
              </a:ln>
              <a:effectLst/>
            </c:spPr>
            <c:extLst>
              <c:ext xmlns:c16="http://schemas.microsoft.com/office/drawing/2014/chart" uri="{C3380CC4-5D6E-409C-BE32-E72D297353CC}">
                <c16:uniqueId val="{0000004D-8F89-4F6E-A3D8-D012234373A0}"/>
              </c:ext>
            </c:extLst>
          </c:dPt>
          <c:dPt>
            <c:idx val="39"/>
            <c:invertIfNegative val="0"/>
            <c:bubble3D val="0"/>
            <c:spPr>
              <a:solidFill>
                <a:srgbClr val="BDCFD6"/>
              </a:solidFill>
              <a:ln>
                <a:noFill/>
              </a:ln>
              <a:effectLst/>
            </c:spPr>
            <c:extLst>
              <c:ext xmlns:c16="http://schemas.microsoft.com/office/drawing/2014/chart" uri="{C3380CC4-5D6E-409C-BE32-E72D297353CC}">
                <c16:uniqueId val="{0000004F-8F89-4F6E-A3D8-D012234373A0}"/>
              </c:ext>
            </c:extLst>
          </c:dPt>
          <c:dPt>
            <c:idx val="40"/>
            <c:invertIfNegative val="0"/>
            <c:bubble3D val="0"/>
            <c:spPr>
              <a:solidFill>
                <a:srgbClr val="BDCFD6"/>
              </a:solidFill>
              <a:ln>
                <a:noFill/>
              </a:ln>
              <a:effectLst/>
            </c:spPr>
            <c:extLst>
              <c:ext xmlns:c16="http://schemas.microsoft.com/office/drawing/2014/chart" uri="{C3380CC4-5D6E-409C-BE32-E72D297353CC}">
                <c16:uniqueId val="{00000051-8F89-4F6E-A3D8-D012234373A0}"/>
              </c:ext>
            </c:extLst>
          </c:dPt>
          <c:dPt>
            <c:idx val="41"/>
            <c:invertIfNegative val="0"/>
            <c:bubble3D val="0"/>
            <c:spPr>
              <a:solidFill>
                <a:srgbClr val="BDCFD6"/>
              </a:solidFill>
              <a:ln>
                <a:noFill/>
              </a:ln>
              <a:effectLst/>
            </c:spPr>
            <c:extLst>
              <c:ext xmlns:c16="http://schemas.microsoft.com/office/drawing/2014/chart" uri="{C3380CC4-5D6E-409C-BE32-E72D297353CC}">
                <c16:uniqueId val="{00000053-8F89-4F6E-A3D8-D012234373A0}"/>
              </c:ext>
            </c:extLst>
          </c:dPt>
          <c:dPt>
            <c:idx val="43"/>
            <c:invertIfNegative val="0"/>
            <c:bubble3D val="0"/>
            <c:spPr>
              <a:solidFill>
                <a:srgbClr val="BDCFD6"/>
              </a:solidFill>
              <a:ln>
                <a:noFill/>
              </a:ln>
              <a:effectLst/>
            </c:spPr>
            <c:extLst>
              <c:ext xmlns:c16="http://schemas.microsoft.com/office/drawing/2014/chart" uri="{C3380CC4-5D6E-409C-BE32-E72D297353CC}">
                <c16:uniqueId val="{00000055-8F89-4F6E-A3D8-D012234373A0}"/>
              </c:ext>
            </c:extLst>
          </c:dPt>
          <c:dPt>
            <c:idx val="44"/>
            <c:invertIfNegative val="0"/>
            <c:bubble3D val="0"/>
            <c:spPr>
              <a:solidFill>
                <a:srgbClr val="BDCFD6"/>
              </a:solidFill>
              <a:ln>
                <a:noFill/>
              </a:ln>
              <a:effectLst/>
            </c:spPr>
            <c:extLst>
              <c:ext xmlns:c16="http://schemas.microsoft.com/office/drawing/2014/chart" uri="{C3380CC4-5D6E-409C-BE32-E72D297353CC}">
                <c16:uniqueId val="{00000057-8F89-4F6E-A3D8-D012234373A0}"/>
              </c:ext>
            </c:extLst>
          </c:dPt>
          <c:dPt>
            <c:idx val="45"/>
            <c:invertIfNegative val="0"/>
            <c:bubble3D val="0"/>
            <c:spPr>
              <a:solidFill>
                <a:srgbClr val="BDCFD6"/>
              </a:solidFill>
              <a:ln>
                <a:noFill/>
              </a:ln>
              <a:effectLst/>
            </c:spPr>
            <c:extLst>
              <c:ext xmlns:c16="http://schemas.microsoft.com/office/drawing/2014/chart" uri="{C3380CC4-5D6E-409C-BE32-E72D297353CC}">
                <c16:uniqueId val="{00000059-8F89-4F6E-A3D8-D012234373A0}"/>
              </c:ext>
            </c:extLst>
          </c:dPt>
          <c:dPt>
            <c:idx val="46"/>
            <c:invertIfNegative val="0"/>
            <c:bubble3D val="0"/>
            <c:spPr>
              <a:solidFill>
                <a:srgbClr val="FBBB27"/>
              </a:solidFill>
              <a:ln>
                <a:noFill/>
              </a:ln>
              <a:effectLst/>
            </c:spPr>
            <c:extLst>
              <c:ext xmlns:c16="http://schemas.microsoft.com/office/drawing/2014/chart" uri="{C3380CC4-5D6E-409C-BE32-E72D297353CC}">
                <c16:uniqueId val="{0000005B-8F89-4F6E-A3D8-D012234373A0}"/>
              </c:ext>
            </c:extLst>
          </c:dPt>
          <c:dPt>
            <c:idx val="52"/>
            <c:invertIfNegative val="0"/>
            <c:bubble3D val="0"/>
            <c:spPr>
              <a:solidFill>
                <a:srgbClr val="BDCFD6"/>
              </a:solidFill>
              <a:ln>
                <a:noFill/>
              </a:ln>
              <a:effectLst/>
            </c:spPr>
            <c:extLst>
              <c:ext xmlns:c16="http://schemas.microsoft.com/office/drawing/2014/chart" uri="{C3380CC4-5D6E-409C-BE32-E72D297353CC}">
                <c16:uniqueId val="{0000005D-8F89-4F6E-A3D8-D012234373A0}"/>
              </c:ext>
            </c:extLst>
          </c:dPt>
          <c:dPt>
            <c:idx val="64"/>
            <c:invertIfNegative val="0"/>
            <c:bubble3D val="0"/>
            <c:spPr>
              <a:solidFill>
                <a:srgbClr val="BDCFD6"/>
              </a:solidFill>
              <a:ln>
                <a:noFill/>
              </a:ln>
              <a:effectLst/>
            </c:spPr>
            <c:extLst>
              <c:ext xmlns:c16="http://schemas.microsoft.com/office/drawing/2014/chart" uri="{C3380CC4-5D6E-409C-BE32-E72D297353CC}">
                <c16:uniqueId val="{0000005F-8F89-4F6E-A3D8-D012234373A0}"/>
              </c:ext>
            </c:extLst>
          </c:dPt>
          <c:dPt>
            <c:idx val="76"/>
            <c:invertIfNegative val="0"/>
            <c:bubble3D val="0"/>
            <c:spPr>
              <a:solidFill>
                <a:srgbClr val="BDCFD6"/>
              </a:solidFill>
              <a:ln>
                <a:noFill/>
              </a:ln>
              <a:effectLst/>
            </c:spPr>
            <c:extLst>
              <c:ext xmlns:c16="http://schemas.microsoft.com/office/drawing/2014/chart" uri="{C3380CC4-5D6E-409C-BE32-E72D297353CC}">
                <c16:uniqueId val="{00000061-8F89-4F6E-A3D8-D012234373A0}"/>
              </c:ext>
            </c:extLst>
          </c:dPt>
          <c:dLbls>
            <c:dLbl>
              <c:idx val="1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F89-4F6E-A3D8-D012234373A0}"/>
                </c:ext>
              </c:extLst>
            </c:dLbl>
            <c:dLbl>
              <c:idx val="22"/>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8F89-4F6E-A3D8-D012234373A0}"/>
                </c:ext>
              </c:extLst>
            </c:dLbl>
            <c:dLbl>
              <c:idx val="34"/>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8F89-4F6E-A3D8-D012234373A0}"/>
                </c:ext>
              </c:extLst>
            </c:dLbl>
            <c:dLbl>
              <c:idx val="46"/>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8F89-4F6E-A3D8-D012234373A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inBase"/>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7"/>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strLit>
          </c:cat>
          <c:val>
            <c:numLit>
              <c:formatCode>General</c:formatCode>
              <c:ptCount val="47"/>
              <c:pt idx="0">
                <c:v>4.5949208423403699E-2</c:v>
              </c:pt>
              <c:pt idx="1">
                <c:v>4.619089215808618E-2</c:v>
              </c:pt>
              <c:pt idx="2">
                <c:v>4.5893680793183095E-2</c:v>
              </c:pt>
              <c:pt idx="3">
                <c:v>4.5180847589388805E-2</c:v>
              </c:pt>
              <c:pt idx="4">
                <c:v>4.4723860220728266E-2</c:v>
              </c:pt>
              <c:pt idx="5">
                <c:v>4.4358953869336408E-2</c:v>
              </c:pt>
              <c:pt idx="6">
                <c:v>4.4686655947820779E-2</c:v>
              </c:pt>
              <c:pt idx="7">
                <c:v>4.4349566922699785E-2</c:v>
              </c:pt>
              <c:pt idx="8">
                <c:v>4.3550595211111813E-2</c:v>
              </c:pt>
              <c:pt idx="9">
                <c:v>4.3427450253507631E-2</c:v>
              </c:pt>
              <c:pt idx="10">
                <c:v>4.2986231219772131E-2</c:v>
              </c:pt>
              <c:pt idx="11">
                <c:v>4.383107014277126E-2</c:v>
              </c:pt>
              <c:pt idx="12">
                <c:v>4.4192976296576369E-2</c:v>
              </c:pt>
              <c:pt idx="13">
                <c:v>4.4898105819060362E-2</c:v>
              </c:pt>
              <c:pt idx="14">
                <c:v>4.5250035886025983E-2</c:v>
              </c:pt>
              <c:pt idx="15">
                <c:v>4.4783947711715101E-2</c:v>
              </c:pt>
              <c:pt idx="16">
                <c:v>4.5291683544558752E-2</c:v>
              </c:pt>
              <c:pt idx="17">
                <c:v>4.5914928377889769E-2</c:v>
              </c:pt>
              <c:pt idx="18">
                <c:v>4.6416272852535065E-2</c:v>
              </c:pt>
              <c:pt idx="19">
                <c:v>4.7947650473653444E-2</c:v>
              </c:pt>
              <c:pt idx="20">
                <c:v>4.9785352298333585E-2</c:v>
              </c:pt>
              <c:pt idx="21">
                <c:v>5.253486734079451E-2</c:v>
              </c:pt>
              <c:pt idx="22">
                <c:v>5.6314431550378075E-2</c:v>
              </c:pt>
              <c:pt idx="23">
                <c:v>7.3347597345201701E-2</c:v>
              </c:pt>
              <c:pt idx="24">
                <c:v>7.9413821207006352E-2</c:v>
              </c:pt>
              <c:pt idx="25">
                <c:v>8.3946797261951145E-2</c:v>
              </c:pt>
              <c:pt idx="26">
                <c:v>8.5885060126427645E-2</c:v>
              </c:pt>
              <c:pt idx="27">
                <c:v>8.9919923381840433E-2</c:v>
              </c:pt>
              <c:pt idx="28">
                <c:v>9.1432769568152633E-2</c:v>
              </c:pt>
              <c:pt idx="29">
                <c:v>9.420064276538187E-2</c:v>
              </c:pt>
              <c:pt idx="30">
                <c:v>9.452291020181286E-2</c:v>
              </c:pt>
              <c:pt idx="31">
                <c:v>9.6365611198540757E-2</c:v>
              </c:pt>
              <c:pt idx="32">
                <c:v>9.6940583961605625E-2</c:v>
              </c:pt>
              <c:pt idx="33">
                <c:v>9.899936635907329E-2</c:v>
              </c:pt>
              <c:pt idx="34">
                <c:v>9.9452613919863722E-2</c:v>
              </c:pt>
              <c:pt idx="35">
                <c:v>0.10181896598199364</c:v>
              </c:pt>
              <c:pt idx="36">
                <c:v>0.10296532364383319</c:v>
              </c:pt>
              <c:pt idx="37">
                <c:v>0.10577049533768124</c:v>
              </c:pt>
              <c:pt idx="38">
                <c:v>0.10587185736357936</c:v>
              </c:pt>
              <c:pt idx="39">
                <c:v>0.10867085119939385</c:v>
              </c:pt>
              <c:pt idx="40">
                <c:v>0.10977430346417939</c:v>
              </c:pt>
              <c:pt idx="41">
                <c:v>0.11180368699871594</c:v>
              </c:pt>
              <c:pt idx="42">
                <c:v>0.11028001411296789</c:v>
              </c:pt>
              <c:pt idx="43">
                <c:v>0.11233128310268238</c:v>
              </c:pt>
              <c:pt idx="44">
                <c:v>0.11143413527799073</c:v>
              </c:pt>
              <c:pt idx="45">
                <c:v>0.11342888025771762</c:v>
              </c:pt>
              <c:pt idx="46">
                <c:v>0.112132536494063</c:v>
              </c:pt>
            </c:numLit>
          </c:val>
          <c:extLst>
            <c:ext xmlns:c16="http://schemas.microsoft.com/office/drawing/2014/chart" uri="{C3380CC4-5D6E-409C-BE32-E72D297353CC}">
              <c16:uniqueId val="{00000062-8F89-4F6E-A3D8-D012234373A0}"/>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v>Nacional</c:v>
          </c:tx>
          <c:spPr>
            <a:ln w="28575" cap="rnd">
              <a:solidFill>
                <a:srgbClr val="B69630"/>
              </a:solidFill>
              <a:round/>
            </a:ln>
            <a:effectLst/>
          </c:spPr>
          <c:marker>
            <c:symbol val="none"/>
          </c:marker>
          <c:dLbls>
            <c:dLbl>
              <c:idx val="10"/>
              <c:layout>
                <c:manualLayout>
                  <c:x val="-2.9873732691892807E-2"/>
                  <c:y val="-8.74035635878131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3-8F89-4F6E-A3D8-D012234373A0}"/>
                </c:ext>
              </c:extLst>
            </c:dLbl>
            <c:dLbl>
              <c:idx val="22"/>
              <c:layout>
                <c:manualLayout>
                  <c:x val="-2.7157938810811598E-2"/>
                  <c:y val="-7.60030987720113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4-8F89-4F6E-A3D8-D012234373A0}"/>
                </c:ext>
              </c:extLst>
            </c:dLbl>
            <c:dLbl>
              <c:idx val="34"/>
              <c:layout>
                <c:manualLayout>
                  <c:x val="-3.5305320454055072E-2"/>
                  <c:y val="-6.08024790176090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8F89-4F6E-A3D8-D012234373A0}"/>
                </c:ext>
              </c:extLst>
            </c:dLbl>
            <c:dLbl>
              <c:idx val="46"/>
              <c:layout>
                <c:manualLayout>
                  <c:x val="-3.3947423513514499E-2"/>
                  <c:y val="-9.5003873465014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8F89-4F6E-A3D8-D012234373A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7"/>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strLit>
          </c:cat>
          <c:val>
            <c:numLit>
              <c:formatCode>General</c:formatCode>
              <c:ptCount val="47"/>
              <c:pt idx="0">
                <c:v>5.8039058144557336E-2</c:v>
              </c:pt>
              <c:pt idx="1">
                <c:v>5.8352863524522861E-2</c:v>
              </c:pt>
              <c:pt idx="2">
                <c:v>5.8772921160575899E-2</c:v>
              </c:pt>
              <c:pt idx="3">
                <c:v>5.8990332433742403E-2</c:v>
              </c:pt>
              <c:pt idx="4">
                <c:v>5.8363394602311741E-2</c:v>
              </c:pt>
              <c:pt idx="5">
                <c:v>5.7638662023780998E-2</c:v>
              </c:pt>
              <c:pt idx="6">
                <c:v>5.7344820703878648E-2</c:v>
              </c:pt>
              <c:pt idx="7">
                <c:v>5.6872989256004237E-2</c:v>
              </c:pt>
              <c:pt idx="8">
                <c:v>5.6172995561989E-2</c:v>
              </c:pt>
              <c:pt idx="9">
                <c:v>5.6213884319815811E-2</c:v>
              </c:pt>
              <c:pt idx="10">
                <c:v>5.5964575797152381E-2</c:v>
              </c:pt>
              <c:pt idx="11">
                <c:v>5.6158535569925519E-2</c:v>
              </c:pt>
              <c:pt idx="12">
                <c:v>5.6301794643203222E-2</c:v>
              </c:pt>
              <c:pt idx="13">
                <c:v>5.6850537765425584E-2</c:v>
              </c:pt>
              <c:pt idx="14">
                <c:v>5.7069968606765109E-2</c:v>
              </c:pt>
              <c:pt idx="15">
                <c:v>5.7440479175716534E-2</c:v>
              </c:pt>
              <c:pt idx="16">
                <c:v>5.7850719699571534E-2</c:v>
              </c:pt>
              <c:pt idx="17">
                <c:v>5.7836699963812868E-2</c:v>
              </c:pt>
              <c:pt idx="18">
                <c:v>5.7873237323502712E-2</c:v>
              </c:pt>
              <c:pt idx="19">
                <c:v>5.9138120605385626E-2</c:v>
              </c:pt>
              <c:pt idx="20">
                <c:v>6.068630924320402E-2</c:v>
              </c:pt>
              <c:pt idx="21">
                <c:v>6.3534825249674021E-2</c:v>
              </c:pt>
              <c:pt idx="22">
                <c:v>6.7990099316020125E-2</c:v>
              </c:pt>
              <c:pt idx="23">
                <c:v>8.8664199682685241E-2</c:v>
              </c:pt>
              <c:pt idx="24">
                <c:v>9.5810472003197561E-2</c:v>
              </c:pt>
              <c:pt idx="25">
                <c:v>0.1016165187954733</c:v>
              </c:pt>
              <c:pt idx="26">
                <c:v>0.10423210739422495</c:v>
              </c:pt>
              <c:pt idx="27">
                <c:v>0.10925548599630389</c:v>
              </c:pt>
              <c:pt idx="28">
                <c:v>0.11088736692301117</c:v>
              </c:pt>
              <c:pt idx="29">
                <c:v>0.113894079939988</c:v>
              </c:pt>
              <c:pt idx="30">
                <c:v>0.11468434444245257</c:v>
              </c:pt>
              <c:pt idx="31">
                <c:v>0.11688954510774237</c:v>
              </c:pt>
              <c:pt idx="32">
                <c:v>0.11729624609582179</c:v>
              </c:pt>
              <c:pt idx="33">
                <c:v>0.11977153482935839</c:v>
              </c:pt>
              <c:pt idx="34">
                <c:v>0.12060093339245599</c:v>
              </c:pt>
              <c:pt idx="35">
                <c:v>0.12302204958680746</c:v>
              </c:pt>
              <c:pt idx="36">
                <c:v>0.12440540451394101</c:v>
              </c:pt>
              <c:pt idx="37">
                <c:v>0.12760052423688681</c:v>
              </c:pt>
              <c:pt idx="38">
                <c:v>0.12740844891624309</c:v>
              </c:pt>
              <c:pt idx="39">
                <c:v>0.13045422576724031</c:v>
              </c:pt>
              <c:pt idx="40">
                <c:v>0.13083140306510355</c:v>
              </c:pt>
              <c:pt idx="41">
                <c:v>0.1330246192165413</c:v>
              </c:pt>
              <c:pt idx="42">
                <c:v>0.13103280142168003</c:v>
              </c:pt>
              <c:pt idx="43">
                <c:v>0.1329665764043266</c:v>
              </c:pt>
              <c:pt idx="44">
                <c:v>0.13179697606426774</c:v>
              </c:pt>
              <c:pt idx="45">
                <c:v>0.1334237307773426</c:v>
              </c:pt>
              <c:pt idx="46">
                <c:v>0.13137210897550497</c:v>
              </c:pt>
            </c:numLit>
          </c:val>
          <c:smooth val="0"/>
          <c:extLst>
            <c:ext xmlns:c16="http://schemas.microsoft.com/office/drawing/2014/chart" uri="{C3380CC4-5D6E-409C-BE32-E72D297353CC}">
              <c16:uniqueId val="{00000067-8F89-4F6E-A3D8-D012234373A0}"/>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F013-444E-9A95-03F737CDC24D}"/>
              </c:ext>
            </c:extLst>
          </c:dPt>
          <c:dPt>
            <c:idx val="2"/>
            <c:invertIfNegative val="0"/>
            <c:bubble3D val="0"/>
            <c:extLst>
              <c:ext xmlns:c16="http://schemas.microsoft.com/office/drawing/2014/chart" uri="{C3380CC4-5D6E-409C-BE32-E72D297353CC}">
                <c16:uniqueId val="{00000001-F013-444E-9A95-03F737CDC24D}"/>
              </c:ext>
            </c:extLst>
          </c:dPt>
          <c:dPt>
            <c:idx val="3"/>
            <c:invertIfNegative val="0"/>
            <c:bubble3D val="0"/>
            <c:extLst>
              <c:ext xmlns:c16="http://schemas.microsoft.com/office/drawing/2014/chart" uri="{C3380CC4-5D6E-409C-BE32-E72D297353CC}">
                <c16:uniqueId val="{00000002-F013-444E-9A95-03F737CDC24D}"/>
              </c:ext>
            </c:extLst>
          </c:dPt>
          <c:dPt>
            <c:idx val="5"/>
            <c:invertIfNegative val="0"/>
            <c:bubble3D val="0"/>
            <c:extLst>
              <c:ext xmlns:c16="http://schemas.microsoft.com/office/drawing/2014/chart" uri="{C3380CC4-5D6E-409C-BE32-E72D297353CC}">
                <c16:uniqueId val="{00000003-F013-444E-9A95-03F737CDC24D}"/>
              </c:ext>
            </c:extLst>
          </c:dPt>
          <c:dPt>
            <c:idx val="6"/>
            <c:invertIfNegative val="0"/>
            <c:bubble3D val="0"/>
            <c:extLst>
              <c:ext xmlns:c16="http://schemas.microsoft.com/office/drawing/2014/chart" uri="{C3380CC4-5D6E-409C-BE32-E72D297353CC}">
                <c16:uniqueId val="{00000004-F013-444E-9A95-03F737CDC24D}"/>
              </c:ext>
            </c:extLst>
          </c:dPt>
          <c:dPt>
            <c:idx val="8"/>
            <c:invertIfNegative val="0"/>
            <c:bubble3D val="0"/>
            <c:extLst>
              <c:ext xmlns:c16="http://schemas.microsoft.com/office/drawing/2014/chart" uri="{C3380CC4-5D6E-409C-BE32-E72D297353CC}">
                <c16:uniqueId val="{00000005-F013-444E-9A95-03F737CDC24D}"/>
              </c:ext>
            </c:extLst>
          </c:dPt>
          <c:dPt>
            <c:idx val="12"/>
            <c:invertIfNegative val="0"/>
            <c:bubble3D val="0"/>
            <c:spPr>
              <a:solidFill>
                <a:srgbClr val="FBBB27"/>
              </a:solidFill>
              <a:ln>
                <a:noFill/>
              </a:ln>
              <a:effectLst/>
            </c:spPr>
            <c:extLst>
              <c:ext xmlns:c16="http://schemas.microsoft.com/office/drawing/2014/chart" uri="{C3380CC4-5D6E-409C-BE32-E72D297353CC}">
                <c16:uniqueId val="{00000007-F013-444E-9A95-03F737CDC24D}"/>
              </c:ext>
            </c:extLst>
          </c:dPt>
          <c:dPt>
            <c:idx val="14"/>
            <c:invertIfNegative val="0"/>
            <c:bubble3D val="0"/>
            <c:extLst>
              <c:ext xmlns:c16="http://schemas.microsoft.com/office/drawing/2014/chart" uri="{C3380CC4-5D6E-409C-BE32-E72D297353CC}">
                <c16:uniqueId val="{00000008-F013-444E-9A95-03F737CDC24D}"/>
              </c:ext>
            </c:extLst>
          </c:dPt>
          <c:dPt>
            <c:idx val="15"/>
            <c:invertIfNegative val="0"/>
            <c:bubble3D val="0"/>
            <c:extLst>
              <c:ext xmlns:c16="http://schemas.microsoft.com/office/drawing/2014/chart" uri="{C3380CC4-5D6E-409C-BE32-E72D297353CC}">
                <c16:uniqueId val="{00000009-F013-444E-9A95-03F737CDC24D}"/>
              </c:ext>
            </c:extLst>
          </c:dPt>
          <c:dPt>
            <c:idx val="16"/>
            <c:invertIfNegative val="0"/>
            <c:bubble3D val="0"/>
            <c:extLst>
              <c:ext xmlns:c16="http://schemas.microsoft.com/office/drawing/2014/chart" uri="{C3380CC4-5D6E-409C-BE32-E72D297353CC}">
                <c16:uniqueId val="{0000000A-F013-444E-9A95-03F737CDC24D}"/>
              </c:ext>
            </c:extLst>
          </c:dPt>
          <c:dPt>
            <c:idx val="17"/>
            <c:invertIfNegative val="0"/>
            <c:bubble3D val="0"/>
            <c:extLst>
              <c:ext xmlns:c16="http://schemas.microsoft.com/office/drawing/2014/chart" uri="{C3380CC4-5D6E-409C-BE32-E72D297353CC}">
                <c16:uniqueId val="{0000000B-F013-444E-9A95-03F737CDC24D}"/>
              </c:ext>
            </c:extLst>
          </c:dPt>
          <c:dPt>
            <c:idx val="21"/>
            <c:invertIfNegative val="0"/>
            <c:bubble3D val="0"/>
            <c:extLst>
              <c:ext xmlns:c16="http://schemas.microsoft.com/office/drawing/2014/chart" uri="{C3380CC4-5D6E-409C-BE32-E72D297353CC}">
                <c16:uniqueId val="{0000000C-F013-444E-9A95-03F737CDC24D}"/>
              </c:ext>
            </c:extLst>
          </c:dPt>
          <c:dPt>
            <c:idx val="25"/>
            <c:invertIfNegative val="0"/>
            <c:bubble3D val="0"/>
            <c:extLst>
              <c:ext xmlns:c16="http://schemas.microsoft.com/office/drawing/2014/chart" uri="{C3380CC4-5D6E-409C-BE32-E72D297353CC}">
                <c16:uniqueId val="{0000000D-F013-444E-9A95-03F737CDC24D}"/>
              </c:ext>
            </c:extLst>
          </c:dPt>
          <c:dPt>
            <c:idx val="26"/>
            <c:invertIfNegative val="0"/>
            <c:bubble3D val="0"/>
            <c:extLst>
              <c:ext xmlns:c16="http://schemas.microsoft.com/office/drawing/2014/chart" uri="{C3380CC4-5D6E-409C-BE32-E72D297353CC}">
                <c16:uniqueId val="{0000000E-F013-444E-9A95-03F737CDC24D}"/>
              </c:ext>
            </c:extLst>
          </c:dPt>
          <c:dPt>
            <c:idx val="27"/>
            <c:invertIfNegative val="0"/>
            <c:bubble3D val="0"/>
            <c:extLst>
              <c:ext xmlns:c16="http://schemas.microsoft.com/office/drawing/2014/chart" uri="{C3380CC4-5D6E-409C-BE32-E72D297353CC}">
                <c16:uniqueId val="{0000000F-F013-444E-9A95-03F737CDC24D}"/>
              </c:ext>
            </c:extLst>
          </c:dPt>
          <c:dPt>
            <c:idx val="29"/>
            <c:invertIfNegative val="0"/>
            <c:bubble3D val="0"/>
            <c:extLst>
              <c:ext xmlns:c16="http://schemas.microsoft.com/office/drawing/2014/chart" uri="{C3380CC4-5D6E-409C-BE32-E72D297353CC}">
                <c16:uniqueId val="{00000010-F013-444E-9A95-03F737CDC24D}"/>
              </c:ext>
            </c:extLst>
          </c:dPt>
          <c:dPt>
            <c:idx val="30"/>
            <c:invertIfNegative val="0"/>
            <c:bubble3D val="0"/>
            <c:extLst>
              <c:ext xmlns:c16="http://schemas.microsoft.com/office/drawing/2014/chart" uri="{C3380CC4-5D6E-409C-BE32-E72D297353CC}">
                <c16:uniqueId val="{00000011-F013-444E-9A95-03F737CDC24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'F37'!$B$7:$B$38</c:f>
              <c:strCache>
                <c:ptCount val="32"/>
                <c:pt idx="0">
                  <c:v>Quintana Roo</c:v>
                </c:pt>
                <c:pt idx="1">
                  <c:v>Querétaro</c:v>
                </c:pt>
                <c:pt idx="2">
                  <c:v>Aguascalientes</c:v>
                </c:pt>
                <c:pt idx="3">
                  <c:v>Chiapas</c:v>
                </c:pt>
                <c:pt idx="4">
                  <c:v>Estado de México</c:v>
                </c:pt>
                <c:pt idx="5">
                  <c:v>Hidalgo</c:v>
                </c:pt>
                <c:pt idx="6">
                  <c:v>Michoacán</c:v>
                </c:pt>
                <c:pt idx="7">
                  <c:v>Campeche</c:v>
                </c:pt>
                <c:pt idx="8">
                  <c:v>Tabasco</c:v>
                </c:pt>
                <c:pt idx="9">
                  <c:v>Oaxaca</c:v>
                </c:pt>
                <c:pt idx="10">
                  <c:v>Chihuahua</c:v>
                </c:pt>
                <c:pt idx="11">
                  <c:v>Durango</c:v>
                </c:pt>
                <c:pt idx="12">
                  <c:v>Jalisco</c:v>
                </c:pt>
                <c:pt idx="13">
                  <c:v>Sinaloa</c:v>
                </c:pt>
                <c:pt idx="14">
                  <c:v>San Luis Potosí</c:v>
                </c:pt>
                <c:pt idx="15">
                  <c:v>Puebla</c:v>
                </c:pt>
                <c:pt idx="16">
                  <c:v>Ciudad de México</c:v>
                </c:pt>
                <c:pt idx="17">
                  <c:v>Nuevo León</c:v>
                </c:pt>
                <c:pt idx="18">
                  <c:v>Guanajuato</c:v>
                </c:pt>
                <c:pt idx="19">
                  <c:v>Nayarit</c:v>
                </c:pt>
                <c:pt idx="20">
                  <c:v>Morelos</c:v>
                </c:pt>
                <c:pt idx="21">
                  <c:v>Baja California Sur</c:v>
                </c:pt>
                <c:pt idx="22">
                  <c:v>Guerrero</c:v>
                </c:pt>
                <c:pt idx="23">
                  <c:v>Veracruz</c:v>
                </c:pt>
                <c:pt idx="24">
                  <c:v>Tamaulipas</c:v>
                </c:pt>
                <c:pt idx="25">
                  <c:v>Coahuila</c:v>
                </c:pt>
                <c:pt idx="26">
                  <c:v>Zacatecas</c:v>
                </c:pt>
                <c:pt idx="27">
                  <c:v>Sonora</c:v>
                </c:pt>
                <c:pt idx="28">
                  <c:v>Tlaxcala</c:v>
                </c:pt>
                <c:pt idx="29">
                  <c:v>Baja California</c:v>
                </c:pt>
                <c:pt idx="30">
                  <c:v>Colima</c:v>
                </c:pt>
                <c:pt idx="31">
                  <c:v>Yucatán</c:v>
                </c:pt>
              </c:strCache>
            </c:strRef>
          </c:cat>
          <c:val>
            <c:numRef>
              <c:f>'F37'!$C$7:$C$38</c:f>
              <c:numCache>
                <c:formatCode>0.00%</c:formatCode>
                <c:ptCount val="32"/>
                <c:pt idx="0">
                  <c:v>2.3071864904272175E-2</c:v>
                </c:pt>
                <c:pt idx="1">
                  <c:v>2.6908123593206473E-2</c:v>
                </c:pt>
                <c:pt idx="2">
                  <c:v>2.8053560961313034E-2</c:v>
                </c:pt>
                <c:pt idx="3">
                  <c:v>2.8549095511054844E-2</c:v>
                </c:pt>
                <c:pt idx="4">
                  <c:v>3.1181018001126846E-2</c:v>
                </c:pt>
                <c:pt idx="5">
                  <c:v>3.1550030264934498E-2</c:v>
                </c:pt>
                <c:pt idx="6">
                  <c:v>3.3656604802980022E-2</c:v>
                </c:pt>
                <c:pt idx="7">
                  <c:v>3.4292543021032539E-2</c:v>
                </c:pt>
                <c:pt idx="8">
                  <c:v>3.4474767325447679E-2</c:v>
                </c:pt>
                <c:pt idx="9">
                  <c:v>3.6663697313516909E-2</c:v>
                </c:pt>
                <c:pt idx="10">
                  <c:v>3.6871968689724796E-2</c:v>
                </c:pt>
                <c:pt idx="11">
                  <c:v>3.8219944082013041E-2</c:v>
                </c:pt>
                <c:pt idx="12">
                  <c:v>3.9118985362948701E-2</c:v>
                </c:pt>
                <c:pt idx="13">
                  <c:v>3.9650734080772444E-2</c:v>
                </c:pt>
                <c:pt idx="14">
                  <c:v>4.0099706357224457E-2</c:v>
                </c:pt>
                <c:pt idx="15">
                  <c:v>4.0157120331408225E-2</c:v>
                </c:pt>
                <c:pt idx="16">
                  <c:v>4.0771468390186499E-2</c:v>
                </c:pt>
                <c:pt idx="17">
                  <c:v>4.1665092022221489E-2</c:v>
                </c:pt>
                <c:pt idx="18">
                  <c:v>4.2671230300522785E-2</c:v>
                </c:pt>
                <c:pt idx="19">
                  <c:v>4.3415299261836515E-2</c:v>
                </c:pt>
                <c:pt idx="20">
                  <c:v>4.3515616148646179E-2</c:v>
                </c:pt>
                <c:pt idx="21">
                  <c:v>4.4252360595668658E-2</c:v>
                </c:pt>
                <c:pt idx="22">
                  <c:v>4.5977119016660337E-2</c:v>
                </c:pt>
                <c:pt idx="23">
                  <c:v>4.6056183331161529E-2</c:v>
                </c:pt>
                <c:pt idx="24">
                  <c:v>4.6675222206378736E-2</c:v>
                </c:pt>
                <c:pt idx="25">
                  <c:v>4.9885639524486429E-2</c:v>
                </c:pt>
                <c:pt idx="26">
                  <c:v>5.2194891201513681E-2</c:v>
                </c:pt>
                <c:pt idx="27">
                  <c:v>5.3126974695602243E-2</c:v>
                </c:pt>
                <c:pt idx="28">
                  <c:v>5.3260806888730867E-2</c:v>
                </c:pt>
                <c:pt idx="29">
                  <c:v>5.3387721108072092E-2</c:v>
                </c:pt>
                <c:pt idx="30">
                  <c:v>5.3942221593854554E-2</c:v>
                </c:pt>
                <c:pt idx="31">
                  <c:v>5.4661971958471757E-2</c:v>
                </c:pt>
              </c:numCache>
            </c:numRef>
          </c:val>
          <c:extLst>
            <c:ext xmlns:c16="http://schemas.microsoft.com/office/drawing/2014/chart" uri="{C3380CC4-5D6E-409C-BE32-E72D297353CC}">
              <c16:uniqueId val="{00000012-F013-444E-9A95-03F737CDC24D}"/>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'F37'!$B$40</c:f>
              <c:strCache>
                <c:ptCount val="1"/>
                <c:pt idx="0">
                  <c:v>Nacional</c:v>
                </c:pt>
              </c:strCache>
            </c:strRef>
          </c:tx>
          <c:spPr>
            <a:ln w="57150">
              <a:solidFill>
                <a:srgbClr val="FF6C37"/>
              </a:solidFill>
              <a:prstDash val="sysDot"/>
            </a:ln>
          </c:spPr>
          <c:marker>
            <c:symbol val="none"/>
          </c:marker>
          <c:dLbls>
            <c:dLbl>
              <c:idx val="0"/>
              <c:layout>
                <c:manualLayout>
                  <c:x val="-5.931649831649824E-2"/>
                  <c:y val="0.36371016211941476"/>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3-F013-444E-9A95-03F737CDC24D}"/>
                </c:ext>
              </c:extLst>
            </c:dLbl>
            <c:dLbl>
              <c:idx val="1"/>
              <c:delete val="1"/>
              <c:extLst>
                <c:ext xmlns:c15="http://schemas.microsoft.com/office/drawing/2012/chart" uri="{CE6537A1-D6FC-4f65-9D91-7224C49458BB}"/>
                <c:ext xmlns:c16="http://schemas.microsoft.com/office/drawing/2014/chart" uri="{C3380CC4-5D6E-409C-BE32-E72D297353CC}">
                  <c16:uniqueId val="{00000014-F013-444E-9A95-03F737CDC24D}"/>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'F37'!$D$40:$D$41</c:f>
              <c:numCache>
                <c:formatCode>0.00%</c:formatCode>
                <c:ptCount val="2"/>
                <c:pt idx="0">
                  <c:v>4.1100000000000005E-2</c:v>
                </c:pt>
                <c:pt idx="1">
                  <c:v>4.1100000000000005E-2</c:v>
                </c:pt>
              </c:numCache>
            </c:numRef>
          </c:xVal>
          <c:yVal>
            <c:numRef>
              <c:f>'F37'!$C$40:$C$41</c:f>
              <c:numCache>
                <c:formatCode>General</c:formatCode>
                <c:ptCount val="2"/>
                <c:pt idx="0">
                  <c:v>1</c:v>
                </c:pt>
                <c:pt idx="1">
                  <c:v>0</c:v>
                </c:pt>
              </c:numCache>
            </c:numRef>
          </c:yVal>
          <c:smooth val="0"/>
          <c:extLst>
            <c:ext xmlns:c16="http://schemas.microsoft.com/office/drawing/2014/chart" uri="{C3380CC4-5D6E-409C-BE32-E72D297353CC}">
              <c16:uniqueId val="{00000015-F013-444E-9A95-03F737CDC24D}"/>
            </c:ext>
          </c:extLst>
        </c:ser>
        <c:dLbls>
          <c:showLegendKey val="0"/>
          <c:showVal val="0"/>
          <c:showCatName val="0"/>
          <c:showSerName val="0"/>
          <c:showPercent val="0"/>
          <c:showBubbleSize val="0"/>
        </c:dLbls>
        <c:axId val="454604320"/>
        <c:axId val="454608912"/>
      </c:scatterChart>
      <c:valAx>
        <c:axId val="403253368"/>
        <c:scaling>
          <c:orientation val="minMax"/>
          <c:max val="7.0000000000000007E-2"/>
          <c:min val="-1.3000000000000003E-2"/>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54608912"/>
        <c:scaling>
          <c:orientation val="minMax"/>
          <c:max val="1"/>
        </c:scaling>
        <c:delete val="1"/>
        <c:axPos val="l"/>
        <c:numFmt formatCode="General" sourceLinked="1"/>
        <c:majorTickMark val="out"/>
        <c:minorTickMark val="none"/>
        <c:tickLblPos val="nextTo"/>
        <c:crossAx val="454604320"/>
        <c:crosses val="autoZero"/>
        <c:crossBetween val="midCat"/>
      </c:valAx>
      <c:valAx>
        <c:axId val="454604320"/>
        <c:scaling>
          <c:orientation val="minMax"/>
        </c:scaling>
        <c:delete val="1"/>
        <c:axPos val="b"/>
        <c:numFmt formatCode="0.00%" sourceLinked="1"/>
        <c:majorTickMark val="out"/>
        <c:minorTickMark val="none"/>
        <c:tickLblPos val="nextTo"/>
        <c:crossAx val="4546089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3A2B-4E64-83F8-843AB86A148A}"/>
              </c:ext>
            </c:extLst>
          </c:dPt>
          <c:dPt>
            <c:idx val="3"/>
            <c:invertIfNegative val="0"/>
            <c:bubble3D val="0"/>
            <c:extLst>
              <c:ext xmlns:c16="http://schemas.microsoft.com/office/drawing/2014/chart" uri="{C3380CC4-5D6E-409C-BE32-E72D297353CC}">
                <c16:uniqueId val="{00000001-3A2B-4E64-83F8-843AB86A148A}"/>
              </c:ext>
            </c:extLst>
          </c:dPt>
          <c:dPt>
            <c:idx val="5"/>
            <c:invertIfNegative val="0"/>
            <c:bubble3D val="0"/>
            <c:extLst>
              <c:ext xmlns:c16="http://schemas.microsoft.com/office/drawing/2014/chart" uri="{C3380CC4-5D6E-409C-BE32-E72D297353CC}">
                <c16:uniqueId val="{00000002-3A2B-4E64-83F8-843AB86A148A}"/>
              </c:ext>
            </c:extLst>
          </c:dPt>
          <c:dPt>
            <c:idx val="6"/>
            <c:invertIfNegative val="0"/>
            <c:bubble3D val="0"/>
            <c:extLst>
              <c:ext xmlns:c16="http://schemas.microsoft.com/office/drawing/2014/chart" uri="{C3380CC4-5D6E-409C-BE32-E72D297353CC}">
                <c16:uniqueId val="{00000003-3A2B-4E64-83F8-843AB86A148A}"/>
              </c:ext>
            </c:extLst>
          </c:dPt>
          <c:dPt>
            <c:idx val="9"/>
            <c:invertIfNegative val="0"/>
            <c:bubble3D val="0"/>
            <c:extLst>
              <c:ext xmlns:c16="http://schemas.microsoft.com/office/drawing/2014/chart" uri="{C3380CC4-5D6E-409C-BE32-E72D297353CC}">
                <c16:uniqueId val="{00000004-3A2B-4E64-83F8-843AB86A148A}"/>
              </c:ext>
            </c:extLst>
          </c:dPt>
          <c:dPt>
            <c:idx val="10"/>
            <c:invertIfNegative val="0"/>
            <c:bubble3D val="0"/>
            <c:extLst>
              <c:ext xmlns:c16="http://schemas.microsoft.com/office/drawing/2014/chart" uri="{C3380CC4-5D6E-409C-BE32-E72D297353CC}">
                <c16:uniqueId val="{00000005-3A2B-4E64-83F8-843AB86A148A}"/>
              </c:ext>
            </c:extLst>
          </c:dPt>
          <c:dPt>
            <c:idx val="11"/>
            <c:invertIfNegative val="0"/>
            <c:bubble3D val="0"/>
            <c:extLst>
              <c:ext xmlns:c16="http://schemas.microsoft.com/office/drawing/2014/chart" uri="{C3380CC4-5D6E-409C-BE32-E72D297353CC}">
                <c16:uniqueId val="{00000006-3A2B-4E64-83F8-843AB86A148A}"/>
              </c:ext>
            </c:extLst>
          </c:dPt>
          <c:dPt>
            <c:idx val="13"/>
            <c:invertIfNegative val="0"/>
            <c:bubble3D val="0"/>
            <c:extLst>
              <c:ext xmlns:c16="http://schemas.microsoft.com/office/drawing/2014/chart" uri="{C3380CC4-5D6E-409C-BE32-E72D297353CC}">
                <c16:uniqueId val="{00000007-3A2B-4E64-83F8-843AB86A148A}"/>
              </c:ext>
            </c:extLst>
          </c:dPt>
          <c:dPt>
            <c:idx val="14"/>
            <c:invertIfNegative val="0"/>
            <c:bubble3D val="0"/>
            <c:extLst>
              <c:ext xmlns:c16="http://schemas.microsoft.com/office/drawing/2014/chart" uri="{C3380CC4-5D6E-409C-BE32-E72D297353CC}">
                <c16:uniqueId val="{00000008-3A2B-4E64-83F8-843AB86A148A}"/>
              </c:ext>
            </c:extLst>
          </c:dPt>
          <c:dPt>
            <c:idx val="15"/>
            <c:invertIfNegative val="0"/>
            <c:bubble3D val="0"/>
            <c:spPr>
              <a:solidFill>
                <a:srgbClr val="FBBB27"/>
              </a:solidFill>
              <a:ln>
                <a:noFill/>
              </a:ln>
              <a:effectLst/>
            </c:spPr>
            <c:extLst>
              <c:ext xmlns:c16="http://schemas.microsoft.com/office/drawing/2014/chart" uri="{C3380CC4-5D6E-409C-BE32-E72D297353CC}">
                <c16:uniqueId val="{0000000A-3A2B-4E64-83F8-843AB86A148A}"/>
              </c:ext>
            </c:extLst>
          </c:dPt>
          <c:dPt>
            <c:idx val="16"/>
            <c:invertIfNegative val="0"/>
            <c:bubble3D val="0"/>
            <c:extLst>
              <c:ext xmlns:c16="http://schemas.microsoft.com/office/drawing/2014/chart" uri="{C3380CC4-5D6E-409C-BE32-E72D297353CC}">
                <c16:uniqueId val="{0000000B-3A2B-4E64-83F8-843AB86A148A}"/>
              </c:ext>
            </c:extLst>
          </c:dPt>
          <c:dPt>
            <c:idx val="17"/>
            <c:invertIfNegative val="0"/>
            <c:bubble3D val="0"/>
            <c:extLst>
              <c:ext xmlns:c16="http://schemas.microsoft.com/office/drawing/2014/chart" uri="{C3380CC4-5D6E-409C-BE32-E72D297353CC}">
                <c16:uniqueId val="{0000000C-3A2B-4E64-83F8-843AB86A148A}"/>
              </c:ext>
            </c:extLst>
          </c:dPt>
          <c:dPt>
            <c:idx val="23"/>
            <c:invertIfNegative val="0"/>
            <c:bubble3D val="0"/>
            <c:extLst>
              <c:ext xmlns:c16="http://schemas.microsoft.com/office/drawing/2014/chart" uri="{C3380CC4-5D6E-409C-BE32-E72D297353CC}">
                <c16:uniqueId val="{0000000D-3A2B-4E64-83F8-843AB86A148A}"/>
              </c:ext>
            </c:extLst>
          </c:dPt>
          <c:dPt>
            <c:idx val="24"/>
            <c:invertIfNegative val="0"/>
            <c:bubble3D val="0"/>
            <c:extLst>
              <c:ext xmlns:c16="http://schemas.microsoft.com/office/drawing/2014/chart" uri="{C3380CC4-5D6E-409C-BE32-E72D297353CC}">
                <c16:uniqueId val="{0000000E-3A2B-4E64-83F8-843AB86A148A}"/>
              </c:ext>
            </c:extLst>
          </c:dPt>
          <c:dPt>
            <c:idx val="25"/>
            <c:invertIfNegative val="0"/>
            <c:bubble3D val="0"/>
            <c:extLst>
              <c:ext xmlns:c16="http://schemas.microsoft.com/office/drawing/2014/chart" uri="{C3380CC4-5D6E-409C-BE32-E72D297353CC}">
                <c16:uniqueId val="{0000000F-3A2B-4E64-83F8-843AB86A148A}"/>
              </c:ext>
            </c:extLst>
          </c:dPt>
          <c:dPt>
            <c:idx val="26"/>
            <c:invertIfNegative val="0"/>
            <c:bubble3D val="0"/>
            <c:extLst>
              <c:ext xmlns:c16="http://schemas.microsoft.com/office/drawing/2014/chart" uri="{C3380CC4-5D6E-409C-BE32-E72D297353CC}">
                <c16:uniqueId val="{00000010-3A2B-4E64-83F8-843AB86A148A}"/>
              </c:ext>
            </c:extLst>
          </c:dPt>
          <c:dPt>
            <c:idx val="27"/>
            <c:invertIfNegative val="0"/>
            <c:bubble3D val="0"/>
            <c:extLst>
              <c:ext xmlns:c16="http://schemas.microsoft.com/office/drawing/2014/chart" uri="{C3380CC4-5D6E-409C-BE32-E72D297353CC}">
                <c16:uniqueId val="{00000011-3A2B-4E64-83F8-843AB86A148A}"/>
              </c:ext>
            </c:extLst>
          </c:dPt>
          <c:dPt>
            <c:idx val="30"/>
            <c:invertIfNegative val="0"/>
            <c:bubble3D val="0"/>
            <c:extLst>
              <c:ext xmlns:c16="http://schemas.microsoft.com/office/drawing/2014/chart" uri="{C3380CC4-5D6E-409C-BE32-E72D297353CC}">
                <c16:uniqueId val="{00000012-3A2B-4E64-83F8-843AB86A148A}"/>
              </c:ext>
            </c:extLst>
          </c:dPt>
          <c:dPt>
            <c:idx val="31"/>
            <c:invertIfNegative val="0"/>
            <c:bubble3D val="0"/>
            <c:extLst>
              <c:ext xmlns:c16="http://schemas.microsoft.com/office/drawing/2014/chart" uri="{C3380CC4-5D6E-409C-BE32-E72D297353CC}">
                <c16:uniqueId val="{00000013-3A2B-4E64-83F8-843AB86A148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'F38'!$B$7:$B$38</c:f>
              <c:strCache>
                <c:ptCount val="32"/>
                <c:pt idx="0">
                  <c:v>Guerrero</c:v>
                </c:pt>
                <c:pt idx="1">
                  <c:v>Estado de México</c:v>
                </c:pt>
                <c:pt idx="2">
                  <c:v>Quintana Roo</c:v>
                </c:pt>
                <c:pt idx="3">
                  <c:v>Nuevo León</c:v>
                </c:pt>
                <c:pt idx="4">
                  <c:v>Veracruz</c:v>
                </c:pt>
                <c:pt idx="5">
                  <c:v>Puebla</c:v>
                </c:pt>
                <c:pt idx="6">
                  <c:v>Morelos</c:v>
                </c:pt>
                <c:pt idx="7">
                  <c:v>Aguascalientes</c:v>
                </c:pt>
                <c:pt idx="8">
                  <c:v>Ciudad de México</c:v>
                </c:pt>
                <c:pt idx="9">
                  <c:v>Michoacán</c:v>
                </c:pt>
                <c:pt idx="10">
                  <c:v>Tamaulipas</c:v>
                </c:pt>
                <c:pt idx="11">
                  <c:v>Guanajuato</c:v>
                </c:pt>
                <c:pt idx="12">
                  <c:v>Nayarit</c:v>
                </c:pt>
                <c:pt idx="13">
                  <c:v>Durango</c:v>
                </c:pt>
                <c:pt idx="14">
                  <c:v>Tabasco</c:v>
                </c:pt>
                <c:pt idx="15">
                  <c:v>Jalisco</c:v>
                </c:pt>
                <c:pt idx="16">
                  <c:v>San Luis Potosí</c:v>
                </c:pt>
                <c:pt idx="17">
                  <c:v>Campeche</c:v>
                </c:pt>
                <c:pt idx="18">
                  <c:v>Querétaro</c:v>
                </c:pt>
                <c:pt idx="19">
                  <c:v>Chiapas</c:v>
                </c:pt>
                <c:pt idx="20">
                  <c:v>Baja California</c:v>
                </c:pt>
                <c:pt idx="21">
                  <c:v>Sonora</c:v>
                </c:pt>
                <c:pt idx="22">
                  <c:v>Hidalgo</c:v>
                </c:pt>
                <c:pt idx="23">
                  <c:v>Baja California Sur</c:v>
                </c:pt>
                <c:pt idx="24">
                  <c:v>Zacatecas</c:v>
                </c:pt>
                <c:pt idx="25">
                  <c:v>Sinaloa</c:v>
                </c:pt>
                <c:pt idx="26">
                  <c:v>Yucatán</c:v>
                </c:pt>
                <c:pt idx="27">
                  <c:v>Colima</c:v>
                </c:pt>
                <c:pt idx="28">
                  <c:v>Coahuila</c:v>
                </c:pt>
                <c:pt idx="29">
                  <c:v>Tlaxcala</c:v>
                </c:pt>
                <c:pt idx="30">
                  <c:v>Chihuahua</c:v>
                </c:pt>
                <c:pt idx="31">
                  <c:v>Oaxaca</c:v>
                </c:pt>
              </c:strCache>
            </c:strRef>
          </c:cat>
          <c:val>
            <c:numRef>
              <c:f>'F38'!$C$7:$C$38</c:f>
              <c:numCache>
                <c:formatCode>0.00%</c:formatCode>
                <c:ptCount val="32"/>
                <c:pt idx="0">
                  <c:v>4.0116518103169373E-2</c:v>
                </c:pt>
                <c:pt idx="1">
                  <c:v>4.1147527614422127E-2</c:v>
                </c:pt>
                <c:pt idx="2">
                  <c:v>5.5291421381386791E-2</c:v>
                </c:pt>
                <c:pt idx="3">
                  <c:v>5.818903835145952E-2</c:v>
                </c:pt>
                <c:pt idx="4">
                  <c:v>6.3418886372623051E-2</c:v>
                </c:pt>
                <c:pt idx="5">
                  <c:v>6.4413582439440259E-2</c:v>
                </c:pt>
                <c:pt idx="6">
                  <c:v>6.7249393241924069E-2</c:v>
                </c:pt>
                <c:pt idx="7">
                  <c:v>6.7622859486009212E-2</c:v>
                </c:pt>
                <c:pt idx="8">
                  <c:v>6.954790707729451E-2</c:v>
                </c:pt>
                <c:pt idx="9">
                  <c:v>7.098288805377273E-2</c:v>
                </c:pt>
                <c:pt idx="10">
                  <c:v>7.2808398950131262E-2</c:v>
                </c:pt>
                <c:pt idx="11">
                  <c:v>7.390767666866345E-2</c:v>
                </c:pt>
                <c:pt idx="12">
                  <c:v>7.4088945997073177E-2</c:v>
                </c:pt>
                <c:pt idx="13">
                  <c:v>7.4165052233479523E-2</c:v>
                </c:pt>
                <c:pt idx="14">
                  <c:v>7.5603287099439004E-2</c:v>
                </c:pt>
                <c:pt idx="15">
                  <c:v>7.5862436115843382E-2</c:v>
                </c:pt>
                <c:pt idx="16">
                  <c:v>7.8223900111698871E-2</c:v>
                </c:pt>
                <c:pt idx="17">
                  <c:v>8.0197575213291489E-2</c:v>
                </c:pt>
                <c:pt idx="18">
                  <c:v>8.044705797726949E-2</c:v>
                </c:pt>
                <c:pt idx="19">
                  <c:v>8.1117791944363943E-2</c:v>
                </c:pt>
                <c:pt idx="20">
                  <c:v>8.2703990575244288E-2</c:v>
                </c:pt>
                <c:pt idx="21">
                  <c:v>8.3153272461141681E-2</c:v>
                </c:pt>
                <c:pt idx="22">
                  <c:v>8.3976464514291416E-2</c:v>
                </c:pt>
                <c:pt idx="23">
                  <c:v>8.9026254346328881E-2</c:v>
                </c:pt>
                <c:pt idx="24">
                  <c:v>9.0945730457181864E-2</c:v>
                </c:pt>
                <c:pt idx="25">
                  <c:v>9.1456650684366508E-2</c:v>
                </c:pt>
                <c:pt idx="26">
                  <c:v>9.2916467365308494E-2</c:v>
                </c:pt>
                <c:pt idx="27">
                  <c:v>9.5691417483801638E-2</c:v>
                </c:pt>
                <c:pt idx="28">
                  <c:v>9.7412769180452011E-2</c:v>
                </c:pt>
                <c:pt idx="29">
                  <c:v>0.10008903786728114</c:v>
                </c:pt>
                <c:pt idx="30">
                  <c:v>0.10739903012594271</c:v>
                </c:pt>
                <c:pt idx="31">
                  <c:v>0.11741937867772716</c:v>
                </c:pt>
              </c:numCache>
            </c:numRef>
          </c:val>
          <c:extLst>
            <c:ext xmlns:c16="http://schemas.microsoft.com/office/drawing/2014/chart" uri="{C3380CC4-5D6E-409C-BE32-E72D297353CC}">
              <c16:uniqueId val="{00000014-3A2B-4E64-83F8-843AB86A148A}"/>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'F38'!$B$40</c:f>
              <c:strCache>
                <c:ptCount val="1"/>
                <c:pt idx="0">
                  <c:v>Nacional</c:v>
                </c:pt>
              </c:strCache>
            </c:strRef>
          </c:tx>
          <c:spPr>
            <a:ln w="57150">
              <a:solidFill>
                <a:srgbClr val="FF6C37"/>
              </a:solidFill>
              <a:prstDash val="sysDot"/>
            </a:ln>
          </c:spPr>
          <c:marker>
            <c:symbol val="none"/>
          </c:marker>
          <c:dPt>
            <c:idx val="0"/>
            <c:bubble3D val="0"/>
            <c:extLst>
              <c:ext xmlns:c16="http://schemas.microsoft.com/office/drawing/2014/chart" uri="{C3380CC4-5D6E-409C-BE32-E72D297353CC}">
                <c16:uniqueId val="{00000015-3A2B-4E64-83F8-843AB86A148A}"/>
              </c:ext>
            </c:extLst>
          </c:dPt>
          <c:dLbls>
            <c:dLbl>
              <c:idx val="0"/>
              <c:layout>
                <c:manualLayout>
                  <c:x val="-5.8617003367003366E-2"/>
                  <c:y val="0.2333301851823642"/>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5-3A2B-4E64-83F8-843AB86A148A}"/>
                </c:ext>
              </c:extLst>
            </c:dLbl>
            <c:dLbl>
              <c:idx val="1"/>
              <c:delete val="1"/>
              <c:extLst>
                <c:ext xmlns:c15="http://schemas.microsoft.com/office/drawing/2012/chart" uri="{CE6537A1-D6FC-4f65-9D91-7224C49458BB}"/>
                <c:ext xmlns:c16="http://schemas.microsoft.com/office/drawing/2014/chart" uri="{C3380CC4-5D6E-409C-BE32-E72D297353CC}">
                  <c16:uniqueId val="{00000016-3A2B-4E64-83F8-843AB86A148A}"/>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'F38'!$D$40:$D$41</c:f>
              <c:numCache>
                <c:formatCode>0.00%</c:formatCode>
                <c:ptCount val="2"/>
                <c:pt idx="0">
                  <c:v>7.4099999999999999E-2</c:v>
                </c:pt>
                <c:pt idx="1">
                  <c:v>7.4099999999999999E-2</c:v>
                </c:pt>
              </c:numCache>
            </c:numRef>
          </c:xVal>
          <c:yVal>
            <c:numRef>
              <c:f>'F38'!$C$40:$C$41</c:f>
              <c:numCache>
                <c:formatCode>General</c:formatCode>
                <c:ptCount val="2"/>
                <c:pt idx="0">
                  <c:v>1</c:v>
                </c:pt>
                <c:pt idx="1">
                  <c:v>0</c:v>
                </c:pt>
              </c:numCache>
            </c:numRef>
          </c:yVal>
          <c:smooth val="0"/>
          <c:extLst>
            <c:ext xmlns:c16="http://schemas.microsoft.com/office/drawing/2014/chart" uri="{C3380CC4-5D6E-409C-BE32-E72D297353CC}">
              <c16:uniqueId val="{00000017-3A2B-4E64-83F8-843AB86A148A}"/>
            </c:ext>
          </c:extLst>
        </c:ser>
        <c:dLbls>
          <c:showLegendKey val="0"/>
          <c:showVal val="0"/>
          <c:showCatName val="0"/>
          <c:showSerName val="0"/>
          <c:showPercent val="0"/>
          <c:showBubbleSize val="0"/>
        </c:dLbls>
        <c:axId val="448630488"/>
        <c:axId val="44863147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1472"/>
        <c:scaling>
          <c:orientation val="minMax"/>
          <c:max val="1"/>
        </c:scaling>
        <c:delete val="1"/>
        <c:axPos val="l"/>
        <c:numFmt formatCode="General" sourceLinked="1"/>
        <c:majorTickMark val="out"/>
        <c:minorTickMark val="none"/>
        <c:tickLblPos val="nextTo"/>
        <c:crossAx val="448630488"/>
        <c:crosses val="autoZero"/>
        <c:crossBetween val="midCat"/>
      </c:valAx>
      <c:valAx>
        <c:axId val="448630488"/>
        <c:scaling>
          <c:orientation val="minMax"/>
        </c:scaling>
        <c:delete val="1"/>
        <c:axPos val="b"/>
        <c:numFmt formatCode="0.00%" sourceLinked="1"/>
        <c:majorTickMark val="out"/>
        <c:minorTickMark val="none"/>
        <c:tickLblPos val="nextTo"/>
        <c:crossAx val="448631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'F39'!$A$7:$B$7</c:f>
              <c:strCache>
                <c:ptCount val="2"/>
                <c:pt idx="0">
                  <c:v>noviembre</c:v>
                </c:pt>
                <c:pt idx="1">
                  <c:v>2021</c:v>
                </c:pt>
              </c:strCache>
            </c:strRef>
          </c:tx>
          <c:spPr>
            <a:solidFill>
              <a:srgbClr val="AFB7BC"/>
            </a:solidFill>
          </c:spPr>
          <c:invertIfNegative val="0"/>
          <c:dPt>
            <c:idx val="24"/>
            <c:invertIfNegative val="0"/>
            <c:bubble3D val="0"/>
            <c:spPr>
              <a:solidFill>
                <a:srgbClr val="303233"/>
              </a:solidFill>
            </c:spPr>
            <c:extLst>
              <c:ext xmlns:c16="http://schemas.microsoft.com/office/drawing/2014/chart" uri="{C3380CC4-5D6E-409C-BE32-E72D297353CC}">
                <c16:uniqueId val="{00000001-0B18-4EFF-8E10-C26C4CF7FBA4}"/>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'F39'!$C$6:$E$6</c:f>
              <c:strCache>
                <c:ptCount val="3"/>
                <c:pt idx="0">
                  <c:v>Regular</c:v>
                </c:pt>
                <c:pt idx="1">
                  <c:v>Premium</c:v>
                </c:pt>
                <c:pt idx="2">
                  <c:v>Diésel</c:v>
                </c:pt>
              </c:strCache>
            </c:strRef>
          </c:cat>
          <c:val>
            <c:numRef>
              <c:f>'F39'!$C$7:$E$7</c:f>
              <c:numCache>
                <c:formatCode>General</c:formatCode>
                <c:ptCount val="3"/>
                <c:pt idx="0">
                  <c:v>20.51</c:v>
                </c:pt>
                <c:pt idx="1">
                  <c:v>22.78</c:v>
                </c:pt>
                <c:pt idx="2">
                  <c:v>21.71</c:v>
                </c:pt>
              </c:numCache>
            </c:numRef>
          </c:val>
          <c:extLst>
            <c:ext xmlns:c16="http://schemas.microsoft.com/office/drawing/2014/chart" uri="{C3380CC4-5D6E-409C-BE32-E72D297353CC}">
              <c16:uniqueId val="{00000002-0B18-4EFF-8E10-C26C4CF7FBA4}"/>
            </c:ext>
          </c:extLst>
        </c:ser>
        <c:ser>
          <c:idx val="1"/>
          <c:order val="1"/>
          <c:tx>
            <c:strRef>
              <c:f>'F39'!$A$8:$B$8</c:f>
              <c:strCache>
                <c:ptCount val="2"/>
                <c:pt idx="0">
                  <c:v>diciembre</c:v>
                </c:pt>
                <c:pt idx="1">
                  <c:v>2021</c:v>
                </c:pt>
              </c:strCache>
            </c:strRef>
          </c:tx>
          <c:spPr>
            <a:solidFill>
              <a:srgbClr val="FFC000"/>
            </a:solidFill>
          </c:spPr>
          <c:invertIfNegative val="0"/>
          <c:dPt>
            <c:idx val="24"/>
            <c:invertIfNegative val="0"/>
            <c:bubble3D val="0"/>
            <c:extLst>
              <c:ext xmlns:c16="http://schemas.microsoft.com/office/drawing/2014/chart" uri="{C3380CC4-5D6E-409C-BE32-E72D297353CC}">
                <c16:uniqueId val="{00000003-0B18-4EFF-8E10-C26C4CF7FBA4}"/>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'F39'!$C$6:$E$6</c:f>
              <c:strCache>
                <c:ptCount val="3"/>
                <c:pt idx="0">
                  <c:v>Regular</c:v>
                </c:pt>
                <c:pt idx="1">
                  <c:v>Premium</c:v>
                </c:pt>
                <c:pt idx="2">
                  <c:v>Diésel</c:v>
                </c:pt>
              </c:strCache>
            </c:strRef>
          </c:cat>
          <c:val>
            <c:numRef>
              <c:f>'F39'!$C$8:$E$8</c:f>
              <c:numCache>
                <c:formatCode>General</c:formatCode>
                <c:ptCount val="3"/>
                <c:pt idx="0">
                  <c:v>20.78</c:v>
                </c:pt>
                <c:pt idx="1">
                  <c:v>22.93</c:v>
                </c:pt>
                <c:pt idx="2">
                  <c:v>21.9</c:v>
                </c:pt>
              </c:numCache>
            </c:numRef>
          </c:val>
          <c:extLst>
            <c:ext xmlns:c16="http://schemas.microsoft.com/office/drawing/2014/chart" uri="{C3380CC4-5D6E-409C-BE32-E72D297353CC}">
              <c16:uniqueId val="{00000004-0B18-4EFF-8E10-C26C4CF7FBA4}"/>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3"/>
          <c:min val="15.5"/>
        </c:scaling>
        <c:delete val="0"/>
        <c:axPos val="l"/>
        <c:numFmt formatCode="General"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3BB9-4CF9-9B19-813DFBC05D92}"/>
              </c:ext>
            </c:extLst>
          </c:dPt>
          <c:dPt>
            <c:idx val="1"/>
            <c:invertIfNegative val="0"/>
            <c:bubble3D val="0"/>
            <c:extLst>
              <c:ext xmlns:c16="http://schemas.microsoft.com/office/drawing/2014/chart" uri="{C3380CC4-5D6E-409C-BE32-E72D297353CC}">
                <c16:uniqueId val="{00000001-3BB9-4CF9-9B19-813DFBC05D92}"/>
              </c:ext>
            </c:extLst>
          </c:dPt>
          <c:dPt>
            <c:idx val="2"/>
            <c:invertIfNegative val="0"/>
            <c:bubble3D val="0"/>
            <c:extLst>
              <c:ext xmlns:c16="http://schemas.microsoft.com/office/drawing/2014/chart" uri="{C3380CC4-5D6E-409C-BE32-E72D297353CC}">
                <c16:uniqueId val="{00000002-3BB9-4CF9-9B19-813DFBC05D92}"/>
              </c:ext>
            </c:extLst>
          </c:dPt>
          <c:dPt>
            <c:idx val="3"/>
            <c:invertIfNegative val="0"/>
            <c:bubble3D val="0"/>
            <c:extLst>
              <c:ext xmlns:c16="http://schemas.microsoft.com/office/drawing/2014/chart" uri="{C3380CC4-5D6E-409C-BE32-E72D297353CC}">
                <c16:uniqueId val="{00000003-3BB9-4CF9-9B19-813DFBC05D92}"/>
              </c:ext>
            </c:extLst>
          </c:dPt>
          <c:dPt>
            <c:idx val="4"/>
            <c:invertIfNegative val="0"/>
            <c:bubble3D val="0"/>
            <c:extLst>
              <c:ext xmlns:c16="http://schemas.microsoft.com/office/drawing/2014/chart" uri="{C3380CC4-5D6E-409C-BE32-E72D297353CC}">
                <c16:uniqueId val="{00000004-3BB9-4CF9-9B19-813DFBC05D92}"/>
              </c:ext>
            </c:extLst>
          </c:dPt>
          <c:dPt>
            <c:idx val="5"/>
            <c:invertIfNegative val="0"/>
            <c:bubble3D val="0"/>
            <c:extLst>
              <c:ext xmlns:c16="http://schemas.microsoft.com/office/drawing/2014/chart" uri="{C3380CC4-5D6E-409C-BE32-E72D297353CC}">
                <c16:uniqueId val="{00000005-3BB9-4CF9-9B19-813DFBC05D92}"/>
              </c:ext>
            </c:extLst>
          </c:dPt>
          <c:dPt>
            <c:idx val="6"/>
            <c:invertIfNegative val="0"/>
            <c:bubble3D val="0"/>
            <c:extLst>
              <c:ext xmlns:c16="http://schemas.microsoft.com/office/drawing/2014/chart" uri="{C3380CC4-5D6E-409C-BE32-E72D297353CC}">
                <c16:uniqueId val="{00000006-3BB9-4CF9-9B19-813DFBC05D92}"/>
              </c:ext>
            </c:extLst>
          </c:dPt>
          <c:dPt>
            <c:idx val="7"/>
            <c:invertIfNegative val="0"/>
            <c:bubble3D val="0"/>
            <c:extLst>
              <c:ext xmlns:c16="http://schemas.microsoft.com/office/drawing/2014/chart" uri="{C3380CC4-5D6E-409C-BE32-E72D297353CC}">
                <c16:uniqueId val="{00000007-3BB9-4CF9-9B19-813DFBC05D92}"/>
              </c:ext>
            </c:extLst>
          </c:dPt>
          <c:dPt>
            <c:idx val="8"/>
            <c:invertIfNegative val="0"/>
            <c:bubble3D val="0"/>
            <c:extLst>
              <c:ext xmlns:c16="http://schemas.microsoft.com/office/drawing/2014/chart" uri="{C3380CC4-5D6E-409C-BE32-E72D297353CC}">
                <c16:uniqueId val="{00000008-3BB9-4CF9-9B19-813DFBC05D92}"/>
              </c:ext>
            </c:extLst>
          </c:dPt>
          <c:dPt>
            <c:idx val="9"/>
            <c:invertIfNegative val="0"/>
            <c:bubble3D val="0"/>
            <c:extLst>
              <c:ext xmlns:c16="http://schemas.microsoft.com/office/drawing/2014/chart" uri="{C3380CC4-5D6E-409C-BE32-E72D297353CC}">
                <c16:uniqueId val="{00000009-3BB9-4CF9-9B19-813DFBC05D92}"/>
              </c:ext>
            </c:extLst>
          </c:dPt>
          <c:dPt>
            <c:idx val="10"/>
            <c:invertIfNegative val="0"/>
            <c:bubble3D val="0"/>
            <c:extLst>
              <c:ext xmlns:c16="http://schemas.microsoft.com/office/drawing/2014/chart" uri="{C3380CC4-5D6E-409C-BE32-E72D297353CC}">
                <c16:uniqueId val="{0000000A-3BB9-4CF9-9B19-813DFBC05D92}"/>
              </c:ext>
            </c:extLst>
          </c:dPt>
          <c:dPt>
            <c:idx val="11"/>
            <c:invertIfNegative val="0"/>
            <c:bubble3D val="0"/>
            <c:spPr>
              <a:solidFill>
                <a:srgbClr val="595959"/>
              </a:solidFill>
            </c:spPr>
            <c:extLst>
              <c:ext xmlns:c16="http://schemas.microsoft.com/office/drawing/2014/chart" uri="{C3380CC4-5D6E-409C-BE32-E72D297353CC}">
                <c16:uniqueId val="{0000000C-3BB9-4CF9-9B19-813DFBC05D92}"/>
              </c:ext>
            </c:extLst>
          </c:dPt>
          <c:dPt>
            <c:idx val="12"/>
            <c:invertIfNegative val="0"/>
            <c:bubble3D val="0"/>
            <c:extLst>
              <c:ext xmlns:c16="http://schemas.microsoft.com/office/drawing/2014/chart" uri="{C3380CC4-5D6E-409C-BE32-E72D297353CC}">
                <c16:uniqueId val="{0000000D-3BB9-4CF9-9B19-813DFBC05D92}"/>
              </c:ext>
            </c:extLst>
          </c:dPt>
          <c:dPt>
            <c:idx val="13"/>
            <c:invertIfNegative val="0"/>
            <c:bubble3D val="0"/>
            <c:extLst>
              <c:ext xmlns:c16="http://schemas.microsoft.com/office/drawing/2014/chart" uri="{C3380CC4-5D6E-409C-BE32-E72D297353CC}">
                <c16:uniqueId val="{0000000E-3BB9-4CF9-9B19-813DFBC05D92}"/>
              </c:ext>
            </c:extLst>
          </c:dPt>
          <c:dPt>
            <c:idx val="14"/>
            <c:invertIfNegative val="0"/>
            <c:bubble3D val="0"/>
            <c:extLst>
              <c:ext xmlns:c16="http://schemas.microsoft.com/office/drawing/2014/chart" uri="{C3380CC4-5D6E-409C-BE32-E72D297353CC}">
                <c16:uniqueId val="{0000000F-3BB9-4CF9-9B19-813DFBC05D92}"/>
              </c:ext>
            </c:extLst>
          </c:dPt>
          <c:dPt>
            <c:idx val="15"/>
            <c:invertIfNegative val="0"/>
            <c:bubble3D val="0"/>
            <c:extLst>
              <c:ext xmlns:c16="http://schemas.microsoft.com/office/drawing/2014/chart" uri="{C3380CC4-5D6E-409C-BE32-E72D297353CC}">
                <c16:uniqueId val="{00000010-3BB9-4CF9-9B19-813DFBC05D92}"/>
              </c:ext>
            </c:extLst>
          </c:dPt>
          <c:dPt>
            <c:idx val="16"/>
            <c:invertIfNegative val="0"/>
            <c:bubble3D val="0"/>
            <c:extLst>
              <c:ext xmlns:c16="http://schemas.microsoft.com/office/drawing/2014/chart" uri="{C3380CC4-5D6E-409C-BE32-E72D297353CC}">
                <c16:uniqueId val="{00000011-3BB9-4CF9-9B19-813DFBC05D92}"/>
              </c:ext>
            </c:extLst>
          </c:dPt>
          <c:dPt>
            <c:idx val="17"/>
            <c:invertIfNegative val="0"/>
            <c:bubble3D val="0"/>
            <c:extLst>
              <c:ext xmlns:c16="http://schemas.microsoft.com/office/drawing/2014/chart" uri="{C3380CC4-5D6E-409C-BE32-E72D297353CC}">
                <c16:uniqueId val="{00000012-3BB9-4CF9-9B19-813DFBC05D92}"/>
              </c:ext>
            </c:extLst>
          </c:dPt>
          <c:dPt>
            <c:idx val="18"/>
            <c:invertIfNegative val="0"/>
            <c:bubble3D val="0"/>
            <c:extLst>
              <c:ext xmlns:c16="http://schemas.microsoft.com/office/drawing/2014/chart" uri="{C3380CC4-5D6E-409C-BE32-E72D297353CC}">
                <c16:uniqueId val="{00000013-3BB9-4CF9-9B19-813DFBC05D92}"/>
              </c:ext>
            </c:extLst>
          </c:dPt>
          <c:dPt>
            <c:idx val="19"/>
            <c:invertIfNegative val="0"/>
            <c:bubble3D val="0"/>
            <c:extLst>
              <c:ext xmlns:c16="http://schemas.microsoft.com/office/drawing/2014/chart" uri="{C3380CC4-5D6E-409C-BE32-E72D297353CC}">
                <c16:uniqueId val="{00000014-3BB9-4CF9-9B19-813DFBC05D92}"/>
              </c:ext>
            </c:extLst>
          </c:dPt>
          <c:dPt>
            <c:idx val="20"/>
            <c:invertIfNegative val="0"/>
            <c:bubble3D val="0"/>
            <c:extLst>
              <c:ext xmlns:c16="http://schemas.microsoft.com/office/drawing/2014/chart" uri="{C3380CC4-5D6E-409C-BE32-E72D297353CC}">
                <c16:uniqueId val="{00000015-3BB9-4CF9-9B19-813DFBC05D92}"/>
              </c:ext>
            </c:extLst>
          </c:dPt>
          <c:dPt>
            <c:idx val="21"/>
            <c:invertIfNegative val="0"/>
            <c:bubble3D val="0"/>
            <c:extLst>
              <c:ext xmlns:c16="http://schemas.microsoft.com/office/drawing/2014/chart" uri="{C3380CC4-5D6E-409C-BE32-E72D297353CC}">
                <c16:uniqueId val="{00000016-3BB9-4CF9-9B19-813DFBC05D92}"/>
              </c:ext>
            </c:extLst>
          </c:dPt>
          <c:dPt>
            <c:idx val="22"/>
            <c:invertIfNegative val="0"/>
            <c:bubble3D val="0"/>
            <c:extLst>
              <c:ext xmlns:c16="http://schemas.microsoft.com/office/drawing/2014/chart" uri="{C3380CC4-5D6E-409C-BE32-E72D297353CC}">
                <c16:uniqueId val="{00000017-3BB9-4CF9-9B19-813DFBC05D92}"/>
              </c:ext>
            </c:extLst>
          </c:dPt>
          <c:dPt>
            <c:idx val="23"/>
            <c:invertIfNegative val="0"/>
            <c:bubble3D val="0"/>
            <c:spPr>
              <a:solidFill>
                <a:srgbClr val="595959"/>
              </a:solidFill>
            </c:spPr>
            <c:extLst>
              <c:ext xmlns:c16="http://schemas.microsoft.com/office/drawing/2014/chart" uri="{C3380CC4-5D6E-409C-BE32-E72D297353CC}">
                <c16:uniqueId val="{00000019-3BB9-4CF9-9B19-813DFBC05D92}"/>
              </c:ext>
            </c:extLst>
          </c:dPt>
          <c:dPt>
            <c:idx val="24"/>
            <c:invertIfNegative val="0"/>
            <c:bubble3D val="0"/>
            <c:extLst>
              <c:ext xmlns:c16="http://schemas.microsoft.com/office/drawing/2014/chart" uri="{C3380CC4-5D6E-409C-BE32-E72D297353CC}">
                <c16:uniqueId val="{0000001A-3BB9-4CF9-9B19-813DFBC05D92}"/>
              </c:ext>
            </c:extLst>
          </c:dPt>
          <c:dPt>
            <c:idx val="25"/>
            <c:invertIfNegative val="0"/>
            <c:bubble3D val="0"/>
            <c:extLst>
              <c:ext xmlns:c16="http://schemas.microsoft.com/office/drawing/2014/chart" uri="{C3380CC4-5D6E-409C-BE32-E72D297353CC}">
                <c16:uniqueId val="{0000001B-3BB9-4CF9-9B19-813DFBC05D92}"/>
              </c:ext>
            </c:extLst>
          </c:dPt>
          <c:dPt>
            <c:idx val="26"/>
            <c:invertIfNegative val="0"/>
            <c:bubble3D val="0"/>
            <c:extLst>
              <c:ext xmlns:c16="http://schemas.microsoft.com/office/drawing/2014/chart" uri="{C3380CC4-5D6E-409C-BE32-E72D297353CC}">
                <c16:uniqueId val="{0000001C-3BB9-4CF9-9B19-813DFBC05D92}"/>
              </c:ext>
            </c:extLst>
          </c:dPt>
          <c:dPt>
            <c:idx val="27"/>
            <c:invertIfNegative val="0"/>
            <c:bubble3D val="0"/>
            <c:extLst>
              <c:ext xmlns:c16="http://schemas.microsoft.com/office/drawing/2014/chart" uri="{C3380CC4-5D6E-409C-BE32-E72D297353CC}">
                <c16:uniqueId val="{0000001D-3BB9-4CF9-9B19-813DFBC05D92}"/>
              </c:ext>
            </c:extLst>
          </c:dPt>
          <c:dPt>
            <c:idx val="28"/>
            <c:invertIfNegative val="0"/>
            <c:bubble3D val="0"/>
            <c:extLst>
              <c:ext xmlns:c16="http://schemas.microsoft.com/office/drawing/2014/chart" uri="{C3380CC4-5D6E-409C-BE32-E72D297353CC}">
                <c16:uniqueId val="{0000001E-3BB9-4CF9-9B19-813DFBC05D92}"/>
              </c:ext>
            </c:extLst>
          </c:dPt>
          <c:dPt>
            <c:idx val="29"/>
            <c:invertIfNegative val="0"/>
            <c:bubble3D val="0"/>
            <c:extLst>
              <c:ext xmlns:c16="http://schemas.microsoft.com/office/drawing/2014/chart" uri="{C3380CC4-5D6E-409C-BE32-E72D297353CC}">
                <c16:uniqueId val="{0000001F-3BB9-4CF9-9B19-813DFBC05D92}"/>
              </c:ext>
            </c:extLst>
          </c:dPt>
          <c:dPt>
            <c:idx val="30"/>
            <c:invertIfNegative val="0"/>
            <c:bubble3D val="0"/>
            <c:extLst>
              <c:ext xmlns:c16="http://schemas.microsoft.com/office/drawing/2014/chart" uri="{C3380CC4-5D6E-409C-BE32-E72D297353CC}">
                <c16:uniqueId val="{00000020-3BB9-4CF9-9B19-813DFBC05D92}"/>
              </c:ext>
            </c:extLst>
          </c:dPt>
          <c:dPt>
            <c:idx val="31"/>
            <c:invertIfNegative val="0"/>
            <c:bubble3D val="0"/>
            <c:extLst>
              <c:ext xmlns:c16="http://schemas.microsoft.com/office/drawing/2014/chart" uri="{C3380CC4-5D6E-409C-BE32-E72D297353CC}">
                <c16:uniqueId val="{00000021-3BB9-4CF9-9B19-813DFBC05D92}"/>
              </c:ext>
            </c:extLst>
          </c:dPt>
          <c:dPt>
            <c:idx val="32"/>
            <c:invertIfNegative val="0"/>
            <c:bubble3D val="0"/>
            <c:extLst>
              <c:ext xmlns:c16="http://schemas.microsoft.com/office/drawing/2014/chart" uri="{C3380CC4-5D6E-409C-BE32-E72D297353CC}">
                <c16:uniqueId val="{00000022-3BB9-4CF9-9B19-813DFBC05D92}"/>
              </c:ext>
            </c:extLst>
          </c:dPt>
          <c:dPt>
            <c:idx val="33"/>
            <c:invertIfNegative val="0"/>
            <c:bubble3D val="0"/>
            <c:extLst>
              <c:ext xmlns:c16="http://schemas.microsoft.com/office/drawing/2014/chart" uri="{C3380CC4-5D6E-409C-BE32-E72D297353CC}">
                <c16:uniqueId val="{00000023-3BB9-4CF9-9B19-813DFBC05D92}"/>
              </c:ext>
            </c:extLst>
          </c:dPt>
          <c:dPt>
            <c:idx val="34"/>
            <c:invertIfNegative val="0"/>
            <c:bubble3D val="0"/>
            <c:extLst>
              <c:ext xmlns:c16="http://schemas.microsoft.com/office/drawing/2014/chart" uri="{C3380CC4-5D6E-409C-BE32-E72D297353CC}">
                <c16:uniqueId val="{00000024-3BB9-4CF9-9B19-813DFBC05D92}"/>
              </c:ext>
            </c:extLst>
          </c:dPt>
          <c:dPt>
            <c:idx val="35"/>
            <c:invertIfNegative val="0"/>
            <c:bubble3D val="0"/>
            <c:spPr>
              <a:solidFill>
                <a:srgbClr val="595959"/>
              </a:solidFill>
            </c:spPr>
            <c:extLst>
              <c:ext xmlns:c16="http://schemas.microsoft.com/office/drawing/2014/chart" uri="{C3380CC4-5D6E-409C-BE32-E72D297353CC}">
                <c16:uniqueId val="{00000026-3BB9-4CF9-9B19-813DFBC05D92}"/>
              </c:ext>
            </c:extLst>
          </c:dPt>
          <c:dPt>
            <c:idx val="36"/>
            <c:invertIfNegative val="0"/>
            <c:bubble3D val="0"/>
            <c:extLst>
              <c:ext xmlns:c16="http://schemas.microsoft.com/office/drawing/2014/chart" uri="{C3380CC4-5D6E-409C-BE32-E72D297353CC}">
                <c16:uniqueId val="{00000027-3BB9-4CF9-9B19-813DFBC05D92}"/>
              </c:ext>
            </c:extLst>
          </c:dPt>
          <c:dPt>
            <c:idx val="37"/>
            <c:invertIfNegative val="0"/>
            <c:bubble3D val="0"/>
            <c:extLst>
              <c:ext xmlns:c16="http://schemas.microsoft.com/office/drawing/2014/chart" uri="{C3380CC4-5D6E-409C-BE32-E72D297353CC}">
                <c16:uniqueId val="{00000028-3BB9-4CF9-9B19-813DFBC05D92}"/>
              </c:ext>
            </c:extLst>
          </c:dPt>
          <c:dPt>
            <c:idx val="38"/>
            <c:invertIfNegative val="0"/>
            <c:bubble3D val="0"/>
            <c:extLst>
              <c:ext xmlns:c16="http://schemas.microsoft.com/office/drawing/2014/chart" uri="{C3380CC4-5D6E-409C-BE32-E72D297353CC}">
                <c16:uniqueId val="{00000029-3BB9-4CF9-9B19-813DFBC05D92}"/>
              </c:ext>
            </c:extLst>
          </c:dPt>
          <c:dPt>
            <c:idx val="39"/>
            <c:invertIfNegative val="0"/>
            <c:bubble3D val="0"/>
            <c:extLst>
              <c:ext xmlns:c16="http://schemas.microsoft.com/office/drawing/2014/chart" uri="{C3380CC4-5D6E-409C-BE32-E72D297353CC}">
                <c16:uniqueId val="{0000002A-3BB9-4CF9-9B19-813DFBC05D92}"/>
              </c:ext>
            </c:extLst>
          </c:dPt>
          <c:dPt>
            <c:idx val="40"/>
            <c:invertIfNegative val="0"/>
            <c:bubble3D val="0"/>
            <c:extLst>
              <c:ext xmlns:c16="http://schemas.microsoft.com/office/drawing/2014/chart" uri="{C3380CC4-5D6E-409C-BE32-E72D297353CC}">
                <c16:uniqueId val="{0000002B-3BB9-4CF9-9B19-813DFBC05D92}"/>
              </c:ext>
            </c:extLst>
          </c:dPt>
          <c:dPt>
            <c:idx val="41"/>
            <c:invertIfNegative val="0"/>
            <c:bubble3D val="0"/>
            <c:extLst>
              <c:ext xmlns:c16="http://schemas.microsoft.com/office/drawing/2014/chart" uri="{C3380CC4-5D6E-409C-BE32-E72D297353CC}">
                <c16:uniqueId val="{0000002C-3BB9-4CF9-9B19-813DFBC05D92}"/>
              </c:ext>
            </c:extLst>
          </c:dPt>
          <c:dPt>
            <c:idx val="42"/>
            <c:invertIfNegative val="0"/>
            <c:bubble3D val="0"/>
            <c:extLst>
              <c:ext xmlns:c16="http://schemas.microsoft.com/office/drawing/2014/chart" uri="{C3380CC4-5D6E-409C-BE32-E72D297353CC}">
                <c16:uniqueId val="{0000002D-3BB9-4CF9-9B19-813DFBC05D92}"/>
              </c:ext>
            </c:extLst>
          </c:dPt>
          <c:dPt>
            <c:idx val="43"/>
            <c:invertIfNegative val="0"/>
            <c:bubble3D val="0"/>
            <c:extLst>
              <c:ext xmlns:c16="http://schemas.microsoft.com/office/drawing/2014/chart" uri="{C3380CC4-5D6E-409C-BE32-E72D297353CC}">
                <c16:uniqueId val="{0000002E-3BB9-4CF9-9B19-813DFBC05D92}"/>
              </c:ext>
            </c:extLst>
          </c:dPt>
          <c:dPt>
            <c:idx val="44"/>
            <c:invertIfNegative val="0"/>
            <c:bubble3D val="0"/>
            <c:extLst>
              <c:ext xmlns:c16="http://schemas.microsoft.com/office/drawing/2014/chart" uri="{C3380CC4-5D6E-409C-BE32-E72D297353CC}">
                <c16:uniqueId val="{0000002F-3BB9-4CF9-9B19-813DFBC05D92}"/>
              </c:ext>
            </c:extLst>
          </c:dPt>
          <c:dPt>
            <c:idx val="45"/>
            <c:invertIfNegative val="0"/>
            <c:bubble3D val="0"/>
            <c:extLst>
              <c:ext xmlns:c16="http://schemas.microsoft.com/office/drawing/2014/chart" uri="{C3380CC4-5D6E-409C-BE32-E72D297353CC}">
                <c16:uniqueId val="{00000030-3BB9-4CF9-9B19-813DFBC05D92}"/>
              </c:ext>
            </c:extLst>
          </c:dPt>
          <c:dPt>
            <c:idx val="46"/>
            <c:invertIfNegative val="0"/>
            <c:bubble3D val="0"/>
            <c:extLst>
              <c:ext xmlns:c16="http://schemas.microsoft.com/office/drawing/2014/chart" uri="{C3380CC4-5D6E-409C-BE32-E72D297353CC}">
                <c16:uniqueId val="{00000031-3BB9-4CF9-9B19-813DFBC05D92}"/>
              </c:ext>
            </c:extLst>
          </c:dPt>
          <c:dPt>
            <c:idx val="47"/>
            <c:invertIfNegative val="0"/>
            <c:bubble3D val="0"/>
            <c:spPr>
              <a:solidFill>
                <a:srgbClr val="595959"/>
              </a:solidFill>
            </c:spPr>
            <c:extLst>
              <c:ext xmlns:c16="http://schemas.microsoft.com/office/drawing/2014/chart" uri="{C3380CC4-5D6E-409C-BE32-E72D297353CC}">
                <c16:uniqueId val="{00000033-3BB9-4CF9-9B19-813DFBC05D92}"/>
              </c:ext>
            </c:extLst>
          </c:dPt>
          <c:dPt>
            <c:idx val="48"/>
            <c:invertIfNegative val="0"/>
            <c:bubble3D val="0"/>
            <c:extLst>
              <c:ext xmlns:c16="http://schemas.microsoft.com/office/drawing/2014/chart" uri="{C3380CC4-5D6E-409C-BE32-E72D297353CC}">
                <c16:uniqueId val="{00000034-3BB9-4CF9-9B19-813DFBC05D92}"/>
              </c:ext>
            </c:extLst>
          </c:dPt>
          <c:dPt>
            <c:idx val="49"/>
            <c:invertIfNegative val="0"/>
            <c:bubble3D val="0"/>
            <c:extLst>
              <c:ext xmlns:c16="http://schemas.microsoft.com/office/drawing/2014/chart" uri="{C3380CC4-5D6E-409C-BE32-E72D297353CC}">
                <c16:uniqueId val="{00000035-3BB9-4CF9-9B19-813DFBC05D92}"/>
              </c:ext>
            </c:extLst>
          </c:dPt>
          <c:dPt>
            <c:idx val="50"/>
            <c:invertIfNegative val="0"/>
            <c:bubble3D val="0"/>
            <c:extLst>
              <c:ext xmlns:c16="http://schemas.microsoft.com/office/drawing/2014/chart" uri="{C3380CC4-5D6E-409C-BE32-E72D297353CC}">
                <c16:uniqueId val="{00000036-3BB9-4CF9-9B19-813DFBC05D92}"/>
              </c:ext>
            </c:extLst>
          </c:dPt>
          <c:dPt>
            <c:idx val="51"/>
            <c:invertIfNegative val="0"/>
            <c:bubble3D val="0"/>
            <c:extLst>
              <c:ext xmlns:c16="http://schemas.microsoft.com/office/drawing/2014/chart" uri="{C3380CC4-5D6E-409C-BE32-E72D297353CC}">
                <c16:uniqueId val="{00000037-3BB9-4CF9-9B19-813DFBC05D92}"/>
              </c:ext>
            </c:extLst>
          </c:dPt>
          <c:dPt>
            <c:idx val="52"/>
            <c:invertIfNegative val="0"/>
            <c:bubble3D val="0"/>
            <c:extLst>
              <c:ext xmlns:c16="http://schemas.microsoft.com/office/drawing/2014/chart" uri="{C3380CC4-5D6E-409C-BE32-E72D297353CC}">
                <c16:uniqueId val="{00000038-3BB9-4CF9-9B19-813DFBC05D92}"/>
              </c:ext>
            </c:extLst>
          </c:dPt>
          <c:dPt>
            <c:idx val="53"/>
            <c:invertIfNegative val="0"/>
            <c:bubble3D val="0"/>
            <c:extLst>
              <c:ext xmlns:c16="http://schemas.microsoft.com/office/drawing/2014/chart" uri="{C3380CC4-5D6E-409C-BE32-E72D297353CC}">
                <c16:uniqueId val="{00000039-3BB9-4CF9-9B19-813DFBC05D92}"/>
              </c:ext>
            </c:extLst>
          </c:dPt>
          <c:dPt>
            <c:idx val="54"/>
            <c:invertIfNegative val="0"/>
            <c:bubble3D val="0"/>
            <c:extLst>
              <c:ext xmlns:c16="http://schemas.microsoft.com/office/drawing/2014/chart" uri="{C3380CC4-5D6E-409C-BE32-E72D297353CC}">
                <c16:uniqueId val="{0000003A-3BB9-4CF9-9B19-813DFBC05D92}"/>
              </c:ext>
            </c:extLst>
          </c:dPt>
          <c:dPt>
            <c:idx val="55"/>
            <c:invertIfNegative val="0"/>
            <c:bubble3D val="0"/>
            <c:extLst>
              <c:ext xmlns:c16="http://schemas.microsoft.com/office/drawing/2014/chart" uri="{C3380CC4-5D6E-409C-BE32-E72D297353CC}">
                <c16:uniqueId val="{0000003B-3BB9-4CF9-9B19-813DFBC05D92}"/>
              </c:ext>
            </c:extLst>
          </c:dPt>
          <c:dPt>
            <c:idx val="56"/>
            <c:invertIfNegative val="0"/>
            <c:bubble3D val="0"/>
            <c:extLst>
              <c:ext xmlns:c16="http://schemas.microsoft.com/office/drawing/2014/chart" uri="{C3380CC4-5D6E-409C-BE32-E72D297353CC}">
                <c16:uniqueId val="{0000003C-3BB9-4CF9-9B19-813DFBC05D92}"/>
              </c:ext>
            </c:extLst>
          </c:dPt>
          <c:dPt>
            <c:idx val="59"/>
            <c:invertIfNegative val="0"/>
            <c:bubble3D val="0"/>
            <c:spPr>
              <a:solidFill>
                <a:srgbClr val="595959"/>
              </a:solidFill>
            </c:spPr>
            <c:extLst>
              <c:ext xmlns:c16="http://schemas.microsoft.com/office/drawing/2014/chart" uri="{C3380CC4-5D6E-409C-BE32-E72D297353CC}">
                <c16:uniqueId val="{0000003E-3BB9-4CF9-9B19-813DFBC05D92}"/>
              </c:ext>
            </c:extLst>
          </c:dPt>
          <c:dLbls>
            <c:dLbl>
              <c:idx val="11"/>
              <c:layout>
                <c:manualLayout>
                  <c:x val="-1.4966332485914559E-2"/>
                  <c:y val="-4.586104741521192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BB9-4CF9-9B19-813DFBC05D92}"/>
                </c:ext>
              </c:extLst>
            </c:dLbl>
            <c:dLbl>
              <c:idx val="23"/>
              <c:layout>
                <c:manualLayout>
                  <c:x val="-6.4141424939633826E-3"/>
                  <c:y val="-2.11666372685593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BB9-4CF9-9B19-813DFBC05D92}"/>
                </c:ext>
              </c:extLst>
            </c:dLbl>
            <c:dLbl>
              <c:idx val="35"/>
              <c:layout>
                <c:manualLayout>
                  <c:x val="-6.4141424939633046E-3"/>
                  <c:y val="-2.4694410146652579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3BB9-4CF9-9B19-813DFBC05D92}"/>
                </c:ext>
              </c:extLst>
            </c:dLbl>
            <c:dLbl>
              <c:idx val="47"/>
              <c:layout>
                <c:manualLayout>
                  <c:x val="-8.5521899919513335E-3"/>
                  <c:y val="-7.408323043995775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3BB9-4CF9-9B19-813DFBC05D92}"/>
                </c:ext>
              </c:extLst>
            </c:dLbl>
            <c:dLbl>
              <c:idx val="59"/>
              <c:layout>
                <c:manualLayout>
                  <c:x val="-1.4966332485914559E-2"/>
                  <c:y val="-4.938882029330513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3BB9-4CF9-9B19-813DFBC05D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'F40-41 Regular'!$A$7:$B$66</c:f>
              <c:multiLvlStrCache>
                <c:ptCount val="6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lvl>
                <c:lvl>
                  <c:pt idx="0">
                    <c:v>2017</c:v>
                  </c:pt>
                  <c:pt idx="12">
                    <c:v>2018</c:v>
                  </c:pt>
                  <c:pt idx="24">
                    <c:v>2019</c:v>
                  </c:pt>
                  <c:pt idx="36">
                    <c:v>2020</c:v>
                  </c:pt>
                  <c:pt idx="48">
                    <c:v>2021</c:v>
                  </c:pt>
                </c:lvl>
              </c:multiLvlStrCache>
            </c:multiLvlStrRef>
          </c:cat>
          <c:val>
            <c:numRef>
              <c:f>'F40-41 Regular'!$G$7:$G$66</c:f>
              <c:numCache>
                <c:formatCode>0.00</c:formatCode>
                <c:ptCount val="60"/>
                <c:pt idx="0">
                  <c:v>20.623786711312501</c:v>
                </c:pt>
                <c:pt idx="1">
                  <c:v>20.490399867312</c:v>
                </c:pt>
                <c:pt idx="2">
                  <c:v>20.254536867714201</c:v>
                </c:pt>
                <c:pt idx="3">
                  <c:v>20.231154010538301</c:v>
                </c:pt>
                <c:pt idx="4">
                  <c:v>20.1109299044575</c:v>
                </c:pt>
                <c:pt idx="5">
                  <c:v>19.9105499468142</c:v>
                </c:pt>
                <c:pt idx="6">
                  <c:v>19.7239899651839</c:v>
                </c:pt>
                <c:pt idx="7">
                  <c:v>19.704973186804398</c:v>
                </c:pt>
                <c:pt idx="8">
                  <c:v>19.916100374748201</c:v>
                </c:pt>
                <c:pt idx="9">
                  <c:v>19.947467766396901</c:v>
                </c:pt>
                <c:pt idx="10">
                  <c:v>19.839245501454201</c:v>
                </c:pt>
                <c:pt idx="11">
                  <c:v>19.8994929375725</c:v>
                </c:pt>
                <c:pt idx="12">
                  <c:v>20.5241492370976</c:v>
                </c:pt>
                <c:pt idx="13">
                  <c:v>21.391174723791298</c:v>
                </c:pt>
                <c:pt idx="14">
                  <c:v>21.6108669223559</c:v>
                </c:pt>
                <c:pt idx="15">
                  <c:v>21.7884802134658</c:v>
                </c:pt>
                <c:pt idx="16">
                  <c:v>22.102445751273699</c:v>
                </c:pt>
                <c:pt idx="17">
                  <c:v>22.359783518133501</c:v>
                </c:pt>
                <c:pt idx="18">
                  <c:v>22.566650617925902</c:v>
                </c:pt>
                <c:pt idx="19">
                  <c:v>22.9197513998006</c:v>
                </c:pt>
                <c:pt idx="20">
                  <c:v>23.125287758152201</c:v>
                </c:pt>
                <c:pt idx="21">
                  <c:v>23.291898831246499</c:v>
                </c:pt>
                <c:pt idx="22">
                  <c:v>23.144429355588699</c:v>
                </c:pt>
                <c:pt idx="23">
                  <c:v>22.7189368319106</c:v>
                </c:pt>
                <c:pt idx="24">
                  <c:v>22.6328248301947</c:v>
                </c:pt>
                <c:pt idx="25">
                  <c:v>23.103790889057599</c:v>
                </c:pt>
                <c:pt idx="26">
                  <c:v>23.5514192210582</c:v>
                </c:pt>
                <c:pt idx="27">
                  <c:v>23.407995164603498</c:v>
                </c:pt>
                <c:pt idx="28">
                  <c:v>23.478428448559299</c:v>
                </c:pt>
                <c:pt idx="29">
                  <c:v>23.301966758511099</c:v>
                </c:pt>
                <c:pt idx="30">
                  <c:v>23.225883983957701</c:v>
                </c:pt>
                <c:pt idx="31">
                  <c:v>23.070312744061798</c:v>
                </c:pt>
                <c:pt idx="32">
                  <c:v>22.9884809554989</c:v>
                </c:pt>
                <c:pt idx="33">
                  <c:v>22.8422184633983</c:v>
                </c:pt>
                <c:pt idx="34">
                  <c:v>22.6483706489594</c:v>
                </c:pt>
                <c:pt idx="35">
                  <c:v>22.672314039073399</c:v>
                </c:pt>
                <c:pt idx="36">
                  <c:v>22.678606210993099</c:v>
                </c:pt>
                <c:pt idx="37">
                  <c:v>22.418982540341901</c:v>
                </c:pt>
                <c:pt idx="38">
                  <c:v>20.874456230283801</c:v>
                </c:pt>
                <c:pt idx="39">
                  <c:v>17.765400588302899</c:v>
                </c:pt>
                <c:pt idx="40">
                  <c:v>18.821825211885301</c:v>
                </c:pt>
                <c:pt idx="41">
                  <c:v>20.190790791662</c:v>
                </c:pt>
                <c:pt idx="42">
                  <c:v>21.167865825038799</c:v>
                </c:pt>
                <c:pt idx="43">
                  <c:v>21.046107556359999</c:v>
                </c:pt>
                <c:pt idx="44">
                  <c:v>20.8494512995379</c:v>
                </c:pt>
                <c:pt idx="45">
                  <c:v>20.538125341601901</c:v>
                </c:pt>
                <c:pt idx="46">
                  <c:v>19.719561148059501</c:v>
                </c:pt>
                <c:pt idx="47">
                  <c:v>19.7979258204237</c:v>
                </c:pt>
                <c:pt idx="48">
                  <c:v>20.6578884657924</c:v>
                </c:pt>
                <c:pt idx="49">
                  <c:v>21.373670984636899</c:v>
                </c:pt>
                <c:pt idx="50">
                  <c:v>21.711399847675199</c:v>
                </c:pt>
                <c:pt idx="51">
                  <c:v>21.6765502687979</c:v>
                </c:pt>
                <c:pt idx="52">
                  <c:v>21.688312174501601</c:v>
                </c:pt>
                <c:pt idx="53">
                  <c:v>21.575600329658599</c:v>
                </c:pt>
                <c:pt idx="54">
                  <c:v>21.363801493096801</c:v>
                </c:pt>
                <c:pt idx="55">
                  <c:v>21.240538504767901</c:v>
                </c:pt>
                <c:pt idx="56">
                  <c:v>21.0318018449492</c:v>
                </c:pt>
                <c:pt idx="57">
                  <c:v>20.768509697964401</c:v>
                </c:pt>
                <c:pt idx="58">
                  <c:v>20.510762613929799</c:v>
                </c:pt>
                <c:pt idx="59">
                  <c:v>20.777291779911401</c:v>
                </c:pt>
              </c:numCache>
            </c:numRef>
          </c:val>
          <c:extLst>
            <c:ext xmlns:c16="http://schemas.microsoft.com/office/drawing/2014/chart" uri="{C3380CC4-5D6E-409C-BE32-E72D297353CC}">
              <c16:uniqueId val="{0000003F-3BB9-4CF9-9B19-813DFBC05D92}"/>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0-3BB9-4CF9-9B19-813DFBC05D92}"/>
              </c:ext>
            </c:extLst>
          </c:dPt>
          <c:dPt>
            <c:idx val="1"/>
            <c:invertIfNegative val="0"/>
            <c:bubble3D val="0"/>
            <c:extLst>
              <c:ext xmlns:c16="http://schemas.microsoft.com/office/drawing/2014/chart" uri="{C3380CC4-5D6E-409C-BE32-E72D297353CC}">
                <c16:uniqueId val="{00000041-3BB9-4CF9-9B19-813DFBC05D92}"/>
              </c:ext>
            </c:extLst>
          </c:dPt>
          <c:dPt>
            <c:idx val="2"/>
            <c:invertIfNegative val="0"/>
            <c:bubble3D val="0"/>
            <c:extLst>
              <c:ext xmlns:c16="http://schemas.microsoft.com/office/drawing/2014/chart" uri="{C3380CC4-5D6E-409C-BE32-E72D297353CC}">
                <c16:uniqueId val="{00000042-3BB9-4CF9-9B19-813DFBC05D92}"/>
              </c:ext>
            </c:extLst>
          </c:dPt>
          <c:dPt>
            <c:idx val="3"/>
            <c:invertIfNegative val="0"/>
            <c:bubble3D val="0"/>
            <c:extLst>
              <c:ext xmlns:c16="http://schemas.microsoft.com/office/drawing/2014/chart" uri="{C3380CC4-5D6E-409C-BE32-E72D297353CC}">
                <c16:uniqueId val="{00000043-3BB9-4CF9-9B19-813DFBC05D92}"/>
              </c:ext>
            </c:extLst>
          </c:dPt>
          <c:dPt>
            <c:idx val="4"/>
            <c:invertIfNegative val="0"/>
            <c:bubble3D val="0"/>
            <c:extLst>
              <c:ext xmlns:c16="http://schemas.microsoft.com/office/drawing/2014/chart" uri="{C3380CC4-5D6E-409C-BE32-E72D297353CC}">
                <c16:uniqueId val="{00000044-3BB9-4CF9-9B19-813DFBC05D92}"/>
              </c:ext>
            </c:extLst>
          </c:dPt>
          <c:dPt>
            <c:idx val="5"/>
            <c:invertIfNegative val="0"/>
            <c:bubble3D val="0"/>
            <c:extLst>
              <c:ext xmlns:c16="http://schemas.microsoft.com/office/drawing/2014/chart" uri="{C3380CC4-5D6E-409C-BE32-E72D297353CC}">
                <c16:uniqueId val="{00000045-3BB9-4CF9-9B19-813DFBC05D92}"/>
              </c:ext>
            </c:extLst>
          </c:dPt>
          <c:dPt>
            <c:idx val="6"/>
            <c:invertIfNegative val="0"/>
            <c:bubble3D val="0"/>
            <c:extLst>
              <c:ext xmlns:c16="http://schemas.microsoft.com/office/drawing/2014/chart" uri="{C3380CC4-5D6E-409C-BE32-E72D297353CC}">
                <c16:uniqueId val="{00000046-3BB9-4CF9-9B19-813DFBC05D92}"/>
              </c:ext>
            </c:extLst>
          </c:dPt>
          <c:dPt>
            <c:idx val="7"/>
            <c:invertIfNegative val="0"/>
            <c:bubble3D val="0"/>
            <c:extLst>
              <c:ext xmlns:c16="http://schemas.microsoft.com/office/drawing/2014/chart" uri="{C3380CC4-5D6E-409C-BE32-E72D297353CC}">
                <c16:uniqueId val="{00000047-3BB9-4CF9-9B19-813DFBC05D92}"/>
              </c:ext>
            </c:extLst>
          </c:dPt>
          <c:dPt>
            <c:idx val="8"/>
            <c:invertIfNegative val="0"/>
            <c:bubble3D val="0"/>
            <c:extLst>
              <c:ext xmlns:c16="http://schemas.microsoft.com/office/drawing/2014/chart" uri="{C3380CC4-5D6E-409C-BE32-E72D297353CC}">
                <c16:uniqueId val="{00000048-3BB9-4CF9-9B19-813DFBC05D92}"/>
              </c:ext>
            </c:extLst>
          </c:dPt>
          <c:dPt>
            <c:idx val="9"/>
            <c:invertIfNegative val="0"/>
            <c:bubble3D val="0"/>
            <c:extLst>
              <c:ext xmlns:c16="http://schemas.microsoft.com/office/drawing/2014/chart" uri="{C3380CC4-5D6E-409C-BE32-E72D297353CC}">
                <c16:uniqueId val="{00000049-3BB9-4CF9-9B19-813DFBC05D92}"/>
              </c:ext>
            </c:extLst>
          </c:dPt>
          <c:dPt>
            <c:idx val="10"/>
            <c:invertIfNegative val="0"/>
            <c:bubble3D val="0"/>
            <c:extLst>
              <c:ext xmlns:c16="http://schemas.microsoft.com/office/drawing/2014/chart" uri="{C3380CC4-5D6E-409C-BE32-E72D297353CC}">
                <c16:uniqueId val="{0000004A-3BB9-4CF9-9B19-813DFBC05D92}"/>
              </c:ext>
            </c:extLst>
          </c:dPt>
          <c:dPt>
            <c:idx val="11"/>
            <c:invertIfNegative val="0"/>
            <c:bubble3D val="0"/>
            <c:spPr>
              <a:solidFill>
                <a:srgbClr val="FFC000"/>
              </a:solidFill>
            </c:spPr>
            <c:extLst>
              <c:ext xmlns:c16="http://schemas.microsoft.com/office/drawing/2014/chart" uri="{C3380CC4-5D6E-409C-BE32-E72D297353CC}">
                <c16:uniqueId val="{0000004C-3BB9-4CF9-9B19-813DFBC05D92}"/>
              </c:ext>
            </c:extLst>
          </c:dPt>
          <c:dPt>
            <c:idx val="12"/>
            <c:invertIfNegative val="0"/>
            <c:bubble3D val="0"/>
            <c:extLst>
              <c:ext xmlns:c16="http://schemas.microsoft.com/office/drawing/2014/chart" uri="{C3380CC4-5D6E-409C-BE32-E72D297353CC}">
                <c16:uniqueId val="{0000004D-3BB9-4CF9-9B19-813DFBC05D92}"/>
              </c:ext>
            </c:extLst>
          </c:dPt>
          <c:dPt>
            <c:idx val="13"/>
            <c:invertIfNegative val="0"/>
            <c:bubble3D val="0"/>
            <c:extLst>
              <c:ext xmlns:c16="http://schemas.microsoft.com/office/drawing/2014/chart" uri="{C3380CC4-5D6E-409C-BE32-E72D297353CC}">
                <c16:uniqueId val="{0000004E-3BB9-4CF9-9B19-813DFBC05D92}"/>
              </c:ext>
            </c:extLst>
          </c:dPt>
          <c:dPt>
            <c:idx val="14"/>
            <c:invertIfNegative val="0"/>
            <c:bubble3D val="0"/>
            <c:extLst>
              <c:ext xmlns:c16="http://schemas.microsoft.com/office/drawing/2014/chart" uri="{C3380CC4-5D6E-409C-BE32-E72D297353CC}">
                <c16:uniqueId val="{0000004F-3BB9-4CF9-9B19-813DFBC05D92}"/>
              </c:ext>
            </c:extLst>
          </c:dPt>
          <c:dPt>
            <c:idx val="15"/>
            <c:invertIfNegative val="0"/>
            <c:bubble3D val="0"/>
            <c:extLst>
              <c:ext xmlns:c16="http://schemas.microsoft.com/office/drawing/2014/chart" uri="{C3380CC4-5D6E-409C-BE32-E72D297353CC}">
                <c16:uniqueId val="{00000050-3BB9-4CF9-9B19-813DFBC05D92}"/>
              </c:ext>
            </c:extLst>
          </c:dPt>
          <c:dPt>
            <c:idx val="16"/>
            <c:invertIfNegative val="0"/>
            <c:bubble3D val="0"/>
            <c:extLst>
              <c:ext xmlns:c16="http://schemas.microsoft.com/office/drawing/2014/chart" uri="{C3380CC4-5D6E-409C-BE32-E72D297353CC}">
                <c16:uniqueId val="{00000051-3BB9-4CF9-9B19-813DFBC05D92}"/>
              </c:ext>
            </c:extLst>
          </c:dPt>
          <c:dPt>
            <c:idx val="17"/>
            <c:invertIfNegative val="0"/>
            <c:bubble3D val="0"/>
            <c:extLst>
              <c:ext xmlns:c16="http://schemas.microsoft.com/office/drawing/2014/chart" uri="{C3380CC4-5D6E-409C-BE32-E72D297353CC}">
                <c16:uniqueId val="{00000052-3BB9-4CF9-9B19-813DFBC05D92}"/>
              </c:ext>
            </c:extLst>
          </c:dPt>
          <c:dPt>
            <c:idx val="18"/>
            <c:invertIfNegative val="0"/>
            <c:bubble3D val="0"/>
            <c:extLst>
              <c:ext xmlns:c16="http://schemas.microsoft.com/office/drawing/2014/chart" uri="{C3380CC4-5D6E-409C-BE32-E72D297353CC}">
                <c16:uniqueId val="{00000053-3BB9-4CF9-9B19-813DFBC05D92}"/>
              </c:ext>
            </c:extLst>
          </c:dPt>
          <c:dPt>
            <c:idx val="19"/>
            <c:invertIfNegative val="0"/>
            <c:bubble3D val="0"/>
            <c:extLst>
              <c:ext xmlns:c16="http://schemas.microsoft.com/office/drawing/2014/chart" uri="{C3380CC4-5D6E-409C-BE32-E72D297353CC}">
                <c16:uniqueId val="{00000054-3BB9-4CF9-9B19-813DFBC05D92}"/>
              </c:ext>
            </c:extLst>
          </c:dPt>
          <c:dPt>
            <c:idx val="20"/>
            <c:invertIfNegative val="0"/>
            <c:bubble3D val="0"/>
            <c:extLst>
              <c:ext xmlns:c16="http://schemas.microsoft.com/office/drawing/2014/chart" uri="{C3380CC4-5D6E-409C-BE32-E72D297353CC}">
                <c16:uniqueId val="{00000055-3BB9-4CF9-9B19-813DFBC05D92}"/>
              </c:ext>
            </c:extLst>
          </c:dPt>
          <c:dPt>
            <c:idx val="21"/>
            <c:invertIfNegative val="0"/>
            <c:bubble3D val="0"/>
            <c:extLst>
              <c:ext xmlns:c16="http://schemas.microsoft.com/office/drawing/2014/chart" uri="{C3380CC4-5D6E-409C-BE32-E72D297353CC}">
                <c16:uniqueId val="{00000056-3BB9-4CF9-9B19-813DFBC05D92}"/>
              </c:ext>
            </c:extLst>
          </c:dPt>
          <c:dPt>
            <c:idx val="22"/>
            <c:invertIfNegative val="0"/>
            <c:bubble3D val="0"/>
            <c:extLst>
              <c:ext xmlns:c16="http://schemas.microsoft.com/office/drawing/2014/chart" uri="{C3380CC4-5D6E-409C-BE32-E72D297353CC}">
                <c16:uniqueId val="{00000057-3BB9-4CF9-9B19-813DFBC05D92}"/>
              </c:ext>
            </c:extLst>
          </c:dPt>
          <c:dPt>
            <c:idx val="23"/>
            <c:invertIfNegative val="0"/>
            <c:bubble3D val="0"/>
            <c:spPr>
              <a:solidFill>
                <a:srgbClr val="FFC000"/>
              </a:solidFill>
            </c:spPr>
            <c:extLst>
              <c:ext xmlns:c16="http://schemas.microsoft.com/office/drawing/2014/chart" uri="{C3380CC4-5D6E-409C-BE32-E72D297353CC}">
                <c16:uniqueId val="{00000059-3BB9-4CF9-9B19-813DFBC05D92}"/>
              </c:ext>
            </c:extLst>
          </c:dPt>
          <c:dPt>
            <c:idx val="24"/>
            <c:invertIfNegative val="0"/>
            <c:bubble3D val="0"/>
            <c:extLst>
              <c:ext xmlns:c16="http://schemas.microsoft.com/office/drawing/2014/chart" uri="{C3380CC4-5D6E-409C-BE32-E72D297353CC}">
                <c16:uniqueId val="{0000005A-3BB9-4CF9-9B19-813DFBC05D92}"/>
              </c:ext>
            </c:extLst>
          </c:dPt>
          <c:dPt>
            <c:idx val="25"/>
            <c:invertIfNegative val="0"/>
            <c:bubble3D val="0"/>
            <c:extLst>
              <c:ext xmlns:c16="http://schemas.microsoft.com/office/drawing/2014/chart" uri="{C3380CC4-5D6E-409C-BE32-E72D297353CC}">
                <c16:uniqueId val="{0000005B-3BB9-4CF9-9B19-813DFBC05D92}"/>
              </c:ext>
            </c:extLst>
          </c:dPt>
          <c:dPt>
            <c:idx val="26"/>
            <c:invertIfNegative val="0"/>
            <c:bubble3D val="0"/>
            <c:extLst>
              <c:ext xmlns:c16="http://schemas.microsoft.com/office/drawing/2014/chart" uri="{C3380CC4-5D6E-409C-BE32-E72D297353CC}">
                <c16:uniqueId val="{0000005C-3BB9-4CF9-9B19-813DFBC05D92}"/>
              </c:ext>
            </c:extLst>
          </c:dPt>
          <c:dPt>
            <c:idx val="27"/>
            <c:invertIfNegative val="0"/>
            <c:bubble3D val="0"/>
            <c:extLst>
              <c:ext xmlns:c16="http://schemas.microsoft.com/office/drawing/2014/chart" uri="{C3380CC4-5D6E-409C-BE32-E72D297353CC}">
                <c16:uniqueId val="{0000005D-3BB9-4CF9-9B19-813DFBC05D92}"/>
              </c:ext>
            </c:extLst>
          </c:dPt>
          <c:dPt>
            <c:idx val="28"/>
            <c:invertIfNegative val="0"/>
            <c:bubble3D val="0"/>
            <c:extLst>
              <c:ext xmlns:c16="http://schemas.microsoft.com/office/drawing/2014/chart" uri="{C3380CC4-5D6E-409C-BE32-E72D297353CC}">
                <c16:uniqueId val="{0000005E-3BB9-4CF9-9B19-813DFBC05D92}"/>
              </c:ext>
            </c:extLst>
          </c:dPt>
          <c:dPt>
            <c:idx val="29"/>
            <c:invertIfNegative val="0"/>
            <c:bubble3D val="0"/>
            <c:extLst>
              <c:ext xmlns:c16="http://schemas.microsoft.com/office/drawing/2014/chart" uri="{C3380CC4-5D6E-409C-BE32-E72D297353CC}">
                <c16:uniqueId val="{0000005F-3BB9-4CF9-9B19-813DFBC05D92}"/>
              </c:ext>
            </c:extLst>
          </c:dPt>
          <c:dPt>
            <c:idx val="30"/>
            <c:invertIfNegative val="0"/>
            <c:bubble3D val="0"/>
            <c:extLst>
              <c:ext xmlns:c16="http://schemas.microsoft.com/office/drawing/2014/chart" uri="{C3380CC4-5D6E-409C-BE32-E72D297353CC}">
                <c16:uniqueId val="{00000060-3BB9-4CF9-9B19-813DFBC05D92}"/>
              </c:ext>
            </c:extLst>
          </c:dPt>
          <c:dPt>
            <c:idx val="31"/>
            <c:invertIfNegative val="0"/>
            <c:bubble3D val="0"/>
            <c:extLst>
              <c:ext xmlns:c16="http://schemas.microsoft.com/office/drawing/2014/chart" uri="{C3380CC4-5D6E-409C-BE32-E72D297353CC}">
                <c16:uniqueId val="{00000061-3BB9-4CF9-9B19-813DFBC05D92}"/>
              </c:ext>
            </c:extLst>
          </c:dPt>
          <c:dPt>
            <c:idx val="32"/>
            <c:invertIfNegative val="0"/>
            <c:bubble3D val="0"/>
            <c:extLst>
              <c:ext xmlns:c16="http://schemas.microsoft.com/office/drawing/2014/chart" uri="{C3380CC4-5D6E-409C-BE32-E72D297353CC}">
                <c16:uniqueId val="{00000062-3BB9-4CF9-9B19-813DFBC05D92}"/>
              </c:ext>
            </c:extLst>
          </c:dPt>
          <c:dPt>
            <c:idx val="33"/>
            <c:invertIfNegative val="0"/>
            <c:bubble3D val="0"/>
            <c:extLst>
              <c:ext xmlns:c16="http://schemas.microsoft.com/office/drawing/2014/chart" uri="{C3380CC4-5D6E-409C-BE32-E72D297353CC}">
                <c16:uniqueId val="{00000063-3BB9-4CF9-9B19-813DFBC05D92}"/>
              </c:ext>
            </c:extLst>
          </c:dPt>
          <c:dPt>
            <c:idx val="34"/>
            <c:invertIfNegative val="0"/>
            <c:bubble3D val="0"/>
            <c:extLst>
              <c:ext xmlns:c16="http://schemas.microsoft.com/office/drawing/2014/chart" uri="{C3380CC4-5D6E-409C-BE32-E72D297353CC}">
                <c16:uniqueId val="{00000064-3BB9-4CF9-9B19-813DFBC05D92}"/>
              </c:ext>
            </c:extLst>
          </c:dPt>
          <c:dPt>
            <c:idx val="35"/>
            <c:invertIfNegative val="0"/>
            <c:bubble3D val="0"/>
            <c:spPr>
              <a:solidFill>
                <a:srgbClr val="FFC000"/>
              </a:solidFill>
            </c:spPr>
            <c:extLst>
              <c:ext xmlns:c16="http://schemas.microsoft.com/office/drawing/2014/chart" uri="{C3380CC4-5D6E-409C-BE32-E72D297353CC}">
                <c16:uniqueId val="{00000066-3BB9-4CF9-9B19-813DFBC05D92}"/>
              </c:ext>
            </c:extLst>
          </c:dPt>
          <c:dPt>
            <c:idx val="36"/>
            <c:invertIfNegative val="0"/>
            <c:bubble3D val="0"/>
            <c:extLst>
              <c:ext xmlns:c16="http://schemas.microsoft.com/office/drawing/2014/chart" uri="{C3380CC4-5D6E-409C-BE32-E72D297353CC}">
                <c16:uniqueId val="{00000067-3BB9-4CF9-9B19-813DFBC05D92}"/>
              </c:ext>
            </c:extLst>
          </c:dPt>
          <c:dPt>
            <c:idx val="37"/>
            <c:invertIfNegative val="0"/>
            <c:bubble3D val="0"/>
            <c:extLst>
              <c:ext xmlns:c16="http://schemas.microsoft.com/office/drawing/2014/chart" uri="{C3380CC4-5D6E-409C-BE32-E72D297353CC}">
                <c16:uniqueId val="{00000068-3BB9-4CF9-9B19-813DFBC05D92}"/>
              </c:ext>
            </c:extLst>
          </c:dPt>
          <c:dPt>
            <c:idx val="38"/>
            <c:invertIfNegative val="0"/>
            <c:bubble3D val="0"/>
            <c:extLst>
              <c:ext xmlns:c16="http://schemas.microsoft.com/office/drawing/2014/chart" uri="{C3380CC4-5D6E-409C-BE32-E72D297353CC}">
                <c16:uniqueId val="{00000069-3BB9-4CF9-9B19-813DFBC05D92}"/>
              </c:ext>
            </c:extLst>
          </c:dPt>
          <c:dPt>
            <c:idx val="39"/>
            <c:invertIfNegative val="0"/>
            <c:bubble3D val="0"/>
            <c:extLst>
              <c:ext xmlns:c16="http://schemas.microsoft.com/office/drawing/2014/chart" uri="{C3380CC4-5D6E-409C-BE32-E72D297353CC}">
                <c16:uniqueId val="{0000006A-3BB9-4CF9-9B19-813DFBC05D92}"/>
              </c:ext>
            </c:extLst>
          </c:dPt>
          <c:dPt>
            <c:idx val="40"/>
            <c:invertIfNegative val="0"/>
            <c:bubble3D val="0"/>
            <c:extLst>
              <c:ext xmlns:c16="http://schemas.microsoft.com/office/drawing/2014/chart" uri="{C3380CC4-5D6E-409C-BE32-E72D297353CC}">
                <c16:uniqueId val="{0000006B-3BB9-4CF9-9B19-813DFBC05D92}"/>
              </c:ext>
            </c:extLst>
          </c:dPt>
          <c:dPt>
            <c:idx val="41"/>
            <c:invertIfNegative val="0"/>
            <c:bubble3D val="0"/>
            <c:extLst>
              <c:ext xmlns:c16="http://schemas.microsoft.com/office/drawing/2014/chart" uri="{C3380CC4-5D6E-409C-BE32-E72D297353CC}">
                <c16:uniqueId val="{0000006C-3BB9-4CF9-9B19-813DFBC05D92}"/>
              </c:ext>
            </c:extLst>
          </c:dPt>
          <c:dPt>
            <c:idx val="42"/>
            <c:invertIfNegative val="0"/>
            <c:bubble3D val="0"/>
            <c:extLst>
              <c:ext xmlns:c16="http://schemas.microsoft.com/office/drawing/2014/chart" uri="{C3380CC4-5D6E-409C-BE32-E72D297353CC}">
                <c16:uniqueId val="{0000006D-3BB9-4CF9-9B19-813DFBC05D92}"/>
              </c:ext>
            </c:extLst>
          </c:dPt>
          <c:dPt>
            <c:idx val="43"/>
            <c:invertIfNegative val="0"/>
            <c:bubble3D val="0"/>
            <c:extLst>
              <c:ext xmlns:c16="http://schemas.microsoft.com/office/drawing/2014/chart" uri="{C3380CC4-5D6E-409C-BE32-E72D297353CC}">
                <c16:uniqueId val="{0000006E-3BB9-4CF9-9B19-813DFBC05D92}"/>
              </c:ext>
            </c:extLst>
          </c:dPt>
          <c:dPt>
            <c:idx val="44"/>
            <c:invertIfNegative val="0"/>
            <c:bubble3D val="0"/>
            <c:extLst>
              <c:ext xmlns:c16="http://schemas.microsoft.com/office/drawing/2014/chart" uri="{C3380CC4-5D6E-409C-BE32-E72D297353CC}">
                <c16:uniqueId val="{0000006F-3BB9-4CF9-9B19-813DFBC05D92}"/>
              </c:ext>
            </c:extLst>
          </c:dPt>
          <c:dPt>
            <c:idx val="45"/>
            <c:invertIfNegative val="0"/>
            <c:bubble3D val="0"/>
            <c:extLst>
              <c:ext xmlns:c16="http://schemas.microsoft.com/office/drawing/2014/chart" uri="{C3380CC4-5D6E-409C-BE32-E72D297353CC}">
                <c16:uniqueId val="{00000070-3BB9-4CF9-9B19-813DFBC05D92}"/>
              </c:ext>
            </c:extLst>
          </c:dPt>
          <c:dPt>
            <c:idx val="46"/>
            <c:invertIfNegative val="0"/>
            <c:bubble3D val="0"/>
            <c:extLst>
              <c:ext xmlns:c16="http://schemas.microsoft.com/office/drawing/2014/chart" uri="{C3380CC4-5D6E-409C-BE32-E72D297353CC}">
                <c16:uniqueId val="{00000071-3BB9-4CF9-9B19-813DFBC05D92}"/>
              </c:ext>
            </c:extLst>
          </c:dPt>
          <c:dPt>
            <c:idx val="47"/>
            <c:invertIfNegative val="0"/>
            <c:bubble3D val="0"/>
            <c:spPr>
              <a:solidFill>
                <a:srgbClr val="FFC000"/>
              </a:solidFill>
            </c:spPr>
            <c:extLst>
              <c:ext xmlns:c16="http://schemas.microsoft.com/office/drawing/2014/chart" uri="{C3380CC4-5D6E-409C-BE32-E72D297353CC}">
                <c16:uniqueId val="{00000073-3BB9-4CF9-9B19-813DFBC05D92}"/>
              </c:ext>
            </c:extLst>
          </c:dPt>
          <c:dPt>
            <c:idx val="48"/>
            <c:invertIfNegative val="0"/>
            <c:bubble3D val="0"/>
            <c:extLst>
              <c:ext xmlns:c16="http://schemas.microsoft.com/office/drawing/2014/chart" uri="{C3380CC4-5D6E-409C-BE32-E72D297353CC}">
                <c16:uniqueId val="{00000074-3BB9-4CF9-9B19-813DFBC05D92}"/>
              </c:ext>
            </c:extLst>
          </c:dPt>
          <c:dPt>
            <c:idx val="49"/>
            <c:invertIfNegative val="0"/>
            <c:bubble3D val="0"/>
            <c:extLst>
              <c:ext xmlns:c16="http://schemas.microsoft.com/office/drawing/2014/chart" uri="{C3380CC4-5D6E-409C-BE32-E72D297353CC}">
                <c16:uniqueId val="{00000075-3BB9-4CF9-9B19-813DFBC05D92}"/>
              </c:ext>
            </c:extLst>
          </c:dPt>
          <c:dPt>
            <c:idx val="50"/>
            <c:invertIfNegative val="0"/>
            <c:bubble3D val="0"/>
            <c:extLst>
              <c:ext xmlns:c16="http://schemas.microsoft.com/office/drawing/2014/chart" uri="{C3380CC4-5D6E-409C-BE32-E72D297353CC}">
                <c16:uniqueId val="{00000076-3BB9-4CF9-9B19-813DFBC05D92}"/>
              </c:ext>
            </c:extLst>
          </c:dPt>
          <c:dPt>
            <c:idx val="51"/>
            <c:invertIfNegative val="0"/>
            <c:bubble3D val="0"/>
            <c:extLst>
              <c:ext xmlns:c16="http://schemas.microsoft.com/office/drawing/2014/chart" uri="{C3380CC4-5D6E-409C-BE32-E72D297353CC}">
                <c16:uniqueId val="{00000077-3BB9-4CF9-9B19-813DFBC05D92}"/>
              </c:ext>
            </c:extLst>
          </c:dPt>
          <c:dPt>
            <c:idx val="52"/>
            <c:invertIfNegative val="0"/>
            <c:bubble3D val="0"/>
            <c:extLst>
              <c:ext xmlns:c16="http://schemas.microsoft.com/office/drawing/2014/chart" uri="{C3380CC4-5D6E-409C-BE32-E72D297353CC}">
                <c16:uniqueId val="{00000078-3BB9-4CF9-9B19-813DFBC05D92}"/>
              </c:ext>
            </c:extLst>
          </c:dPt>
          <c:dPt>
            <c:idx val="53"/>
            <c:invertIfNegative val="0"/>
            <c:bubble3D val="0"/>
            <c:extLst>
              <c:ext xmlns:c16="http://schemas.microsoft.com/office/drawing/2014/chart" uri="{C3380CC4-5D6E-409C-BE32-E72D297353CC}">
                <c16:uniqueId val="{00000079-3BB9-4CF9-9B19-813DFBC05D92}"/>
              </c:ext>
            </c:extLst>
          </c:dPt>
          <c:dPt>
            <c:idx val="54"/>
            <c:invertIfNegative val="0"/>
            <c:bubble3D val="0"/>
            <c:extLst>
              <c:ext xmlns:c16="http://schemas.microsoft.com/office/drawing/2014/chart" uri="{C3380CC4-5D6E-409C-BE32-E72D297353CC}">
                <c16:uniqueId val="{0000007A-3BB9-4CF9-9B19-813DFBC05D92}"/>
              </c:ext>
            </c:extLst>
          </c:dPt>
          <c:dPt>
            <c:idx val="55"/>
            <c:invertIfNegative val="0"/>
            <c:bubble3D val="0"/>
            <c:extLst>
              <c:ext xmlns:c16="http://schemas.microsoft.com/office/drawing/2014/chart" uri="{C3380CC4-5D6E-409C-BE32-E72D297353CC}">
                <c16:uniqueId val="{0000007B-3BB9-4CF9-9B19-813DFBC05D92}"/>
              </c:ext>
            </c:extLst>
          </c:dPt>
          <c:dPt>
            <c:idx val="56"/>
            <c:invertIfNegative val="0"/>
            <c:bubble3D val="0"/>
            <c:extLst>
              <c:ext xmlns:c16="http://schemas.microsoft.com/office/drawing/2014/chart" uri="{C3380CC4-5D6E-409C-BE32-E72D297353CC}">
                <c16:uniqueId val="{0000007C-3BB9-4CF9-9B19-813DFBC05D92}"/>
              </c:ext>
            </c:extLst>
          </c:dPt>
          <c:dPt>
            <c:idx val="59"/>
            <c:invertIfNegative val="0"/>
            <c:bubble3D val="0"/>
            <c:spPr>
              <a:solidFill>
                <a:srgbClr val="FBBB27"/>
              </a:solidFill>
            </c:spPr>
            <c:extLst>
              <c:ext xmlns:c16="http://schemas.microsoft.com/office/drawing/2014/chart" uri="{C3380CC4-5D6E-409C-BE32-E72D297353CC}">
                <c16:uniqueId val="{0000007E-3BB9-4CF9-9B19-813DFBC05D92}"/>
              </c:ext>
            </c:extLst>
          </c:dPt>
          <c:dLbls>
            <c:dLbl>
              <c:idx val="11"/>
              <c:layout>
                <c:manualLayout>
                  <c:x val="-4.2760949959755887E-3"/>
                  <c:y val="-6.3499911805678044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3BB9-4CF9-9B19-813DFBC05D92}"/>
                </c:ext>
              </c:extLst>
            </c:dLbl>
            <c:dLbl>
              <c:idx val="23"/>
              <c:layout>
                <c:manualLayout>
                  <c:x val="2.1380474979877159E-3"/>
                  <c:y val="-5.2916593171398379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3BB9-4CF9-9B19-813DFBC05D92}"/>
                </c:ext>
              </c:extLst>
            </c:dLbl>
            <c:dLbl>
              <c:idx val="35"/>
              <c:layout>
                <c:manualLayout>
                  <c:x val="4.2760949959755098E-3"/>
                  <c:y val="-5.9972138927584837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3BB9-4CF9-9B19-813DFBC05D92}"/>
                </c:ext>
              </c:extLst>
            </c:dLbl>
            <c:dLbl>
              <c:idx val="47"/>
              <c:layout>
                <c:manualLayout>
                  <c:x val="0"/>
                  <c:y val="-8.8194321952330651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3BB9-4CF9-9B19-813DFBC05D92}"/>
                </c:ext>
              </c:extLst>
            </c:dLbl>
            <c:dLbl>
              <c:idx val="59"/>
              <c:layout>
                <c:manualLayout>
                  <c:x val="-1.5678833862017123E-16"/>
                  <c:y val="-4.5861047415211922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3BB9-4CF9-9B19-813DFBC05D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'F40-41 Regular'!$H$7:$H$66</c:f>
              <c:numCache>
                <c:formatCode>0.00</c:formatCode>
                <c:ptCount val="60"/>
                <c:pt idx="0">
                  <c:v>20.0580595846106</c:v>
                </c:pt>
                <c:pt idx="1">
                  <c:v>19.7508194075826</c:v>
                </c:pt>
                <c:pt idx="2">
                  <c:v>19.547158148447799</c:v>
                </c:pt>
                <c:pt idx="3">
                  <c:v>19.515816243315999</c:v>
                </c:pt>
                <c:pt idx="4">
                  <c:v>19.414413008628902</c:v>
                </c:pt>
                <c:pt idx="5">
                  <c:v>19.2377598412826</c:v>
                </c:pt>
                <c:pt idx="6">
                  <c:v>19.054027206906099</c:v>
                </c:pt>
                <c:pt idx="7">
                  <c:v>19.053681751736601</c:v>
                </c:pt>
                <c:pt idx="8">
                  <c:v>19.2699444123737</c:v>
                </c:pt>
                <c:pt idx="9">
                  <c:v>19.310290588311801</c:v>
                </c:pt>
                <c:pt idx="10">
                  <c:v>19.2335754593547</c:v>
                </c:pt>
                <c:pt idx="11">
                  <c:v>19.288504773343799</c:v>
                </c:pt>
                <c:pt idx="12">
                  <c:v>19.836305748504198</c:v>
                </c:pt>
                <c:pt idx="13">
                  <c:v>20.524236486392699</c:v>
                </c:pt>
                <c:pt idx="14">
                  <c:v>20.7273888554701</c:v>
                </c:pt>
                <c:pt idx="15">
                  <c:v>20.918856721637798</c:v>
                </c:pt>
                <c:pt idx="16">
                  <c:v>21.198901866429701</c:v>
                </c:pt>
                <c:pt idx="17">
                  <c:v>21.3610656844874</c:v>
                </c:pt>
                <c:pt idx="18">
                  <c:v>21.664653486965999</c:v>
                </c:pt>
                <c:pt idx="19">
                  <c:v>22.145645221251101</c:v>
                </c:pt>
                <c:pt idx="20">
                  <c:v>22.3517128153632</c:v>
                </c:pt>
                <c:pt idx="21">
                  <c:v>22.469485603493201</c:v>
                </c:pt>
                <c:pt idx="22">
                  <c:v>22.251116518406999</c:v>
                </c:pt>
                <c:pt idx="23">
                  <c:v>21.754345596567401</c:v>
                </c:pt>
                <c:pt idx="24">
                  <c:v>21.4076408940054</c:v>
                </c:pt>
                <c:pt idx="25">
                  <c:v>21.894029753053498</c:v>
                </c:pt>
                <c:pt idx="26">
                  <c:v>22.379571972289</c:v>
                </c:pt>
                <c:pt idx="27">
                  <c:v>22.119292843351101</c:v>
                </c:pt>
                <c:pt idx="28">
                  <c:v>22.092793619843299</c:v>
                </c:pt>
                <c:pt idx="29">
                  <c:v>21.951236246745701</c:v>
                </c:pt>
                <c:pt idx="30">
                  <c:v>21.947338344253499</c:v>
                </c:pt>
                <c:pt idx="31">
                  <c:v>21.8217775579818</c:v>
                </c:pt>
                <c:pt idx="32">
                  <c:v>21.859282242296999</c:v>
                </c:pt>
                <c:pt idx="33">
                  <c:v>21.696063339241601</c:v>
                </c:pt>
                <c:pt idx="34">
                  <c:v>21.513758501342799</c:v>
                </c:pt>
                <c:pt idx="35">
                  <c:v>21.529264908973101</c:v>
                </c:pt>
                <c:pt idx="36">
                  <c:v>21.510057634076698</c:v>
                </c:pt>
                <c:pt idx="37">
                  <c:v>21.2963817425039</c:v>
                </c:pt>
                <c:pt idx="38">
                  <c:v>19.638205449933398</c:v>
                </c:pt>
                <c:pt idx="39">
                  <c:v>16.751633535736602</c:v>
                </c:pt>
                <c:pt idx="40">
                  <c:v>17.960975178520599</c:v>
                </c:pt>
                <c:pt idx="41">
                  <c:v>19.400638004062799</c:v>
                </c:pt>
                <c:pt idx="42">
                  <c:v>20.308233205419899</c:v>
                </c:pt>
                <c:pt idx="43">
                  <c:v>20.228637171229401</c:v>
                </c:pt>
                <c:pt idx="44">
                  <c:v>20.111235731392</c:v>
                </c:pt>
                <c:pt idx="45">
                  <c:v>19.8355515448348</c:v>
                </c:pt>
                <c:pt idx="46">
                  <c:v>19.097524727301099</c:v>
                </c:pt>
                <c:pt idx="47">
                  <c:v>19.231096092474399</c:v>
                </c:pt>
                <c:pt idx="48">
                  <c:v>20.1432089126519</c:v>
                </c:pt>
                <c:pt idx="49">
                  <c:v>20.8904014671329</c:v>
                </c:pt>
                <c:pt idx="50">
                  <c:v>21.091878066783298</c:v>
                </c:pt>
                <c:pt idx="51">
                  <c:v>21.1081753180604</c:v>
                </c:pt>
                <c:pt idx="52">
                  <c:v>21.103371875357499</c:v>
                </c:pt>
                <c:pt idx="53">
                  <c:v>21.038427841302902</c:v>
                </c:pt>
                <c:pt idx="54">
                  <c:v>20.9304385880342</c:v>
                </c:pt>
                <c:pt idx="55">
                  <c:v>20.9103608582299</c:v>
                </c:pt>
                <c:pt idx="56">
                  <c:v>20.665943980376401</c:v>
                </c:pt>
                <c:pt idx="57">
                  <c:v>20.431816506554199</c:v>
                </c:pt>
                <c:pt idx="58">
                  <c:v>20.137690483541899</c:v>
                </c:pt>
                <c:pt idx="59">
                  <c:v>20.276357755143799</c:v>
                </c:pt>
              </c:numCache>
            </c:numRef>
          </c:val>
          <c:extLst>
            <c:ext xmlns:c16="http://schemas.microsoft.com/office/drawing/2014/chart" uri="{C3380CC4-5D6E-409C-BE32-E72D297353CC}">
              <c16:uniqueId val="{0000007F-3BB9-4CF9-9B19-813DFBC05D92}"/>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tickLblSkip val="1"/>
        <c:tickMarkSkip val="2"/>
        <c:noMultiLvlLbl val="0"/>
      </c:catAx>
      <c:valAx>
        <c:axId val="183675904"/>
        <c:scaling>
          <c:orientation val="minMax"/>
          <c:max val="24"/>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676F-4BE1-A5ED-B0BFEC701FC1}"/>
              </c:ext>
            </c:extLst>
          </c:dPt>
          <c:dPt>
            <c:idx val="1"/>
            <c:invertIfNegative val="0"/>
            <c:bubble3D val="0"/>
            <c:extLst>
              <c:ext xmlns:c16="http://schemas.microsoft.com/office/drawing/2014/chart" uri="{C3380CC4-5D6E-409C-BE32-E72D297353CC}">
                <c16:uniqueId val="{00000001-676F-4BE1-A5ED-B0BFEC701FC1}"/>
              </c:ext>
            </c:extLst>
          </c:dPt>
          <c:dPt>
            <c:idx val="2"/>
            <c:invertIfNegative val="0"/>
            <c:bubble3D val="0"/>
            <c:extLst>
              <c:ext xmlns:c16="http://schemas.microsoft.com/office/drawing/2014/chart" uri="{C3380CC4-5D6E-409C-BE32-E72D297353CC}">
                <c16:uniqueId val="{00000002-676F-4BE1-A5ED-B0BFEC701FC1}"/>
              </c:ext>
            </c:extLst>
          </c:dPt>
          <c:dPt>
            <c:idx val="3"/>
            <c:invertIfNegative val="0"/>
            <c:bubble3D val="0"/>
            <c:extLst>
              <c:ext xmlns:c16="http://schemas.microsoft.com/office/drawing/2014/chart" uri="{C3380CC4-5D6E-409C-BE32-E72D297353CC}">
                <c16:uniqueId val="{00000003-676F-4BE1-A5ED-B0BFEC701FC1}"/>
              </c:ext>
            </c:extLst>
          </c:dPt>
          <c:dPt>
            <c:idx val="4"/>
            <c:invertIfNegative val="0"/>
            <c:bubble3D val="0"/>
            <c:extLst>
              <c:ext xmlns:c16="http://schemas.microsoft.com/office/drawing/2014/chart" uri="{C3380CC4-5D6E-409C-BE32-E72D297353CC}">
                <c16:uniqueId val="{00000004-676F-4BE1-A5ED-B0BFEC701FC1}"/>
              </c:ext>
            </c:extLst>
          </c:dPt>
          <c:dPt>
            <c:idx val="5"/>
            <c:invertIfNegative val="0"/>
            <c:bubble3D val="0"/>
            <c:extLst>
              <c:ext xmlns:c16="http://schemas.microsoft.com/office/drawing/2014/chart" uri="{C3380CC4-5D6E-409C-BE32-E72D297353CC}">
                <c16:uniqueId val="{00000005-676F-4BE1-A5ED-B0BFEC701FC1}"/>
              </c:ext>
            </c:extLst>
          </c:dPt>
          <c:dPt>
            <c:idx val="6"/>
            <c:invertIfNegative val="0"/>
            <c:bubble3D val="0"/>
            <c:extLst>
              <c:ext xmlns:c16="http://schemas.microsoft.com/office/drawing/2014/chart" uri="{C3380CC4-5D6E-409C-BE32-E72D297353CC}">
                <c16:uniqueId val="{00000006-676F-4BE1-A5ED-B0BFEC701FC1}"/>
              </c:ext>
            </c:extLst>
          </c:dPt>
          <c:dPt>
            <c:idx val="7"/>
            <c:invertIfNegative val="0"/>
            <c:bubble3D val="0"/>
            <c:extLst>
              <c:ext xmlns:c16="http://schemas.microsoft.com/office/drawing/2014/chart" uri="{C3380CC4-5D6E-409C-BE32-E72D297353CC}">
                <c16:uniqueId val="{00000007-676F-4BE1-A5ED-B0BFEC701FC1}"/>
              </c:ext>
            </c:extLst>
          </c:dPt>
          <c:dPt>
            <c:idx val="8"/>
            <c:invertIfNegative val="0"/>
            <c:bubble3D val="0"/>
            <c:extLst>
              <c:ext xmlns:c16="http://schemas.microsoft.com/office/drawing/2014/chart" uri="{C3380CC4-5D6E-409C-BE32-E72D297353CC}">
                <c16:uniqueId val="{00000008-676F-4BE1-A5ED-B0BFEC701FC1}"/>
              </c:ext>
            </c:extLst>
          </c:dPt>
          <c:dPt>
            <c:idx val="9"/>
            <c:invertIfNegative val="0"/>
            <c:bubble3D val="0"/>
            <c:extLst>
              <c:ext xmlns:c16="http://schemas.microsoft.com/office/drawing/2014/chart" uri="{C3380CC4-5D6E-409C-BE32-E72D297353CC}">
                <c16:uniqueId val="{00000009-676F-4BE1-A5ED-B0BFEC701FC1}"/>
              </c:ext>
            </c:extLst>
          </c:dPt>
          <c:dPt>
            <c:idx val="10"/>
            <c:invertIfNegative val="0"/>
            <c:bubble3D val="0"/>
            <c:extLst>
              <c:ext xmlns:c16="http://schemas.microsoft.com/office/drawing/2014/chart" uri="{C3380CC4-5D6E-409C-BE32-E72D297353CC}">
                <c16:uniqueId val="{0000000A-676F-4BE1-A5ED-B0BFEC701FC1}"/>
              </c:ext>
            </c:extLst>
          </c:dPt>
          <c:dPt>
            <c:idx val="11"/>
            <c:invertIfNegative val="0"/>
            <c:bubble3D val="0"/>
            <c:spPr>
              <a:solidFill>
                <a:srgbClr val="595959"/>
              </a:solidFill>
            </c:spPr>
            <c:extLst>
              <c:ext xmlns:c16="http://schemas.microsoft.com/office/drawing/2014/chart" uri="{C3380CC4-5D6E-409C-BE32-E72D297353CC}">
                <c16:uniqueId val="{0000000C-676F-4BE1-A5ED-B0BFEC701FC1}"/>
              </c:ext>
            </c:extLst>
          </c:dPt>
          <c:dPt>
            <c:idx val="12"/>
            <c:invertIfNegative val="0"/>
            <c:bubble3D val="0"/>
            <c:extLst>
              <c:ext xmlns:c16="http://schemas.microsoft.com/office/drawing/2014/chart" uri="{C3380CC4-5D6E-409C-BE32-E72D297353CC}">
                <c16:uniqueId val="{0000000D-676F-4BE1-A5ED-B0BFEC701FC1}"/>
              </c:ext>
            </c:extLst>
          </c:dPt>
          <c:dPt>
            <c:idx val="13"/>
            <c:invertIfNegative val="0"/>
            <c:bubble3D val="0"/>
            <c:extLst>
              <c:ext xmlns:c16="http://schemas.microsoft.com/office/drawing/2014/chart" uri="{C3380CC4-5D6E-409C-BE32-E72D297353CC}">
                <c16:uniqueId val="{0000000E-676F-4BE1-A5ED-B0BFEC701FC1}"/>
              </c:ext>
            </c:extLst>
          </c:dPt>
          <c:dPt>
            <c:idx val="14"/>
            <c:invertIfNegative val="0"/>
            <c:bubble3D val="0"/>
            <c:extLst>
              <c:ext xmlns:c16="http://schemas.microsoft.com/office/drawing/2014/chart" uri="{C3380CC4-5D6E-409C-BE32-E72D297353CC}">
                <c16:uniqueId val="{0000000F-676F-4BE1-A5ED-B0BFEC701FC1}"/>
              </c:ext>
            </c:extLst>
          </c:dPt>
          <c:dPt>
            <c:idx val="15"/>
            <c:invertIfNegative val="0"/>
            <c:bubble3D val="0"/>
            <c:extLst>
              <c:ext xmlns:c16="http://schemas.microsoft.com/office/drawing/2014/chart" uri="{C3380CC4-5D6E-409C-BE32-E72D297353CC}">
                <c16:uniqueId val="{00000010-676F-4BE1-A5ED-B0BFEC701FC1}"/>
              </c:ext>
            </c:extLst>
          </c:dPt>
          <c:dPt>
            <c:idx val="16"/>
            <c:invertIfNegative val="0"/>
            <c:bubble3D val="0"/>
            <c:extLst>
              <c:ext xmlns:c16="http://schemas.microsoft.com/office/drawing/2014/chart" uri="{C3380CC4-5D6E-409C-BE32-E72D297353CC}">
                <c16:uniqueId val="{00000011-676F-4BE1-A5ED-B0BFEC701FC1}"/>
              </c:ext>
            </c:extLst>
          </c:dPt>
          <c:dPt>
            <c:idx val="17"/>
            <c:invertIfNegative val="0"/>
            <c:bubble3D val="0"/>
            <c:extLst>
              <c:ext xmlns:c16="http://schemas.microsoft.com/office/drawing/2014/chart" uri="{C3380CC4-5D6E-409C-BE32-E72D297353CC}">
                <c16:uniqueId val="{00000012-676F-4BE1-A5ED-B0BFEC701FC1}"/>
              </c:ext>
            </c:extLst>
          </c:dPt>
          <c:dPt>
            <c:idx val="18"/>
            <c:invertIfNegative val="0"/>
            <c:bubble3D val="0"/>
            <c:extLst>
              <c:ext xmlns:c16="http://schemas.microsoft.com/office/drawing/2014/chart" uri="{C3380CC4-5D6E-409C-BE32-E72D297353CC}">
                <c16:uniqueId val="{00000013-676F-4BE1-A5ED-B0BFEC701FC1}"/>
              </c:ext>
            </c:extLst>
          </c:dPt>
          <c:dPt>
            <c:idx val="19"/>
            <c:invertIfNegative val="0"/>
            <c:bubble3D val="0"/>
            <c:extLst>
              <c:ext xmlns:c16="http://schemas.microsoft.com/office/drawing/2014/chart" uri="{C3380CC4-5D6E-409C-BE32-E72D297353CC}">
                <c16:uniqueId val="{00000014-676F-4BE1-A5ED-B0BFEC701FC1}"/>
              </c:ext>
            </c:extLst>
          </c:dPt>
          <c:dPt>
            <c:idx val="20"/>
            <c:invertIfNegative val="0"/>
            <c:bubble3D val="0"/>
            <c:extLst>
              <c:ext xmlns:c16="http://schemas.microsoft.com/office/drawing/2014/chart" uri="{C3380CC4-5D6E-409C-BE32-E72D297353CC}">
                <c16:uniqueId val="{00000015-676F-4BE1-A5ED-B0BFEC701FC1}"/>
              </c:ext>
            </c:extLst>
          </c:dPt>
          <c:dPt>
            <c:idx val="21"/>
            <c:invertIfNegative val="0"/>
            <c:bubble3D val="0"/>
            <c:extLst>
              <c:ext xmlns:c16="http://schemas.microsoft.com/office/drawing/2014/chart" uri="{C3380CC4-5D6E-409C-BE32-E72D297353CC}">
                <c16:uniqueId val="{00000016-676F-4BE1-A5ED-B0BFEC701FC1}"/>
              </c:ext>
            </c:extLst>
          </c:dPt>
          <c:dPt>
            <c:idx val="22"/>
            <c:invertIfNegative val="0"/>
            <c:bubble3D val="0"/>
            <c:extLst>
              <c:ext xmlns:c16="http://schemas.microsoft.com/office/drawing/2014/chart" uri="{C3380CC4-5D6E-409C-BE32-E72D297353CC}">
                <c16:uniqueId val="{00000017-676F-4BE1-A5ED-B0BFEC701FC1}"/>
              </c:ext>
            </c:extLst>
          </c:dPt>
          <c:dPt>
            <c:idx val="23"/>
            <c:invertIfNegative val="0"/>
            <c:bubble3D val="0"/>
            <c:spPr>
              <a:solidFill>
                <a:srgbClr val="595959"/>
              </a:solidFill>
            </c:spPr>
            <c:extLst>
              <c:ext xmlns:c16="http://schemas.microsoft.com/office/drawing/2014/chart" uri="{C3380CC4-5D6E-409C-BE32-E72D297353CC}">
                <c16:uniqueId val="{00000019-676F-4BE1-A5ED-B0BFEC701FC1}"/>
              </c:ext>
            </c:extLst>
          </c:dPt>
          <c:dPt>
            <c:idx val="24"/>
            <c:invertIfNegative val="0"/>
            <c:bubble3D val="0"/>
            <c:extLst>
              <c:ext xmlns:c16="http://schemas.microsoft.com/office/drawing/2014/chart" uri="{C3380CC4-5D6E-409C-BE32-E72D297353CC}">
                <c16:uniqueId val="{0000001A-676F-4BE1-A5ED-B0BFEC701FC1}"/>
              </c:ext>
            </c:extLst>
          </c:dPt>
          <c:dPt>
            <c:idx val="25"/>
            <c:invertIfNegative val="0"/>
            <c:bubble3D val="0"/>
            <c:extLst>
              <c:ext xmlns:c16="http://schemas.microsoft.com/office/drawing/2014/chart" uri="{C3380CC4-5D6E-409C-BE32-E72D297353CC}">
                <c16:uniqueId val="{0000001B-676F-4BE1-A5ED-B0BFEC701FC1}"/>
              </c:ext>
            </c:extLst>
          </c:dPt>
          <c:dPt>
            <c:idx val="26"/>
            <c:invertIfNegative val="0"/>
            <c:bubble3D val="0"/>
            <c:extLst>
              <c:ext xmlns:c16="http://schemas.microsoft.com/office/drawing/2014/chart" uri="{C3380CC4-5D6E-409C-BE32-E72D297353CC}">
                <c16:uniqueId val="{0000001C-676F-4BE1-A5ED-B0BFEC701FC1}"/>
              </c:ext>
            </c:extLst>
          </c:dPt>
          <c:dPt>
            <c:idx val="27"/>
            <c:invertIfNegative val="0"/>
            <c:bubble3D val="0"/>
            <c:extLst>
              <c:ext xmlns:c16="http://schemas.microsoft.com/office/drawing/2014/chart" uri="{C3380CC4-5D6E-409C-BE32-E72D297353CC}">
                <c16:uniqueId val="{0000001D-676F-4BE1-A5ED-B0BFEC701FC1}"/>
              </c:ext>
            </c:extLst>
          </c:dPt>
          <c:dPt>
            <c:idx val="28"/>
            <c:invertIfNegative val="0"/>
            <c:bubble3D val="0"/>
            <c:extLst>
              <c:ext xmlns:c16="http://schemas.microsoft.com/office/drawing/2014/chart" uri="{C3380CC4-5D6E-409C-BE32-E72D297353CC}">
                <c16:uniqueId val="{0000001E-676F-4BE1-A5ED-B0BFEC701FC1}"/>
              </c:ext>
            </c:extLst>
          </c:dPt>
          <c:dPt>
            <c:idx val="29"/>
            <c:invertIfNegative val="0"/>
            <c:bubble3D val="0"/>
            <c:extLst>
              <c:ext xmlns:c16="http://schemas.microsoft.com/office/drawing/2014/chart" uri="{C3380CC4-5D6E-409C-BE32-E72D297353CC}">
                <c16:uniqueId val="{0000001F-676F-4BE1-A5ED-B0BFEC701FC1}"/>
              </c:ext>
            </c:extLst>
          </c:dPt>
          <c:dPt>
            <c:idx val="30"/>
            <c:invertIfNegative val="0"/>
            <c:bubble3D val="0"/>
            <c:extLst>
              <c:ext xmlns:c16="http://schemas.microsoft.com/office/drawing/2014/chart" uri="{C3380CC4-5D6E-409C-BE32-E72D297353CC}">
                <c16:uniqueId val="{00000020-676F-4BE1-A5ED-B0BFEC701FC1}"/>
              </c:ext>
            </c:extLst>
          </c:dPt>
          <c:dPt>
            <c:idx val="31"/>
            <c:invertIfNegative val="0"/>
            <c:bubble3D val="0"/>
            <c:extLst>
              <c:ext xmlns:c16="http://schemas.microsoft.com/office/drawing/2014/chart" uri="{C3380CC4-5D6E-409C-BE32-E72D297353CC}">
                <c16:uniqueId val="{00000021-676F-4BE1-A5ED-B0BFEC701FC1}"/>
              </c:ext>
            </c:extLst>
          </c:dPt>
          <c:dPt>
            <c:idx val="32"/>
            <c:invertIfNegative val="0"/>
            <c:bubble3D val="0"/>
            <c:extLst>
              <c:ext xmlns:c16="http://schemas.microsoft.com/office/drawing/2014/chart" uri="{C3380CC4-5D6E-409C-BE32-E72D297353CC}">
                <c16:uniqueId val="{00000022-676F-4BE1-A5ED-B0BFEC701FC1}"/>
              </c:ext>
            </c:extLst>
          </c:dPt>
          <c:dPt>
            <c:idx val="33"/>
            <c:invertIfNegative val="0"/>
            <c:bubble3D val="0"/>
            <c:extLst>
              <c:ext xmlns:c16="http://schemas.microsoft.com/office/drawing/2014/chart" uri="{C3380CC4-5D6E-409C-BE32-E72D297353CC}">
                <c16:uniqueId val="{00000023-676F-4BE1-A5ED-B0BFEC701FC1}"/>
              </c:ext>
            </c:extLst>
          </c:dPt>
          <c:dPt>
            <c:idx val="34"/>
            <c:invertIfNegative val="0"/>
            <c:bubble3D val="0"/>
            <c:extLst>
              <c:ext xmlns:c16="http://schemas.microsoft.com/office/drawing/2014/chart" uri="{C3380CC4-5D6E-409C-BE32-E72D297353CC}">
                <c16:uniqueId val="{00000024-676F-4BE1-A5ED-B0BFEC701FC1}"/>
              </c:ext>
            </c:extLst>
          </c:dPt>
          <c:dPt>
            <c:idx val="35"/>
            <c:invertIfNegative val="0"/>
            <c:bubble3D val="0"/>
            <c:spPr>
              <a:solidFill>
                <a:srgbClr val="595959"/>
              </a:solidFill>
            </c:spPr>
            <c:extLst>
              <c:ext xmlns:c16="http://schemas.microsoft.com/office/drawing/2014/chart" uri="{C3380CC4-5D6E-409C-BE32-E72D297353CC}">
                <c16:uniqueId val="{00000026-676F-4BE1-A5ED-B0BFEC701FC1}"/>
              </c:ext>
            </c:extLst>
          </c:dPt>
          <c:dPt>
            <c:idx val="36"/>
            <c:invertIfNegative val="0"/>
            <c:bubble3D val="0"/>
            <c:extLst>
              <c:ext xmlns:c16="http://schemas.microsoft.com/office/drawing/2014/chart" uri="{C3380CC4-5D6E-409C-BE32-E72D297353CC}">
                <c16:uniqueId val="{00000027-676F-4BE1-A5ED-B0BFEC701FC1}"/>
              </c:ext>
            </c:extLst>
          </c:dPt>
          <c:dPt>
            <c:idx val="37"/>
            <c:invertIfNegative val="0"/>
            <c:bubble3D val="0"/>
            <c:extLst>
              <c:ext xmlns:c16="http://schemas.microsoft.com/office/drawing/2014/chart" uri="{C3380CC4-5D6E-409C-BE32-E72D297353CC}">
                <c16:uniqueId val="{00000028-676F-4BE1-A5ED-B0BFEC701FC1}"/>
              </c:ext>
            </c:extLst>
          </c:dPt>
          <c:dPt>
            <c:idx val="38"/>
            <c:invertIfNegative val="0"/>
            <c:bubble3D val="0"/>
            <c:extLst>
              <c:ext xmlns:c16="http://schemas.microsoft.com/office/drawing/2014/chart" uri="{C3380CC4-5D6E-409C-BE32-E72D297353CC}">
                <c16:uniqueId val="{00000029-676F-4BE1-A5ED-B0BFEC701FC1}"/>
              </c:ext>
            </c:extLst>
          </c:dPt>
          <c:dPt>
            <c:idx val="39"/>
            <c:invertIfNegative val="0"/>
            <c:bubble3D val="0"/>
            <c:extLst>
              <c:ext xmlns:c16="http://schemas.microsoft.com/office/drawing/2014/chart" uri="{C3380CC4-5D6E-409C-BE32-E72D297353CC}">
                <c16:uniqueId val="{0000002A-676F-4BE1-A5ED-B0BFEC701FC1}"/>
              </c:ext>
            </c:extLst>
          </c:dPt>
          <c:dPt>
            <c:idx val="40"/>
            <c:invertIfNegative val="0"/>
            <c:bubble3D val="0"/>
            <c:extLst>
              <c:ext xmlns:c16="http://schemas.microsoft.com/office/drawing/2014/chart" uri="{C3380CC4-5D6E-409C-BE32-E72D297353CC}">
                <c16:uniqueId val="{0000002B-676F-4BE1-A5ED-B0BFEC701FC1}"/>
              </c:ext>
            </c:extLst>
          </c:dPt>
          <c:dPt>
            <c:idx val="41"/>
            <c:invertIfNegative val="0"/>
            <c:bubble3D val="0"/>
            <c:extLst>
              <c:ext xmlns:c16="http://schemas.microsoft.com/office/drawing/2014/chart" uri="{C3380CC4-5D6E-409C-BE32-E72D297353CC}">
                <c16:uniqueId val="{0000002C-676F-4BE1-A5ED-B0BFEC701FC1}"/>
              </c:ext>
            </c:extLst>
          </c:dPt>
          <c:dPt>
            <c:idx val="42"/>
            <c:invertIfNegative val="0"/>
            <c:bubble3D val="0"/>
            <c:extLst>
              <c:ext xmlns:c16="http://schemas.microsoft.com/office/drawing/2014/chart" uri="{C3380CC4-5D6E-409C-BE32-E72D297353CC}">
                <c16:uniqueId val="{0000002D-676F-4BE1-A5ED-B0BFEC701FC1}"/>
              </c:ext>
            </c:extLst>
          </c:dPt>
          <c:dPt>
            <c:idx val="43"/>
            <c:invertIfNegative val="0"/>
            <c:bubble3D val="0"/>
            <c:extLst>
              <c:ext xmlns:c16="http://schemas.microsoft.com/office/drawing/2014/chart" uri="{C3380CC4-5D6E-409C-BE32-E72D297353CC}">
                <c16:uniqueId val="{0000002E-676F-4BE1-A5ED-B0BFEC701FC1}"/>
              </c:ext>
            </c:extLst>
          </c:dPt>
          <c:dPt>
            <c:idx val="44"/>
            <c:invertIfNegative val="0"/>
            <c:bubble3D val="0"/>
            <c:extLst>
              <c:ext xmlns:c16="http://schemas.microsoft.com/office/drawing/2014/chart" uri="{C3380CC4-5D6E-409C-BE32-E72D297353CC}">
                <c16:uniqueId val="{0000002F-676F-4BE1-A5ED-B0BFEC701FC1}"/>
              </c:ext>
            </c:extLst>
          </c:dPt>
          <c:dPt>
            <c:idx val="45"/>
            <c:invertIfNegative val="0"/>
            <c:bubble3D val="0"/>
            <c:extLst>
              <c:ext xmlns:c16="http://schemas.microsoft.com/office/drawing/2014/chart" uri="{C3380CC4-5D6E-409C-BE32-E72D297353CC}">
                <c16:uniqueId val="{00000030-676F-4BE1-A5ED-B0BFEC701FC1}"/>
              </c:ext>
            </c:extLst>
          </c:dPt>
          <c:dPt>
            <c:idx val="46"/>
            <c:invertIfNegative val="0"/>
            <c:bubble3D val="0"/>
            <c:extLst>
              <c:ext xmlns:c16="http://schemas.microsoft.com/office/drawing/2014/chart" uri="{C3380CC4-5D6E-409C-BE32-E72D297353CC}">
                <c16:uniqueId val="{00000031-676F-4BE1-A5ED-B0BFEC701FC1}"/>
              </c:ext>
            </c:extLst>
          </c:dPt>
          <c:dPt>
            <c:idx val="47"/>
            <c:invertIfNegative val="0"/>
            <c:bubble3D val="0"/>
            <c:spPr>
              <a:solidFill>
                <a:srgbClr val="595959"/>
              </a:solidFill>
            </c:spPr>
            <c:extLst>
              <c:ext xmlns:c16="http://schemas.microsoft.com/office/drawing/2014/chart" uri="{C3380CC4-5D6E-409C-BE32-E72D297353CC}">
                <c16:uniqueId val="{00000033-676F-4BE1-A5ED-B0BFEC701FC1}"/>
              </c:ext>
            </c:extLst>
          </c:dPt>
          <c:dPt>
            <c:idx val="48"/>
            <c:invertIfNegative val="0"/>
            <c:bubble3D val="0"/>
            <c:extLst>
              <c:ext xmlns:c16="http://schemas.microsoft.com/office/drawing/2014/chart" uri="{C3380CC4-5D6E-409C-BE32-E72D297353CC}">
                <c16:uniqueId val="{00000034-676F-4BE1-A5ED-B0BFEC701FC1}"/>
              </c:ext>
            </c:extLst>
          </c:dPt>
          <c:dPt>
            <c:idx val="49"/>
            <c:invertIfNegative val="0"/>
            <c:bubble3D val="0"/>
            <c:extLst>
              <c:ext xmlns:c16="http://schemas.microsoft.com/office/drawing/2014/chart" uri="{C3380CC4-5D6E-409C-BE32-E72D297353CC}">
                <c16:uniqueId val="{00000035-676F-4BE1-A5ED-B0BFEC701FC1}"/>
              </c:ext>
            </c:extLst>
          </c:dPt>
          <c:dPt>
            <c:idx val="50"/>
            <c:invertIfNegative val="0"/>
            <c:bubble3D val="0"/>
            <c:extLst>
              <c:ext xmlns:c16="http://schemas.microsoft.com/office/drawing/2014/chart" uri="{C3380CC4-5D6E-409C-BE32-E72D297353CC}">
                <c16:uniqueId val="{00000036-676F-4BE1-A5ED-B0BFEC701FC1}"/>
              </c:ext>
            </c:extLst>
          </c:dPt>
          <c:dPt>
            <c:idx val="51"/>
            <c:invertIfNegative val="0"/>
            <c:bubble3D val="0"/>
            <c:extLst>
              <c:ext xmlns:c16="http://schemas.microsoft.com/office/drawing/2014/chart" uri="{C3380CC4-5D6E-409C-BE32-E72D297353CC}">
                <c16:uniqueId val="{00000037-676F-4BE1-A5ED-B0BFEC701FC1}"/>
              </c:ext>
            </c:extLst>
          </c:dPt>
          <c:dPt>
            <c:idx val="52"/>
            <c:invertIfNegative val="0"/>
            <c:bubble3D val="0"/>
            <c:extLst>
              <c:ext xmlns:c16="http://schemas.microsoft.com/office/drawing/2014/chart" uri="{C3380CC4-5D6E-409C-BE32-E72D297353CC}">
                <c16:uniqueId val="{00000038-676F-4BE1-A5ED-B0BFEC701FC1}"/>
              </c:ext>
            </c:extLst>
          </c:dPt>
          <c:dPt>
            <c:idx val="53"/>
            <c:invertIfNegative val="0"/>
            <c:bubble3D val="0"/>
            <c:extLst>
              <c:ext xmlns:c16="http://schemas.microsoft.com/office/drawing/2014/chart" uri="{C3380CC4-5D6E-409C-BE32-E72D297353CC}">
                <c16:uniqueId val="{00000039-676F-4BE1-A5ED-B0BFEC701FC1}"/>
              </c:ext>
            </c:extLst>
          </c:dPt>
          <c:dPt>
            <c:idx val="54"/>
            <c:invertIfNegative val="0"/>
            <c:bubble3D val="0"/>
            <c:extLst>
              <c:ext xmlns:c16="http://schemas.microsoft.com/office/drawing/2014/chart" uri="{C3380CC4-5D6E-409C-BE32-E72D297353CC}">
                <c16:uniqueId val="{0000003A-676F-4BE1-A5ED-B0BFEC701FC1}"/>
              </c:ext>
            </c:extLst>
          </c:dPt>
          <c:dPt>
            <c:idx val="55"/>
            <c:invertIfNegative val="0"/>
            <c:bubble3D val="0"/>
            <c:extLst>
              <c:ext xmlns:c16="http://schemas.microsoft.com/office/drawing/2014/chart" uri="{C3380CC4-5D6E-409C-BE32-E72D297353CC}">
                <c16:uniqueId val="{0000003B-676F-4BE1-A5ED-B0BFEC701FC1}"/>
              </c:ext>
            </c:extLst>
          </c:dPt>
          <c:dPt>
            <c:idx val="56"/>
            <c:invertIfNegative val="0"/>
            <c:bubble3D val="0"/>
            <c:extLst>
              <c:ext xmlns:c16="http://schemas.microsoft.com/office/drawing/2014/chart" uri="{C3380CC4-5D6E-409C-BE32-E72D297353CC}">
                <c16:uniqueId val="{0000003C-676F-4BE1-A5ED-B0BFEC701FC1}"/>
              </c:ext>
            </c:extLst>
          </c:dPt>
          <c:dPt>
            <c:idx val="59"/>
            <c:invertIfNegative val="0"/>
            <c:bubble3D val="0"/>
            <c:spPr>
              <a:solidFill>
                <a:srgbClr val="595959"/>
              </a:solidFill>
            </c:spPr>
            <c:extLst>
              <c:ext xmlns:c16="http://schemas.microsoft.com/office/drawing/2014/chart" uri="{C3380CC4-5D6E-409C-BE32-E72D297353CC}">
                <c16:uniqueId val="{0000003E-676F-4BE1-A5ED-B0BFEC701FC1}"/>
              </c:ext>
            </c:extLst>
          </c:dPt>
          <c:dLbls>
            <c:dLbl>
              <c:idx val="11"/>
              <c:layout>
                <c:manualLayout>
                  <c:x val="-1.4966332485914559E-2"/>
                  <c:y val="-7.4083230439957723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76F-4BE1-A5ED-B0BFEC701FC1}"/>
                </c:ext>
              </c:extLst>
            </c:dLbl>
            <c:dLbl>
              <c:idx val="23"/>
              <c:layout>
                <c:manualLayout>
                  <c:x val="-8.5521899919511774E-3"/>
                  <c:y val="-5.644436604949160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76F-4BE1-A5ED-B0BFEC701FC1}"/>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76F-4BE1-A5ED-B0BFEC701FC1}"/>
                </c:ext>
              </c:extLst>
            </c:dLbl>
            <c:dLbl>
              <c:idx val="35"/>
              <c:layout>
                <c:manualLayout>
                  <c:x val="-1.0690237489938971E-2"/>
                  <c:y val="-3.527772878093225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676F-4BE1-A5ED-B0BFEC701FC1}"/>
                </c:ext>
              </c:extLst>
            </c:dLbl>
            <c:dLbl>
              <c:idx val="47"/>
              <c:layout>
                <c:manualLayout>
                  <c:x val="-8.5521899919513335E-3"/>
                  <c:y val="-8.819432195233065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676F-4BE1-A5ED-B0BFEC701FC1}"/>
                </c:ext>
              </c:extLst>
            </c:dLbl>
            <c:dLbl>
              <c:idx val="59"/>
              <c:layout>
                <c:manualLayout>
                  <c:x val="-1.0690237489938971E-2"/>
                  <c:y val="-2.469441014665257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676F-4BE1-A5ED-B0BFEC701F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'F40-41 Regular'!$A$7:$B$66</c:f>
              <c:multiLvlStrCache>
                <c:ptCount val="6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lvl>
                <c:lvl>
                  <c:pt idx="0">
                    <c:v>2017</c:v>
                  </c:pt>
                  <c:pt idx="12">
                    <c:v>2018</c:v>
                  </c:pt>
                  <c:pt idx="24">
                    <c:v>2019</c:v>
                  </c:pt>
                  <c:pt idx="36">
                    <c:v>2020</c:v>
                  </c:pt>
                  <c:pt idx="48">
                    <c:v>2021</c:v>
                  </c:pt>
                </c:lvl>
              </c:multiLvlStrCache>
            </c:multiLvlStrRef>
          </c:cat>
          <c:val>
            <c:numRef>
              <c:f>'F40-41 Regular'!$E$7:$E$66</c:f>
              <c:numCache>
                <c:formatCode>0.00</c:formatCode>
                <c:ptCount val="60"/>
                <c:pt idx="0">
                  <c:v>16.456392632160899</c:v>
                </c:pt>
                <c:pt idx="1">
                  <c:v>16.4444385250086</c:v>
                </c:pt>
                <c:pt idx="2">
                  <c:v>16.3548961058288</c:v>
                </c:pt>
                <c:pt idx="3">
                  <c:v>16.356097215837099</c:v>
                </c:pt>
                <c:pt idx="4">
                  <c:v>16.239453203925699</c:v>
                </c:pt>
                <c:pt idx="5">
                  <c:v>16.1180677380863</c:v>
                </c:pt>
                <c:pt idx="6">
                  <c:v>16.0274208341791</c:v>
                </c:pt>
                <c:pt idx="7">
                  <c:v>16.091090318572199</c:v>
                </c:pt>
                <c:pt idx="8">
                  <c:v>16.314386868657198</c:v>
                </c:pt>
                <c:pt idx="9">
                  <c:v>16.442916139327501</c:v>
                </c:pt>
                <c:pt idx="10">
                  <c:v>16.522304881777099</c:v>
                </c:pt>
                <c:pt idx="11">
                  <c:v>16.6704789181466</c:v>
                </c:pt>
                <c:pt idx="12">
                  <c:v>17.285123927708</c:v>
                </c:pt>
                <c:pt idx="13">
                  <c:v>18.083951641280098</c:v>
                </c:pt>
                <c:pt idx="14">
                  <c:v>18.328773522058398</c:v>
                </c:pt>
                <c:pt idx="15">
                  <c:v>18.4167612007118</c:v>
                </c:pt>
                <c:pt idx="16">
                  <c:v>18.651850570488801</c:v>
                </c:pt>
                <c:pt idx="17">
                  <c:v>18.941898614520198</c:v>
                </c:pt>
                <c:pt idx="18">
                  <c:v>19.2196076400867</c:v>
                </c:pt>
                <c:pt idx="19">
                  <c:v>19.634224926422402</c:v>
                </c:pt>
                <c:pt idx="20">
                  <c:v>19.894079386652599</c:v>
                </c:pt>
                <c:pt idx="21">
                  <c:v>20.141253942115199</c:v>
                </c:pt>
                <c:pt idx="22">
                  <c:v>20.1839990142598</c:v>
                </c:pt>
                <c:pt idx="23">
                  <c:v>19.951792481530902</c:v>
                </c:pt>
                <c:pt idx="24">
                  <c:v>19.893147122035298</c:v>
                </c:pt>
                <c:pt idx="25">
                  <c:v>20.301391729917601</c:v>
                </c:pt>
                <c:pt idx="26">
                  <c:v>20.774428473064201</c:v>
                </c:pt>
                <c:pt idx="27">
                  <c:v>20.658890675713199</c:v>
                </c:pt>
                <c:pt idx="28">
                  <c:v>20.6614093159045</c:v>
                </c:pt>
                <c:pt idx="29">
                  <c:v>20.5192302672233</c:v>
                </c:pt>
                <c:pt idx="30">
                  <c:v>20.529053710272301</c:v>
                </c:pt>
                <c:pt idx="31">
                  <c:v>20.3882030396639</c:v>
                </c:pt>
                <c:pt idx="32">
                  <c:v>20.369187842913199</c:v>
                </c:pt>
                <c:pt idx="33">
                  <c:v>20.348828349988999</c:v>
                </c:pt>
                <c:pt idx="34">
                  <c:v>20.338896361588901</c:v>
                </c:pt>
                <c:pt idx="35">
                  <c:v>20.4740419699867</c:v>
                </c:pt>
                <c:pt idx="36">
                  <c:v>20.578899950059501</c:v>
                </c:pt>
                <c:pt idx="37">
                  <c:v>20.427785187324002</c:v>
                </c:pt>
                <c:pt idx="38">
                  <c:v>19.011364567898699</c:v>
                </c:pt>
                <c:pt idx="39">
                  <c:v>16.015786981416198</c:v>
                </c:pt>
                <c:pt idx="40">
                  <c:v>17.033472637366302</c:v>
                </c:pt>
                <c:pt idx="41">
                  <c:v>18.372366603082298</c:v>
                </c:pt>
                <c:pt idx="42">
                  <c:v>19.387937529456401</c:v>
                </c:pt>
                <c:pt idx="43">
                  <c:v>19.352307462252199</c:v>
                </c:pt>
                <c:pt idx="44">
                  <c:v>19.215378131058799</c:v>
                </c:pt>
                <c:pt idx="45">
                  <c:v>19.0440042103472</c:v>
                </c:pt>
                <c:pt idx="46">
                  <c:v>18.298773726712302</c:v>
                </c:pt>
                <c:pt idx="47">
                  <c:v>18.441531287921698</c:v>
                </c:pt>
                <c:pt idx="48">
                  <c:v>19.407933711383599</c:v>
                </c:pt>
                <c:pt idx="49">
                  <c:v>20.2074004150879</c:v>
                </c:pt>
                <c:pt idx="50">
                  <c:v>20.696419481761101</c:v>
                </c:pt>
                <c:pt idx="51">
                  <c:v>20.730829735878501</c:v>
                </c:pt>
                <c:pt idx="52">
                  <c:v>20.784416803161701</c:v>
                </c:pt>
                <c:pt idx="53">
                  <c:v>20.786572084234201</c:v>
                </c:pt>
                <c:pt idx="54">
                  <c:v>20.703444618766301</c:v>
                </c:pt>
                <c:pt idx="55">
                  <c:v>20.6232831107389</c:v>
                </c:pt>
                <c:pt idx="56">
                  <c:v>20.546471879437199</c:v>
                </c:pt>
                <c:pt idx="57">
                  <c:v>20.459216329717201</c:v>
                </c:pt>
                <c:pt idx="58">
                  <c:v>20.4366281700018</c:v>
                </c:pt>
                <c:pt idx="59">
                  <c:v>20.777291779911401</c:v>
                </c:pt>
              </c:numCache>
            </c:numRef>
          </c:val>
          <c:extLst>
            <c:ext xmlns:c16="http://schemas.microsoft.com/office/drawing/2014/chart" uri="{C3380CC4-5D6E-409C-BE32-E72D297353CC}">
              <c16:uniqueId val="{0000003F-676F-4BE1-A5ED-B0BFEC701FC1}"/>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0-676F-4BE1-A5ED-B0BFEC701FC1}"/>
              </c:ext>
            </c:extLst>
          </c:dPt>
          <c:dPt>
            <c:idx val="1"/>
            <c:invertIfNegative val="0"/>
            <c:bubble3D val="0"/>
            <c:extLst>
              <c:ext xmlns:c16="http://schemas.microsoft.com/office/drawing/2014/chart" uri="{C3380CC4-5D6E-409C-BE32-E72D297353CC}">
                <c16:uniqueId val="{00000041-676F-4BE1-A5ED-B0BFEC701FC1}"/>
              </c:ext>
            </c:extLst>
          </c:dPt>
          <c:dPt>
            <c:idx val="2"/>
            <c:invertIfNegative val="0"/>
            <c:bubble3D val="0"/>
            <c:extLst>
              <c:ext xmlns:c16="http://schemas.microsoft.com/office/drawing/2014/chart" uri="{C3380CC4-5D6E-409C-BE32-E72D297353CC}">
                <c16:uniqueId val="{00000042-676F-4BE1-A5ED-B0BFEC701FC1}"/>
              </c:ext>
            </c:extLst>
          </c:dPt>
          <c:dPt>
            <c:idx val="3"/>
            <c:invertIfNegative val="0"/>
            <c:bubble3D val="0"/>
            <c:extLst>
              <c:ext xmlns:c16="http://schemas.microsoft.com/office/drawing/2014/chart" uri="{C3380CC4-5D6E-409C-BE32-E72D297353CC}">
                <c16:uniqueId val="{00000043-676F-4BE1-A5ED-B0BFEC701FC1}"/>
              </c:ext>
            </c:extLst>
          </c:dPt>
          <c:dPt>
            <c:idx val="4"/>
            <c:invertIfNegative val="0"/>
            <c:bubble3D val="0"/>
            <c:extLst>
              <c:ext xmlns:c16="http://schemas.microsoft.com/office/drawing/2014/chart" uri="{C3380CC4-5D6E-409C-BE32-E72D297353CC}">
                <c16:uniqueId val="{00000044-676F-4BE1-A5ED-B0BFEC701FC1}"/>
              </c:ext>
            </c:extLst>
          </c:dPt>
          <c:dPt>
            <c:idx val="5"/>
            <c:invertIfNegative val="0"/>
            <c:bubble3D val="0"/>
            <c:extLst>
              <c:ext xmlns:c16="http://schemas.microsoft.com/office/drawing/2014/chart" uri="{C3380CC4-5D6E-409C-BE32-E72D297353CC}">
                <c16:uniqueId val="{00000045-676F-4BE1-A5ED-B0BFEC701FC1}"/>
              </c:ext>
            </c:extLst>
          </c:dPt>
          <c:dPt>
            <c:idx val="6"/>
            <c:invertIfNegative val="0"/>
            <c:bubble3D val="0"/>
            <c:extLst>
              <c:ext xmlns:c16="http://schemas.microsoft.com/office/drawing/2014/chart" uri="{C3380CC4-5D6E-409C-BE32-E72D297353CC}">
                <c16:uniqueId val="{00000046-676F-4BE1-A5ED-B0BFEC701FC1}"/>
              </c:ext>
            </c:extLst>
          </c:dPt>
          <c:dPt>
            <c:idx val="7"/>
            <c:invertIfNegative val="0"/>
            <c:bubble3D val="0"/>
            <c:extLst>
              <c:ext xmlns:c16="http://schemas.microsoft.com/office/drawing/2014/chart" uri="{C3380CC4-5D6E-409C-BE32-E72D297353CC}">
                <c16:uniqueId val="{00000047-676F-4BE1-A5ED-B0BFEC701FC1}"/>
              </c:ext>
            </c:extLst>
          </c:dPt>
          <c:dPt>
            <c:idx val="8"/>
            <c:invertIfNegative val="0"/>
            <c:bubble3D val="0"/>
            <c:extLst>
              <c:ext xmlns:c16="http://schemas.microsoft.com/office/drawing/2014/chart" uri="{C3380CC4-5D6E-409C-BE32-E72D297353CC}">
                <c16:uniqueId val="{00000048-676F-4BE1-A5ED-B0BFEC701FC1}"/>
              </c:ext>
            </c:extLst>
          </c:dPt>
          <c:dPt>
            <c:idx val="9"/>
            <c:invertIfNegative val="0"/>
            <c:bubble3D val="0"/>
            <c:extLst>
              <c:ext xmlns:c16="http://schemas.microsoft.com/office/drawing/2014/chart" uri="{C3380CC4-5D6E-409C-BE32-E72D297353CC}">
                <c16:uniqueId val="{00000049-676F-4BE1-A5ED-B0BFEC701FC1}"/>
              </c:ext>
            </c:extLst>
          </c:dPt>
          <c:dPt>
            <c:idx val="10"/>
            <c:invertIfNegative val="0"/>
            <c:bubble3D val="0"/>
            <c:extLst>
              <c:ext xmlns:c16="http://schemas.microsoft.com/office/drawing/2014/chart" uri="{C3380CC4-5D6E-409C-BE32-E72D297353CC}">
                <c16:uniqueId val="{0000004A-676F-4BE1-A5ED-B0BFEC701FC1}"/>
              </c:ext>
            </c:extLst>
          </c:dPt>
          <c:dPt>
            <c:idx val="11"/>
            <c:invertIfNegative val="0"/>
            <c:bubble3D val="0"/>
            <c:spPr>
              <a:solidFill>
                <a:srgbClr val="FFC000"/>
              </a:solidFill>
            </c:spPr>
            <c:extLst>
              <c:ext xmlns:c16="http://schemas.microsoft.com/office/drawing/2014/chart" uri="{C3380CC4-5D6E-409C-BE32-E72D297353CC}">
                <c16:uniqueId val="{0000004C-676F-4BE1-A5ED-B0BFEC701FC1}"/>
              </c:ext>
            </c:extLst>
          </c:dPt>
          <c:dPt>
            <c:idx val="12"/>
            <c:invertIfNegative val="0"/>
            <c:bubble3D val="0"/>
            <c:extLst>
              <c:ext xmlns:c16="http://schemas.microsoft.com/office/drawing/2014/chart" uri="{C3380CC4-5D6E-409C-BE32-E72D297353CC}">
                <c16:uniqueId val="{0000004D-676F-4BE1-A5ED-B0BFEC701FC1}"/>
              </c:ext>
            </c:extLst>
          </c:dPt>
          <c:dPt>
            <c:idx val="13"/>
            <c:invertIfNegative val="0"/>
            <c:bubble3D val="0"/>
            <c:extLst>
              <c:ext xmlns:c16="http://schemas.microsoft.com/office/drawing/2014/chart" uri="{C3380CC4-5D6E-409C-BE32-E72D297353CC}">
                <c16:uniqueId val="{0000004E-676F-4BE1-A5ED-B0BFEC701FC1}"/>
              </c:ext>
            </c:extLst>
          </c:dPt>
          <c:dPt>
            <c:idx val="14"/>
            <c:invertIfNegative val="0"/>
            <c:bubble3D val="0"/>
            <c:extLst>
              <c:ext xmlns:c16="http://schemas.microsoft.com/office/drawing/2014/chart" uri="{C3380CC4-5D6E-409C-BE32-E72D297353CC}">
                <c16:uniqueId val="{0000004F-676F-4BE1-A5ED-B0BFEC701FC1}"/>
              </c:ext>
            </c:extLst>
          </c:dPt>
          <c:dPt>
            <c:idx val="15"/>
            <c:invertIfNegative val="0"/>
            <c:bubble3D val="0"/>
            <c:extLst>
              <c:ext xmlns:c16="http://schemas.microsoft.com/office/drawing/2014/chart" uri="{C3380CC4-5D6E-409C-BE32-E72D297353CC}">
                <c16:uniqueId val="{00000050-676F-4BE1-A5ED-B0BFEC701FC1}"/>
              </c:ext>
            </c:extLst>
          </c:dPt>
          <c:dPt>
            <c:idx val="16"/>
            <c:invertIfNegative val="0"/>
            <c:bubble3D val="0"/>
            <c:extLst>
              <c:ext xmlns:c16="http://schemas.microsoft.com/office/drawing/2014/chart" uri="{C3380CC4-5D6E-409C-BE32-E72D297353CC}">
                <c16:uniqueId val="{00000051-676F-4BE1-A5ED-B0BFEC701FC1}"/>
              </c:ext>
            </c:extLst>
          </c:dPt>
          <c:dPt>
            <c:idx val="17"/>
            <c:invertIfNegative val="0"/>
            <c:bubble3D val="0"/>
            <c:extLst>
              <c:ext xmlns:c16="http://schemas.microsoft.com/office/drawing/2014/chart" uri="{C3380CC4-5D6E-409C-BE32-E72D297353CC}">
                <c16:uniqueId val="{00000052-676F-4BE1-A5ED-B0BFEC701FC1}"/>
              </c:ext>
            </c:extLst>
          </c:dPt>
          <c:dPt>
            <c:idx val="18"/>
            <c:invertIfNegative val="0"/>
            <c:bubble3D val="0"/>
            <c:extLst>
              <c:ext xmlns:c16="http://schemas.microsoft.com/office/drawing/2014/chart" uri="{C3380CC4-5D6E-409C-BE32-E72D297353CC}">
                <c16:uniqueId val="{00000053-676F-4BE1-A5ED-B0BFEC701FC1}"/>
              </c:ext>
            </c:extLst>
          </c:dPt>
          <c:dPt>
            <c:idx val="19"/>
            <c:invertIfNegative val="0"/>
            <c:bubble3D val="0"/>
            <c:extLst>
              <c:ext xmlns:c16="http://schemas.microsoft.com/office/drawing/2014/chart" uri="{C3380CC4-5D6E-409C-BE32-E72D297353CC}">
                <c16:uniqueId val="{00000054-676F-4BE1-A5ED-B0BFEC701FC1}"/>
              </c:ext>
            </c:extLst>
          </c:dPt>
          <c:dPt>
            <c:idx val="20"/>
            <c:invertIfNegative val="0"/>
            <c:bubble3D val="0"/>
            <c:extLst>
              <c:ext xmlns:c16="http://schemas.microsoft.com/office/drawing/2014/chart" uri="{C3380CC4-5D6E-409C-BE32-E72D297353CC}">
                <c16:uniqueId val="{00000055-676F-4BE1-A5ED-B0BFEC701FC1}"/>
              </c:ext>
            </c:extLst>
          </c:dPt>
          <c:dPt>
            <c:idx val="21"/>
            <c:invertIfNegative val="0"/>
            <c:bubble3D val="0"/>
            <c:extLst>
              <c:ext xmlns:c16="http://schemas.microsoft.com/office/drawing/2014/chart" uri="{C3380CC4-5D6E-409C-BE32-E72D297353CC}">
                <c16:uniqueId val="{00000056-676F-4BE1-A5ED-B0BFEC701FC1}"/>
              </c:ext>
            </c:extLst>
          </c:dPt>
          <c:dPt>
            <c:idx val="22"/>
            <c:invertIfNegative val="0"/>
            <c:bubble3D val="0"/>
            <c:extLst>
              <c:ext xmlns:c16="http://schemas.microsoft.com/office/drawing/2014/chart" uri="{C3380CC4-5D6E-409C-BE32-E72D297353CC}">
                <c16:uniqueId val="{00000057-676F-4BE1-A5ED-B0BFEC701FC1}"/>
              </c:ext>
            </c:extLst>
          </c:dPt>
          <c:dPt>
            <c:idx val="23"/>
            <c:invertIfNegative val="0"/>
            <c:bubble3D val="0"/>
            <c:spPr>
              <a:solidFill>
                <a:srgbClr val="FFC000"/>
              </a:solidFill>
            </c:spPr>
            <c:extLst>
              <c:ext xmlns:c16="http://schemas.microsoft.com/office/drawing/2014/chart" uri="{C3380CC4-5D6E-409C-BE32-E72D297353CC}">
                <c16:uniqueId val="{00000059-676F-4BE1-A5ED-B0BFEC701FC1}"/>
              </c:ext>
            </c:extLst>
          </c:dPt>
          <c:dPt>
            <c:idx val="24"/>
            <c:invertIfNegative val="0"/>
            <c:bubble3D val="0"/>
            <c:extLst>
              <c:ext xmlns:c16="http://schemas.microsoft.com/office/drawing/2014/chart" uri="{C3380CC4-5D6E-409C-BE32-E72D297353CC}">
                <c16:uniqueId val="{0000005A-676F-4BE1-A5ED-B0BFEC701FC1}"/>
              </c:ext>
            </c:extLst>
          </c:dPt>
          <c:dPt>
            <c:idx val="25"/>
            <c:invertIfNegative val="0"/>
            <c:bubble3D val="0"/>
            <c:extLst>
              <c:ext xmlns:c16="http://schemas.microsoft.com/office/drawing/2014/chart" uri="{C3380CC4-5D6E-409C-BE32-E72D297353CC}">
                <c16:uniqueId val="{0000005B-676F-4BE1-A5ED-B0BFEC701FC1}"/>
              </c:ext>
            </c:extLst>
          </c:dPt>
          <c:dPt>
            <c:idx val="26"/>
            <c:invertIfNegative val="0"/>
            <c:bubble3D val="0"/>
            <c:extLst>
              <c:ext xmlns:c16="http://schemas.microsoft.com/office/drawing/2014/chart" uri="{C3380CC4-5D6E-409C-BE32-E72D297353CC}">
                <c16:uniqueId val="{0000005C-676F-4BE1-A5ED-B0BFEC701FC1}"/>
              </c:ext>
            </c:extLst>
          </c:dPt>
          <c:dPt>
            <c:idx val="27"/>
            <c:invertIfNegative val="0"/>
            <c:bubble3D val="0"/>
            <c:extLst>
              <c:ext xmlns:c16="http://schemas.microsoft.com/office/drawing/2014/chart" uri="{C3380CC4-5D6E-409C-BE32-E72D297353CC}">
                <c16:uniqueId val="{0000005D-676F-4BE1-A5ED-B0BFEC701FC1}"/>
              </c:ext>
            </c:extLst>
          </c:dPt>
          <c:dPt>
            <c:idx val="28"/>
            <c:invertIfNegative val="0"/>
            <c:bubble3D val="0"/>
            <c:extLst>
              <c:ext xmlns:c16="http://schemas.microsoft.com/office/drawing/2014/chart" uri="{C3380CC4-5D6E-409C-BE32-E72D297353CC}">
                <c16:uniqueId val="{0000005E-676F-4BE1-A5ED-B0BFEC701FC1}"/>
              </c:ext>
            </c:extLst>
          </c:dPt>
          <c:dPt>
            <c:idx val="29"/>
            <c:invertIfNegative val="0"/>
            <c:bubble3D val="0"/>
            <c:extLst>
              <c:ext xmlns:c16="http://schemas.microsoft.com/office/drawing/2014/chart" uri="{C3380CC4-5D6E-409C-BE32-E72D297353CC}">
                <c16:uniqueId val="{0000005F-676F-4BE1-A5ED-B0BFEC701FC1}"/>
              </c:ext>
            </c:extLst>
          </c:dPt>
          <c:dPt>
            <c:idx val="30"/>
            <c:invertIfNegative val="0"/>
            <c:bubble3D val="0"/>
            <c:extLst>
              <c:ext xmlns:c16="http://schemas.microsoft.com/office/drawing/2014/chart" uri="{C3380CC4-5D6E-409C-BE32-E72D297353CC}">
                <c16:uniqueId val="{00000060-676F-4BE1-A5ED-B0BFEC701FC1}"/>
              </c:ext>
            </c:extLst>
          </c:dPt>
          <c:dPt>
            <c:idx val="31"/>
            <c:invertIfNegative val="0"/>
            <c:bubble3D val="0"/>
            <c:extLst>
              <c:ext xmlns:c16="http://schemas.microsoft.com/office/drawing/2014/chart" uri="{C3380CC4-5D6E-409C-BE32-E72D297353CC}">
                <c16:uniqueId val="{00000061-676F-4BE1-A5ED-B0BFEC701FC1}"/>
              </c:ext>
            </c:extLst>
          </c:dPt>
          <c:dPt>
            <c:idx val="32"/>
            <c:invertIfNegative val="0"/>
            <c:bubble3D val="0"/>
            <c:extLst>
              <c:ext xmlns:c16="http://schemas.microsoft.com/office/drawing/2014/chart" uri="{C3380CC4-5D6E-409C-BE32-E72D297353CC}">
                <c16:uniqueId val="{00000062-676F-4BE1-A5ED-B0BFEC701FC1}"/>
              </c:ext>
            </c:extLst>
          </c:dPt>
          <c:dPt>
            <c:idx val="33"/>
            <c:invertIfNegative val="0"/>
            <c:bubble3D val="0"/>
            <c:extLst>
              <c:ext xmlns:c16="http://schemas.microsoft.com/office/drawing/2014/chart" uri="{C3380CC4-5D6E-409C-BE32-E72D297353CC}">
                <c16:uniqueId val="{00000063-676F-4BE1-A5ED-B0BFEC701FC1}"/>
              </c:ext>
            </c:extLst>
          </c:dPt>
          <c:dPt>
            <c:idx val="34"/>
            <c:invertIfNegative val="0"/>
            <c:bubble3D val="0"/>
            <c:extLst>
              <c:ext xmlns:c16="http://schemas.microsoft.com/office/drawing/2014/chart" uri="{C3380CC4-5D6E-409C-BE32-E72D297353CC}">
                <c16:uniqueId val="{00000064-676F-4BE1-A5ED-B0BFEC701FC1}"/>
              </c:ext>
            </c:extLst>
          </c:dPt>
          <c:dPt>
            <c:idx val="35"/>
            <c:invertIfNegative val="0"/>
            <c:bubble3D val="0"/>
            <c:spPr>
              <a:solidFill>
                <a:srgbClr val="FFC000"/>
              </a:solidFill>
            </c:spPr>
            <c:extLst>
              <c:ext xmlns:c16="http://schemas.microsoft.com/office/drawing/2014/chart" uri="{C3380CC4-5D6E-409C-BE32-E72D297353CC}">
                <c16:uniqueId val="{00000066-676F-4BE1-A5ED-B0BFEC701FC1}"/>
              </c:ext>
            </c:extLst>
          </c:dPt>
          <c:dPt>
            <c:idx val="36"/>
            <c:invertIfNegative val="0"/>
            <c:bubble3D val="0"/>
            <c:extLst>
              <c:ext xmlns:c16="http://schemas.microsoft.com/office/drawing/2014/chart" uri="{C3380CC4-5D6E-409C-BE32-E72D297353CC}">
                <c16:uniqueId val="{00000067-676F-4BE1-A5ED-B0BFEC701FC1}"/>
              </c:ext>
            </c:extLst>
          </c:dPt>
          <c:dPt>
            <c:idx val="37"/>
            <c:invertIfNegative val="0"/>
            <c:bubble3D val="0"/>
            <c:extLst>
              <c:ext xmlns:c16="http://schemas.microsoft.com/office/drawing/2014/chart" uri="{C3380CC4-5D6E-409C-BE32-E72D297353CC}">
                <c16:uniqueId val="{00000068-676F-4BE1-A5ED-B0BFEC701FC1}"/>
              </c:ext>
            </c:extLst>
          </c:dPt>
          <c:dPt>
            <c:idx val="38"/>
            <c:invertIfNegative val="0"/>
            <c:bubble3D val="0"/>
            <c:extLst>
              <c:ext xmlns:c16="http://schemas.microsoft.com/office/drawing/2014/chart" uri="{C3380CC4-5D6E-409C-BE32-E72D297353CC}">
                <c16:uniqueId val="{00000069-676F-4BE1-A5ED-B0BFEC701FC1}"/>
              </c:ext>
            </c:extLst>
          </c:dPt>
          <c:dPt>
            <c:idx val="39"/>
            <c:invertIfNegative val="0"/>
            <c:bubble3D val="0"/>
            <c:extLst>
              <c:ext xmlns:c16="http://schemas.microsoft.com/office/drawing/2014/chart" uri="{C3380CC4-5D6E-409C-BE32-E72D297353CC}">
                <c16:uniqueId val="{0000006A-676F-4BE1-A5ED-B0BFEC701FC1}"/>
              </c:ext>
            </c:extLst>
          </c:dPt>
          <c:dPt>
            <c:idx val="40"/>
            <c:invertIfNegative val="0"/>
            <c:bubble3D val="0"/>
            <c:extLst>
              <c:ext xmlns:c16="http://schemas.microsoft.com/office/drawing/2014/chart" uri="{C3380CC4-5D6E-409C-BE32-E72D297353CC}">
                <c16:uniqueId val="{0000006B-676F-4BE1-A5ED-B0BFEC701FC1}"/>
              </c:ext>
            </c:extLst>
          </c:dPt>
          <c:dPt>
            <c:idx val="41"/>
            <c:invertIfNegative val="0"/>
            <c:bubble3D val="0"/>
            <c:extLst>
              <c:ext xmlns:c16="http://schemas.microsoft.com/office/drawing/2014/chart" uri="{C3380CC4-5D6E-409C-BE32-E72D297353CC}">
                <c16:uniqueId val="{0000006C-676F-4BE1-A5ED-B0BFEC701FC1}"/>
              </c:ext>
            </c:extLst>
          </c:dPt>
          <c:dPt>
            <c:idx val="42"/>
            <c:invertIfNegative val="0"/>
            <c:bubble3D val="0"/>
            <c:extLst>
              <c:ext xmlns:c16="http://schemas.microsoft.com/office/drawing/2014/chart" uri="{C3380CC4-5D6E-409C-BE32-E72D297353CC}">
                <c16:uniqueId val="{0000006D-676F-4BE1-A5ED-B0BFEC701FC1}"/>
              </c:ext>
            </c:extLst>
          </c:dPt>
          <c:dPt>
            <c:idx val="43"/>
            <c:invertIfNegative val="0"/>
            <c:bubble3D val="0"/>
            <c:extLst>
              <c:ext xmlns:c16="http://schemas.microsoft.com/office/drawing/2014/chart" uri="{C3380CC4-5D6E-409C-BE32-E72D297353CC}">
                <c16:uniqueId val="{0000006E-676F-4BE1-A5ED-B0BFEC701FC1}"/>
              </c:ext>
            </c:extLst>
          </c:dPt>
          <c:dPt>
            <c:idx val="44"/>
            <c:invertIfNegative val="0"/>
            <c:bubble3D val="0"/>
            <c:extLst>
              <c:ext xmlns:c16="http://schemas.microsoft.com/office/drawing/2014/chart" uri="{C3380CC4-5D6E-409C-BE32-E72D297353CC}">
                <c16:uniqueId val="{0000006F-676F-4BE1-A5ED-B0BFEC701FC1}"/>
              </c:ext>
            </c:extLst>
          </c:dPt>
          <c:dPt>
            <c:idx val="45"/>
            <c:invertIfNegative val="0"/>
            <c:bubble3D val="0"/>
            <c:extLst>
              <c:ext xmlns:c16="http://schemas.microsoft.com/office/drawing/2014/chart" uri="{C3380CC4-5D6E-409C-BE32-E72D297353CC}">
                <c16:uniqueId val="{00000070-676F-4BE1-A5ED-B0BFEC701FC1}"/>
              </c:ext>
            </c:extLst>
          </c:dPt>
          <c:dPt>
            <c:idx val="46"/>
            <c:invertIfNegative val="0"/>
            <c:bubble3D val="0"/>
            <c:extLst>
              <c:ext xmlns:c16="http://schemas.microsoft.com/office/drawing/2014/chart" uri="{C3380CC4-5D6E-409C-BE32-E72D297353CC}">
                <c16:uniqueId val="{00000071-676F-4BE1-A5ED-B0BFEC701FC1}"/>
              </c:ext>
            </c:extLst>
          </c:dPt>
          <c:dPt>
            <c:idx val="47"/>
            <c:invertIfNegative val="0"/>
            <c:bubble3D val="0"/>
            <c:spPr>
              <a:solidFill>
                <a:srgbClr val="FFC000"/>
              </a:solidFill>
            </c:spPr>
            <c:extLst>
              <c:ext xmlns:c16="http://schemas.microsoft.com/office/drawing/2014/chart" uri="{C3380CC4-5D6E-409C-BE32-E72D297353CC}">
                <c16:uniqueId val="{00000073-676F-4BE1-A5ED-B0BFEC701FC1}"/>
              </c:ext>
            </c:extLst>
          </c:dPt>
          <c:dPt>
            <c:idx val="48"/>
            <c:invertIfNegative val="0"/>
            <c:bubble3D val="0"/>
            <c:extLst>
              <c:ext xmlns:c16="http://schemas.microsoft.com/office/drawing/2014/chart" uri="{C3380CC4-5D6E-409C-BE32-E72D297353CC}">
                <c16:uniqueId val="{00000074-676F-4BE1-A5ED-B0BFEC701FC1}"/>
              </c:ext>
            </c:extLst>
          </c:dPt>
          <c:dPt>
            <c:idx val="49"/>
            <c:invertIfNegative val="0"/>
            <c:bubble3D val="0"/>
            <c:extLst>
              <c:ext xmlns:c16="http://schemas.microsoft.com/office/drawing/2014/chart" uri="{C3380CC4-5D6E-409C-BE32-E72D297353CC}">
                <c16:uniqueId val="{00000075-676F-4BE1-A5ED-B0BFEC701FC1}"/>
              </c:ext>
            </c:extLst>
          </c:dPt>
          <c:dPt>
            <c:idx val="50"/>
            <c:invertIfNegative val="0"/>
            <c:bubble3D val="0"/>
            <c:extLst>
              <c:ext xmlns:c16="http://schemas.microsoft.com/office/drawing/2014/chart" uri="{C3380CC4-5D6E-409C-BE32-E72D297353CC}">
                <c16:uniqueId val="{00000076-676F-4BE1-A5ED-B0BFEC701FC1}"/>
              </c:ext>
            </c:extLst>
          </c:dPt>
          <c:dPt>
            <c:idx val="51"/>
            <c:invertIfNegative val="0"/>
            <c:bubble3D val="0"/>
            <c:extLst>
              <c:ext xmlns:c16="http://schemas.microsoft.com/office/drawing/2014/chart" uri="{C3380CC4-5D6E-409C-BE32-E72D297353CC}">
                <c16:uniqueId val="{00000077-676F-4BE1-A5ED-B0BFEC701FC1}"/>
              </c:ext>
            </c:extLst>
          </c:dPt>
          <c:dPt>
            <c:idx val="52"/>
            <c:invertIfNegative val="0"/>
            <c:bubble3D val="0"/>
            <c:extLst>
              <c:ext xmlns:c16="http://schemas.microsoft.com/office/drawing/2014/chart" uri="{C3380CC4-5D6E-409C-BE32-E72D297353CC}">
                <c16:uniqueId val="{00000078-676F-4BE1-A5ED-B0BFEC701FC1}"/>
              </c:ext>
            </c:extLst>
          </c:dPt>
          <c:dPt>
            <c:idx val="53"/>
            <c:invertIfNegative val="0"/>
            <c:bubble3D val="0"/>
            <c:extLst>
              <c:ext xmlns:c16="http://schemas.microsoft.com/office/drawing/2014/chart" uri="{C3380CC4-5D6E-409C-BE32-E72D297353CC}">
                <c16:uniqueId val="{00000079-676F-4BE1-A5ED-B0BFEC701FC1}"/>
              </c:ext>
            </c:extLst>
          </c:dPt>
          <c:dPt>
            <c:idx val="54"/>
            <c:invertIfNegative val="0"/>
            <c:bubble3D val="0"/>
            <c:extLst>
              <c:ext xmlns:c16="http://schemas.microsoft.com/office/drawing/2014/chart" uri="{C3380CC4-5D6E-409C-BE32-E72D297353CC}">
                <c16:uniqueId val="{0000007A-676F-4BE1-A5ED-B0BFEC701FC1}"/>
              </c:ext>
            </c:extLst>
          </c:dPt>
          <c:dPt>
            <c:idx val="55"/>
            <c:invertIfNegative val="0"/>
            <c:bubble3D val="0"/>
            <c:extLst>
              <c:ext xmlns:c16="http://schemas.microsoft.com/office/drawing/2014/chart" uri="{C3380CC4-5D6E-409C-BE32-E72D297353CC}">
                <c16:uniqueId val="{0000007B-676F-4BE1-A5ED-B0BFEC701FC1}"/>
              </c:ext>
            </c:extLst>
          </c:dPt>
          <c:dPt>
            <c:idx val="56"/>
            <c:invertIfNegative val="0"/>
            <c:bubble3D val="0"/>
            <c:extLst>
              <c:ext xmlns:c16="http://schemas.microsoft.com/office/drawing/2014/chart" uri="{C3380CC4-5D6E-409C-BE32-E72D297353CC}">
                <c16:uniqueId val="{0000007C-676F-4BE1-A5ED-B0BFEC701FC1}"/>
              </c:ext>
            </c:extLst>
          </c:dPt>
          <c:dPt>
            <c:idx val="59"/>
            <c:invertIfNegative val="0"/>
            <c:bubble3D val="0"/>
            <c:spPr>
              <a:solidFill>
                <a:srgbClr val="FBBB27"/>
              </a:solidFill>
            </c:spPr>
            <c:extLst>
              <c:ext xmlns:c16="http://schemas.microsoft.com/office/drawing/2014/chart" uri="{C3380CC4-5D6E-409C-BE32-E72D297353CC}">
                <c16:uniqueId val="{0000007E-676F-4BE1-A5ED-B0BFEC701FC1}"/>
              </c:ext>
            </c:extLst>
          </c:dPt>
          <c:dLbls>
            <c:dLbl>
              <c:idx val="11"/>
              <c:layout>
                <c:manualLayout>
                  <c:x val="0"/>
                  <c:y val="-7.0555457561864501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676F-4BE1-A5ED-B0BFEC701FC1}"/>
                </c:ext>
              </c:extLst>
            </c:dLbl>
            <c:dLbl>
              <c:idx val="23"/>
              <c:layout>
                <c:manualLayout>
                  <c:x val="4.2760949959755098E-3"/>
                  <c:y val="-7.0555457561864501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676F-4BE1-A5ED-B0BFEC701FC1}"/>
                </c:ext>
              </c:extLst>
            </c:dLbl>
            <c:dLbl>
              <c:idx val="35"/>
              <c:layout>
                <c:manualLayout>
                  <c:x val="4.2760949959755098E-3"/>
                  <c:y val="-9.1722094830423845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676F-4BE1-A5ED-B0BFEC701FC1}"/>
                </c:ext>
              </c:extLst>
            </c:dLbl>
            <c:dLbl>
              <c:idx val="47"/>
              <c:layout>
                <c:manualLayout>
                  <c:x val="0"/>
                  <c:y val="-8.8194321952330623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676F-4BE1-A5ED-B0BFEC701FC1}"/>
                </c:ext>
              </c:extLst>
            </c:dLbl>
            <c:dLbl>
              <c:idx val="59"/>
              <c:layout>
                <c:manualLayout>
                  <c:x val="-1.5678833862017123E-16"/>
                  <c:y val="-2.8222183024745801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676F-4BE1-A5ED-B0BFEC701F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'F40-41 Regular'!$F$7:$F$66</c:f>
              <c:numCache>
                <c:formatCode>0.00</c:formatCode>
                <c:ptCount val="60"/>
                <c:pt idx="0">
                  <c:v>16.004980490928599</c:v>
                </c:pt>
                <c:pt idx="1">
                  <c:v>15.8508929874362</c:v>
                </c:pt>
                <c:pt idx="2">
                  <c:v>15.7837102260116</c:v>
                </c:pt>
                <c:pt idx="3">
                  <c:v>15.777774592384599</c:v>
                </c:pt>
                <c:pt idx="4">
                  <c:v>15.6770200598946</c:v>
                </c:pt>
                <c:pt idx="5">
                  <c:v>15.573428010733799</c:v>
                </c:pt>
                <c:pt idx="6">
                  <c:v>15.4830190630821</c:v>
                </c:pt>
                <c:pt idx="7">
                  <c:v>15.559245428145999</c:v>
                </c:pt>
                <c:pt idx="8">
                  <c:v>15.7850845379142</c:v>
                </c:pt>
                <c:pt idx="9">
                  <c:v>15.9176840132329</c:v>
                </c:pt>
                <c:pt idx="10">
                  <c:v>16.017897338022902</c:v>
                </c:pt>
                <c:pt idx="11">
                  <c:v>16.1586334483668</c:v>
                </c:pt>
                <c:pt idx="12">
                  <c:v>16.705832683727301</c:v>
                </c:pt>
                <c:pt idx="13">
                  <c:v>17.3510480320334</c:v>
                </c:pt>
                <c:pt idx="14">
                  <c:v>17.579471355799399</c:v>
                </c:pt>
                <c:pt idx="15">
                  <c:v>17.681710016479698</c:v>
                </c:pt>
                <c:pt idx="16">
                  <c:v>17.889366376945802</c:v>
                </c:pt>
                <c:pt idx="17">
                  <c:v>18.095843377263801</c:v>
                </c:pt>
                <c:pt idx="18">
                  <c:v>18.451393019182198</c:v>
                </c:pt>
                <c:pt idx="19">
                  <c:v>18.971086196797899</c:v>
                </c:pt>
                <c:pt idx="20">
                  <c:v>19.228593123981401</c:v>
                </c:pt>
                <c:pt idx="21">
                  <c:v>19.430086776846899</c:v>
                </c:pt>
                <c:pt idx="22">
                  <c:v>19.404950840373999</c:v>
                </c:pt>
                <c:pt idx="23">
                  <c:v>19.104687517973002</c:v>
                </c:pt>
                <c:pt idx="24">
                  <c:v>18.816270308070301</c:v>
                </c:pt>
                <c:pt idx="25">
                  <c:v>19.238369871747899</c:v>
                </c:pt>
                <c:pt idx="26">
                  <c:v>19.740755868351499</c:v>
                </c:pt>
                <c:pt idx="27">
                  <c:v>19.521537383341101</c:v>
                </c:pt>
                <c:pt idx="28">
                  <c:v>19.4420275152358</c:v>
                </c:pt>
                <c:pt idx="29">
                  <c:v>19.3298048986649</c:v>
                </c:pt>
                <c:pt idx="30">
                  <c:v>19.3989640169521</c:v>
                </c:pt>
                <c:pt idx="31">
                  <c:v>19.284820126811301</c:v>
                </c:pt>
                <c:pt idx="32">
                  <c:v>19.3686493233951</c:v>
                </c:pt>
                <c:pt idx="33">
                  <c:v>19.327784184716901</c:v>
                </c:pt>
                <c:pt idx="34">
                  <c:v>19.319981613210199</c:v>
                </c:pt>
                <c:pt idx="35">
                  <c:v>19.4418210937631</c:v>
                </c:pt>
                <c:pt idx="36">
                  <c:v>19.5185418298373</c:v>
                </c:pt>
                <c:pt idx="37">
                  <c:v>19.404890954363701</c:v>
                </c:pt>
                <c:pt idx="38">
                  <c:v>17.885451920244002</c:v>
                </c:pt>
                <c:pt idx="39">
                  <c:v>15.1018600996677</c:v>
                </c:pt>
                <c:pt idx="40">
                  <c:v>16.2544161259429</c:v>
                </c:pt>
                <c:pt idx="41">
                  <c:v>17.653376602343201</c:v>
                </c:pt>
                <c:pt idx="42">
                  <c:v>18.600588267834599</c:v>
                </c:pt>
                <c:pt idx="43">
                  <c:v>18.600627457198101</c:v>
                </c:pt>
                <c:pt idx="44">
                  <c:v>18.535020116818199</c:v>
                </c:pt>
                <c:pt idx="45">
                  <c:v>18.392541717000199</c:v>
                </c:pt>
                <c:pt idx="46">
                  <c:v>17.721554810542202</c:v>
                </c:pt>
                <c:pt idx="47">
                  <c:v>17.913536170770701</c:v>
                </c:pt>
                <c:pt idx="48">
                  <c:v>18.924396070714401</c:v>
                </c:pt>
                <c:pt idx="49">
                  <c:v>19.7505008653741</c:v>
                </c:pt>
                <c:pt idx="50">
                  <c:v>20.1058595572337</c:v>
                </c:pt>
                <c:pt idx="51">
                  <c:v>20.187252266965601</c:v>
                </c:pt>
                <c:pt idx="52">
                  <c:v>20.223854833905801</c:v>
                </c:pt>
                <c:pt idx="53">
                  <c:v>20.269044206434099</c:v>
                </c:pt>
                <c:pt idx="54">
                  <c:v>20.283476997007099</c:v>
                </c:pt>
                <c:pt idx="55">
                  <c:v>20.302700509696901</c:v>
                </c:pt>
                <c:pt idx="56">
                  <c:v>20.189056552793598</c:v>
                </c:pt>
                <c:pt idx="57">
                  <c:v>20.127537314709301</c:v>
                </c:pt>
                <c:pt idx="58">
                  <c:v>20.0649044777706</c:v>
                </c:pt>
                <c:pt idx="59">
                  <c:v>20.276357755143799</c:v>
                </c:pt>
              </c:numCache>
            </c:numRef>
          </c:val>
          <c:extLst>
            <c:ext xmlns:c16="http://schemas.microsoft.com/office/drawing/2014/chart" uri="{C3380CC4-5D6E-409C-BE32-E72D297353CC}">
              <c16:uniqueId val="{0000007F-676F-4BE1-A5ED-B0BFEC701FC1}"/>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tickLblSkip val="1"/>
        <c:tickMarkSkip val="2"/>
        <c:noMultiLvlLbl val="0"/>
      </c:catAx>
      <c:valAx>
        <c:axId val="183675904"/>
        <c:scaling>
          <c:orientation val="minMax"/>
          <c:max val="24"/>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10101621912639E-2"/>
          <c:y val="5.9821388888888889E-2"/>
          <c:w val="0.9099976445252036"/>
          <c:h val="0.72585100439866268"/>
        </c:manualLayout>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5405-4E6C-AA31-EEE713BFC0CC}"/>
              </c:ext>
            </c:extLst>
          </c:dPt>
          <c:dPt>
            <c:idx val="1"/>
            <c:invertIfNegative val="0"/>
            <c:bubble3D val="0"/>
            <c:extLst>
              <c:ext xmlns:c16="http://schemas.microsoft.com/office/drawing/2014/chart" uri="{C3380CC4-5D6E-409C-BE32-E72D297353CC}">
                <c16:uniqueId val="{00000001-5405-4E6C-AA31-EEE713BFC0CC}"/>
              </c:ext>
            </c:extLst>
          </c:dPt>
          <c:dPt>
            <c:idx val="2"/>
            <c:invertIfNegative val="0"/>
            <c:bubble3D val="0"/>
            <c:extLst>
              <c:ext xmlns:c16="http://schemas.microsoft.com/office/drawing/2014/chart" uri="{C3380CC4-5D6E-409C-BE32-E72D297353CC}">
                <c16:uniqueId val="{00000002-5405-4E6C-AA31-EEE713BFC0CC}"/>
              </c:ext>
            </c:extLst>
          </c:dPt>
          <c:dPt>
            <c:idx val="3"/>
            <c:invertIfNegative val="0"/>
            <c:bubble3D val="0"/>
            <c:extLst>
              <c:ext xmlns:c16="http://schemas.microsoft.com/office/drawing/2014/chart" uri="{C3380CC4-5D6E-409C-BE32-E72D297353CC}">
                <c16:uniqueId val="{00000003-5405-4E6C-AA31-EEE713BFC0CC}"/>
              </c:ext>
            </c:extLst>
          </c:dPt>
          <c:dPt>
            <c:idx val="4"/>
            <c:invertIfNegative val="0"/>
            <c:bubble3D val="0"/>
            <c:extLst>
              <c:ext xmlns:c16="http://schemas.microsoft.com/office/drawing/2014/chart" uri="{C3380CC4-5D6E-409C-BE32-E72D297353CC}">
                <c16:uniqueId val="{00000004-5405-4E6C-AA31-EEE713BFC0CC}"/>
              </c:ext>
            </c:extLst>
          </c:dPt>
          <c:dPt>
            <c:idx val="5"/>
            <c:invertIfNegative val="0"/>
            <c:bubble3D val="0"/>
            <c:extLst>
              <c:ext xmlns:c16="http://schemas.microsoft.com/office/drawing/2014/chart" uri="{C3380CC4-5D6E-409C-BE32-E72D297353CC}">
                <c16:uniqueId val="{00000005-5405-4E6C-AA31-EEE713BFC0CC}"/>
              </c:ext>
            </c:extLst>
          </c:dPt>
          <c:dPt>
            <c:idx val="6"/>
            <c:invertIfNegative val="0"/>
            <c:bubble3D val="0"/>
            <c:extLst>
              <c:ext xmlns:c16="http://schemas.microsoft.com/office/drawing/2014/chart" uri="{C3380CC4-5D6E-409C-BE32-E72D297353CC}">
                <c16:uniqueId val="{00000006-5405-4E6C-AA31-EEE713BFC0CC}"/>
              </c:ext>
            </c:extLst>
          </c:dPt>
          <c:dPt>
            <c:idx val="7"/>
            <c:invertIfNegative val="0"/>
            <c:bubble3D val="0"/>
            <c:extLst>
              <c:ext xmlns:c16="http://schemas.microsoft.com/office/drawing/2014/chart" uri="{C3380CC4-5D6E-409C-BE32-E72D297353CC}">
                <c16:uniqueId val="{00000007-5405-4E6C-AA31-EEE713BFC0CC}"/>
              </c:ext>
            </c:extLst>
          </c:dPt>
          <c:dPt>
            <c:idx val="8"/>
            <c:invertIfNegative val="0"/>
            <c:bubble3D val="0"/>
            <c:extLst>
              <c:ext xmlns:c16="http://schemas.microsoft.com/office/drawing/2014/chart" uri="{C3380CC4-5D6E-409C-BE32-E72D297353CC}">
                <c16:uniqueId val="{00000008-5405-4E6C-AA31-EEE713BFC0CC}"/>
              </c:ext>
            </c:extLst>
          </c:dPt>
          <c:dPt>
            <c:idx val="9"/>
            <c:invertIfNegative val="0"/>
            <c:bubble3D val="0"/>
            <c:extLst>
              <c:ext xmlns:c16="http://schemas.microsoft.com/office/drawing/2014/chart" uri="{C3380CC4-5D6E-409C-BE32-E72D297353CC}">
                <c16:uniqueId val="{00000009-5405-4E6C-AA31-EEE713BFC0CC}"/>
              </c:ext>
            </c:extLst>
          </c:dPt>
          <c:dPt>
            <c:idx val="10"/>
            <c:invertIfNegative val="0"/>
            <c:bubble3D val="0"/>
            <c:extLst>
              <c:ext xmlns:c16="http://schemas.microsoft.com/office/drawing/2014/chart" uri="{C3380CC4-5D6E-409C-BE32-E72D297353CC}">
                <c16:uniqueId val="{0000000A-5405-4E6C-AA31-EEE713BFC0CC}"/>
              </c:ext>
            </c:extLst>
          </c:dPt>
          <c:dPt>
            <c:idx val="11"/>
            <c:invertIfNegative val="0"/>
            <c:bubble3D val="0"/>
            <c:spPr>
              <a:solidFill>
                <a:srgbClr val="595959"/>
              </a:solidFill>
            </c:spPr>
            <c:extLst>
              <c:ext xmlns:c16="http://schemas.microsoft.com/office/drawing/2014/chart" uri="{C3380CC4-5D6E-409C-BE32-E72D297353CC}">
                <c16:uniqueId val="{0000000C-5405-4E6C-AA31-EEE713BFC0CC}"/>
              </c:ext>
            </c:extLst>
          </c:dPt>
          <c:dPt>
            <c:idx val="12"/>
            <c:invertIfNegative val="0"/>
            <c:bubble3D val="0"/>
            <c:extLst>
              <c:ext xmlns:c16="http://schemas.microsoft.com/office/drawing/2014/chart" uri="{C3380CC4-5D6E-409C-BE32-E72D297353CC}">
                <c16:uniqueId val="{0000000D-5405-4E6C-AA31-EEE713BFC0CC}"/>
              </c:ext>
            </c:extLst>
          </c:dPt>
          <c:dPt>
            <c:idx val="13"/>
            <c:invertIfNegative val="0"/>
            <c:bubble3D val="0"/>
            <c:extLst>
              <c:ext xmlns:c16="http://schemas.microsoft.com/office/drawing/2014/chart" uri="{C3380CC4-5D6E-409C-BE32-E72D297353CC}">
                <c16:uniqueId val="{0000000E-5405-4E6C-AA31-EEE713BFC0CC}"/>
              </c:ext>
            </c:extLst>
          </c:dPt>
          <c:dPt>
            <c:idx val="14"/>
            <c:invertIfNegative val="0"/>
            <c:bubble3D val="0"/>
            <c:extLst>
              <c:ext xmlns:c16="http://schemas.microsoft.com/office/drawing/2014/chart" uri="{C3380CC4-5D6E-409C-BE32-E72D297353CC}">
                <c16:uniqueId val="{0000000F-5405-4E6C-AA31-EEE713BFC0CC}"/>
              </c:ext>
            </c:extLst>
          </c:dPt>
          <c:dPt>
            <c:idx val="15"/>
            <c:invertIfNegative val="0"/>
            <c:bubble3D val="0"/>
            <c:extLst>
              <c:ext xmlns:c16="http://schemas.microsoft.com/office/drawing/2014/chart" uri="{C3380CC4-5D6E-409C-BE32-E72D297353CC}">
                <c16:uniqueId val="{00000010-5405-4E6C-AA31-EEE713BFC0CC}"/>
              </c:ext>
            </c:extLst>
          </c:dPt>
          <c:dPt>
            <c:idx val="16"/>
            <c:invertIfNegative val="0"/>
            <c:bubble3D val="0"/>
            <c:extLst>
              <c:ext xmlns:c16="http://schemas.microsoft.com/office/drawing/2014/chart" uri="{C3380CC4-5D6E-409C-BE32-E72D297353CC}">
                <c16:uniqueId val="{00000011-5405-4E6C-AA31-EEE713BFC0CC}"/>
              </c:ext>
            </c:extLst>
          </c:dPt>
          <c:dPt>
            <c:idx val="17"/>
            <c:invertIfNegative val="0"/>
            <c:bubble3D val="0"/>
            <c:extLst>
              <c:ext xmlns:c16="http://schemas.microsoft.com/office/drawing/2014/chart" uri="{C3380CC4-5D6E-409C-BE32-E72D297353CC}">
                <c16:uniqueId val="{00000012-5405-4E6C-AA31-EEE713BFC0CC}"/>
              </c:ext>
            </c:extLst>
          </c:dPt>
          <c:dPt>
            <c:idx val="18"/>
            <c:invertIfNegative val="0"/>
            <c:bubble3D val="0"/>
            <c:extLst>
              <c:ext xmlns:c16="http://schemas.microsoft.com/office/drawing/2014/chart" uri="{C3380CC4-5D6E-409C-BE32-E72D297353CC}">
                <c16:uniqueId val="{00000013-5405-4E6C-AA31-EEE713BFC0CC}"/>
              </c:ext>
            </c:extLst>
          </c:dPt>
          <c:dPt>
            <c:idx val="19"/>
            <c:invertIfNegative val="0"/>
            <c:bubble3D val="0"/>
            <c:extLst>
              <c:ext xmlns:c16="http://schemas.microsoft.com/office/drawing/2014/chart" uri="{C3380CC4-5D6E-409C-BE32-E72D297353CC}">
                <c16:uniqueId val="{00000014-5405-4E6C-AA31-EEE713BFC0CC}"/>
              </c:ext>
            </c:extLst>
          </c:dPt>
          <c:dPt>
            <c:idx val="20"/>
            <c:invertIfNegative val="0"/>
            <c:bubble3D val="0"/>
            <c:extLst>
              <c:ext xmlns:c16="http://schemas.microsoft.com/office/drawing/2014/chart" uri="{C3380CC4-5D6E-409C-BE32-E72D297353CC}">
                <c16:uniqueId val="{00000015-5405-4E6C-AA31-EEE713BFC0CC}"/>
              </c:ext>
            </c:extLst>
          </c:dPt>
          <c:dPt>
            <c:idx val="21"/>
            <c:invertIfNegative val="0"/>
            <c:bubble3D val="0"/>
            <c:extLst>
              <c:ext xmlns:c16="http://schemas.microsoft.com/office/drawing/2014/chart" uri="{C3380CC4-5D6E-409C-BE32-E72D297353CC}">
                <c16:uniqueId val="{00000016-5405-4E6C-AA31-EEE713BFC0CC}"/>
              </c:ext>
            </c:extLst>
          </c:dPt>
          <c:dPt>
            <c:idx val="22"/>
            <c:invertIfNegative val="0"/>
            <c:bubble3D val="0"/>
            <c:extLst>
              <c:ext xmlns:c16="http://schemas.microsoft.com/office/drawing/2014/chart" uri="{C3380CC4-5D6E-409C-BE32-E72D297353CC}">
                <c16:uniqueId val="{00000017-5405-4E6C-AA31-EEE713BFC0CC}"/>
              </c:ext>
            </c:extLst>
          </c:dPt>
          <c:dPt>
            <c:idx val="23"/>
            <c:invertIfNegative val="0"/>
            <c:bubble3D val="0"/>
            <c:spPr>
              <a:solidFill>
                <a:srgbClr val="595959"/>
              </a:solidFill>
            </c:spPr>
            <c:extLst>
              <c:ext xmlns:c16="http://schemas.microsoft.com/office/drawing/2014/chart" uri="{C3380CC4-5D6E-409C-BE32-E72D297353CC}">
                <c16:uniqueId val="{00000019-5405-4E6C-AA31-EEE713BFC0CC}"/>
              </c:ext>
            </c:extLst>
          </c:dPt>
          <c:dPt>
            <c:idx val="24"/>
            <c:invertIfNegative val="0"/>
            <c:bubble3D val="0"/>
            <c:extLst>
              <c:ext xmlns:c16="http://schemas.microsoft.com/office/drawing/2014/chart" uri="{C3380CC4-5D6E-409C-BE32-E72D297353CC}">
                <c16:uniqueId val="{0000001A-5405-4E6C-AA31-EEE713BFC0CC}"/>
              </c:ext>
            </c:extLst>
          </c:dPt>
          <c:dPt>
            <c:idx val="25"/>
            <c:invertIfNegative val="0"/>
            <c:bubble3D val="0"/>
            <c:extLst>
              <c:ext xmlns:c16="http://schemas.microsoft.com/office/drawing/2014/chart" uri="{C3380CC4-5D6E-409C-BE32-E72D297353CC}">
                <c16:uniqueId val="{0000001B-5405-4E6C-AA31-EEE713BFC0CC}"/>
              </c:ext>
            </c:extLst>
          </c:dPt>
          <c:dPt>
            <c:idx val="26"/>
            <c:invertIfNegative val="0"/>
            <c:bubble3D val="0"/>
            <c:extLst>
              <c:ext xmlns:c16="http://schemas.microsoft.com/office/drawing/2014/chart" uri="{C3380CC4-5D6E-409C-BE32-E72D297353CC}">
                <c16:uniqueId val="{0000001C-5405-4E6C-AA31-EEE713BFC0CC}"/>
              </c:ext>
            </c:extLst>
          </c:dPt>
          <c:dPt>
            <c:idx val="27"/>
            <c:invertIfNegative val="0"/>
            <c:bubble3D val="0"/>
            <c:extLst>
              <c:ext xmlns:c16="http://schemas.microsoft.com/office/drawing/2014/chart" uri="{C3380CC4-5D6E-409C-BE32-E72D297353CC}">
                <c16:uniqueId val="{0000001D-5405-4E6C-AA31-EEE713BFC0CC}"/>
              </c:ext>
            </c:extLst>
          </c:dPt>
          <c:dPt>
            <c:idx val="28"/>
            <c:invertIfNegative val="0"/>
            <c:bubble3D val="0"/>
            <c:extLst>
              <c:ext xmlns:c16="http://schemas.microsoft.com/office/drawing/2014/chart" uri="{C3380CC4-5D6E-409C-BE32-E72D297353CC}">
                <c16:uniqueId val="{0000001E-5405-4E6C-AA31-EEE713BFC0CC}"/>
              </c:ext>
            </c:extLst>
          </c:dPt>
          <c:dPt>
            <c:idx val="29"/>
            <c:invertIfNegative val="0"/>
            <c:bubble3D val="0"/>
            <c:extLst>
              <c:ext xmlns:c16="http://schemas.microsoft.com/office/drawing/2014/chart" uri="{C3380CC4-5D6E-409C-BE32-E72D297353CC}">
                <c16:uniqueId val="{0000001F-5405-4E6C-AA31-EEE713BFC0CC}"/>
              </c:ext>
            </c:extLst>
          </c:dPt>
          <c:dPt>
            <c:idx val="30"/>
            <c:invertIfNegative val="0"/>
            <c:bubble3D val="0"/>
            <c:extLst>
              <c:ext xmlns:c16="http://schemas.microsoft.com/office/drawing/2014/chart" uri="{C3380CC4-5D6E-409C-BE32-E72D297353CC}">
                <c16:uniqueId val="{00000020-5405-4E6C-AA31-EEE713BFC0CC}"/>
              </c:ext>
            </c:extLst>
          </c:dPt>
          <c:dPt>
            <c:idx val="31"/>
            <c:invertIfNegative val="0"/>
            <c:bubble3D val="0"/>
            <c:extLst>
              <c:ext xmlns:c16="http://schemas.microsoft.com/office/drawing/2014/chart" uri="{C3380CC4-5D6E-409C-BE32-E72D297353CC}">
                <c16:uniqueId val="{00000021-5405-4E6C-AA31-EEE713BFC0CC}"/>
              </c:ext>
            </c:extLst>
          </c:dPt>
          <c:dPt>
            <c:idx val="32"/>
            <c:invertIfNegative val="0"/>
            <c:bubble3D val="0"/>
            <c:extLst>
              <c:ext xmlns:c16="http://schemas.microsoft.com/office/drawing/2014/chart" uri="{C3380CC4-5D6E-409C-BE32-E72D297353CC}">
                <c16:uniqueId val="{00000022-5405-4E6C-AA31-EEE713BFC0CC}"/>
              </c:ext>
            </c:extLst>
          </c:dPt>
          <c:dPt>
            <c:idx val="33"/>
            <c:invertIfNegative val="0"/>
            <c:bubble3D val="0"/>
            <c:extLst>
              <c:ext xmlns:c16="http://schemas.microsoft.com/office/drawing/2014/chart" uri="{C3380CC4-5D6E-409C-BE32-E72D297353CC}">
                <c16:uniqueId val="{00000023-5405-4E6C-AA31-EEE713BFC0CC}"/>
              </c:ext>
            </c:extLst>
          </c:dPt>
          <c:dPt>
            <c:idx val="34"/>
            <c:invertIfNegative val="0"/>
            <c:bubble3D val="0"/>
            <c:extLst>
              <c:ext xmlns:c16="http://schemas.microsoft.com/office/drawing/2014/chart" uri="{C3380CC4-5D6E-409C-BE32-E72D297353CC}">
                <c16:uniqueId val="{00000024-5405-4E6C-AA31-EEE713BFC0CC}"/>
              </c:ext>
            </c:extLst>
          </c:dPt>
          <c:dPt>
            <c:idx val="35"/>
            <c:invertIfNegative val="0"/>
            <c:bubble3D val="0"/>
            <c:spPr>
              <a:solidFill>
                <a:srgbClr val="595959"/>
              </a:solidFill>
            </c:spPr>
            <c:extLst>
              <c:ext xmlns:c16="http://schemas.microsoft.com/office/drawing/2014/chart" uri="{C3380CC4-5D6E-409C-BE32-E72D297353CC}">
                <c16:uniqueId val="{00000026-5405-4E6C-AA31-EEE713BFC0CC}"/>
              </c:ext>
            </c:extLst>
          </c:dPt>
          <c:dPt>
            <c:idx val="36"/>
            <c:invertIfNegative val="0"/>
            <c:bubble3D val="0"/>
            <c:extLst>
              <c:ext xmlns:c16="http://schemas.microsoft.com/office/drawing/2014/chart" uri="{C3380CC4-5D6E-409C-BE32-E72D297353CC}">
                <c16:uniqueId val="{00000027-5405-4E6C-AA31-EEE713BFC0CC}"/>
              </c:ext>
            </c:extLst>
          </c:dPt>
          <c:dPt>
            <c:idx val="37"/>
            <c:invertIfNegative val="0"/>
            <c:bubble3D val="0"/>
            <c:extLst>
              <c:ext xmlns:c16="http://schemas.microsoft.com/office/drawing/2014/chart" uri="{C3380CC4-5D6E-409C-BE32-E72D297353CC}">
                <c16:uniqueId val="{00000028-5405-4E6C-AA31-EEE713BFC0CC}"/>
              </c:ext>
            </c:extLst>
          </c:dPt>
          <c:dPt>
            <c:idx val="38"/>
            <c:invertIfNegative val="0"/>
            <c:bubble3D val="0"/>
            <c:extLst>
              <c:ext xmlns:c16="http://schemas.microsoft.com/office/drawing/2014/chart" uri="{C3380CC4-5D6E-409C-BE32-E72D297353CC}">
                <c16:uniqueId val="{00000029-5405-4E6C-AA31-EEE713BFC0CC}"/>
              </c:ext>
            </c:extLst>
          </c:dPt>
          <c:dPt>
            <c:idx val="39"/>
            <c:invertIfNegative val="0"/>
            <c:bubble3D val="0"/>
            <c:extLst>
              <c:ext xmlns:c16="http://schemas.microsoft.com/office/drawing/2014/chart" uri="{C3380CC4-5D6E-409C-BE32-E72D297353CC}">
                <c16:uniqueId val="{0000002A-5405-4E6C-AA31-EEE713BFC0CC}"/>
              </c:ext>
            </c:extLst>
          </c:dPt>
          <c:dPt>
            <c:idx val="40"/>
            <c:invertIfNegative val="0"/>
            <c:bubble3D val="0"/>
            <c:extLst>
              <c:ext xmlns:c16="http://schemas.microsoft.com/office/drawing/2014/chart" uri="{C3380CC4-5D6E-409C-BE32-E72D297353CC}">
                <c16:uniqueId val="{0000002B-5405-4E6C-AA31-EEE713BFC0CC}"/>
              </c:ext>
            </c:extLst>
          </c:dPt>
          <c:dPt>
            <c:idx val="41"/>
            <c:invertIfNegative val="0"/>
            <c:bubble3D val="0"/>
            <c:extLst>
              <c:ext xmlns:c16="http://schemas.microsoft.com/office/drawing/2014/chart" uri="{C3380CC4-5D6E-409C-BE32-E72D297353CC}">
                <c16:uniqueId val="{0000002C-5405-4E6C-AA31-EEE713BFC0CC}"/>
              </c:ext>
            </c:extLst>
          </c:dPt>
          <c:dPt>
            <c:idx val="42"/>
            <c:invertIfNegative val="0"/>
            <c:bubble3D val="0"/>
            <c:extLst>
              <c:ext xmlns:c16="http://schemas.microsoft.com/office/drawing/2014/chart" uri="{C3380CC4-5D6E-409C-BE32-E72D297353CC}">
                <c16:uniqueId val="{0000002D-5405-4E6C-AA31-EEE713BFC0CC}"/>
              </c:ext>
            </c:extLst>
          </c:dPt>
          <c:dPt>
            <c:idx val="43"/>
            <c:invertIfNegative val="0"/>
            <c:bubble3D val="0"/>
            <c:extLst>
              <c:ext xmlns:c16="http://schemas.microsoft.com/office/drawing/2014/chart" uri="{C3380CC4-5D6E-409C-BE32-E72D297353CC}">
                <c16:uniqueId val="{0000002E-5405-4E6C-AA31-EEE713BFC0CC}"/>
              </c:ext>
            </c:extLst>
          </c:dPt>
          <c:dPt>
            <c:idx val="44"/>
            <c:invertIfNegative val="0"/>
            <c:bubble3D val="0"/>
            <c:extLst>
              <c:ext xmlns:c16="http://schemas.microsoft.com/office/drawing/2014/chart" uri="{C3380CC4-5D6E-409C-BE32-E72D297353CC}">
                <c16:uniqueId val="{0000002F-5405-4E6C-AA31-EEE713BFC0CC}"/>
              </c:ext>
            </c:extLst>
          </c:dPt>
          <c:dPt>
            <c:idx val="45"/>
            <c:invertIfNegative val="0"/>
            <c:bubble3D val="0"/>
            <c:extLst>
              <c:ext xmlns:c16="http://schemas.microsoft.com/office/drawing/2014/chart" uri="{C3380CC4-5D6E-409C-BE32-E72D297353CC}">
                <c16:uniqueId val="{00000030-5405-4E6C-AA31-EEE713BFC0CC}"/>
              </c:ext>
            </c:extLst>
          </c:dPt>
          <c:dPt>
            <c:idx val="46"/>
            <c:invertIfNegative val="0"/>
            <c:bubble3D val="0"/>
            <c:extLst>
              <c:ext xmlns:c16="http://schemas.microsoft.com/office/drawing/2014/chart" uri="{C3380CC4-5D6E-409C-BE32-E72D297353CC}">
                <c16:uniqueId val="{00000031-5405-4E6C-AA31-EEE713BFC0CC}"/>
              </c:ext>
            </c:extLst>
          </c:dPt>
          <c:dPt>
            <c:idx val="47"/>
            <c:invertIfNegative val="0"/>
            <c:bubble3D val="0"/>
            <c:spPr>
              <a:solidFill>
                <a:srgbClr val="595959"/>
              </a:solidFill>
            </c:spPr>
            <c:extLst>
              <c:ext xmlns:c16="http://schemas.microsoft.com/office/drawing/2014/chart" uri="{C3380CC4-5D6E-409C-BE32-E72D297353CC}">
                <c16:uniqueId val="{00000033-5405-4E6C-AA31-EEE713BFC0CC}"/>
              </c:ext>
            </c:extLst>
          </c:dPt>
          <c:dPt>
            <c:idx val="48"/>
            <c:invertIfNegative val="0"/>
            <c:bubble3D val="0"/>
            <c:extLst>
              <c:ext xmlns:c16="http://schemas.microsoft.com/office/drawing/2014/chart" uri="{C3380CC4-5D6E-409C-BE32-E72D297353CC}">
                <c16:uniqueId val="{00000034-5405-4E6C-AA31-EEE713BFC0CC}"/>
              </c:ext>
            </c:extLst>
          </c:dPt>
          <c:dPt>
            <c:idx val="49"/>
            <c:invertIfNegative val="0"/>
            <c:bubble3D val="0"/>
            <c:extLst>
              <c:ext xmlns:c16="http://schemas.microsoft.com/office/drawing/2014/chart" uri="{C3380CC4-5D6E-409C-BE32-E72D297353CC}">
                <c16:uniqueId val="{00000035-5405-4E6C-AA31-EEE713BFC0CC}"/>
              </c:ext>
            </c:extLst>
          </c:dPt>
          <c:dPt>
            <c:idx val="50"/>
            <c:invertIfNegative val="0"/>
            <c:bubble3D val="0"/>
            <c:extLst>
              <c:ext xmlns:c16="http://schemas.microsoft.com/office/drawing/2014/chart" uri="{C3380CC4-5D6E-409C-BE32-E72D297353CC}">
                <c16:uniqueId val="{00000036-5405-4E6C-AA31-EEE713BFC0CC}"/>
              </c:ext>
            </c:extLst>
          </c:dPt>
          <c:dPt>
            <c:idx val="51"/>
            <c:invertIfNegative val="0"/>
            <c:bubble3D val="0"/>
            <c:extLst>
              <c:ext xmlns:c16="http://schemas.microsoft.com/office/drawing/2014/chart" uri="{C3380CC4-5D6E-409C-BE32-E72D297353CC}">
                <c16:uniqueId val="{00000037-5405-4E6C-AA31-EEE713BFC0CC}"/>
              </c:ext>
            </c:extLst>
          </c:dPt>
          <c:dPt>
            <c:idx val="52"/>
            <c:invertIfNegative val="0"/>
            <c:bubble3D val="0"/>
            <c:extLst>
              <c:ext xmlns:c16="http://schemas.microsoft.com/office/drawing/2014/chart" uri="{C3380CC4-5D6E-409C-BE32-E72D297353CC}">
                <c16:uniqueId val="{00000038-5405-4E6C-AA31-EEE713BFC0CC}"/>
              </c:ext>
            </c:extLst>
          </c:dPt>
          <c:dPt>
            <c:idx val="53"/>
            <c:invertIfNegative val="0"/>
            <c:bubble3D val="0"/>
            <c:extLst>
              <c:ext xmlns:c16="http://schemas.microsoft.com/office/drawing/2014/chart" uri="{C3380CC4-5D6E-409C-BE32-E72D297353CC}">
                <c16:uniqueId val="{00000039-5405-4E6C-AA31-EEE713BFC0CC}"/>
              </c:ext>
            </c:extLst>
          </c:dPt>
          <c:dPt>
            <c:idx val="54"/>
            <c:invertIfNegative val="0"/>
            <c:bubble3D val="0"/>
            <c:extLst>
              <c:ext xmlns:c16="http://schemas.microsoft.com/office/drawing/2014/chart" uri="{C3380CC4-5D6E-409C-BE32-E72D297353CC}">
                <c16:uniqueId val="{0000003A-5405-4E6C-AA31-EEE713BFC0CC}"/>
              </c:ext>
            </c:extLst>
          </c:dPt>
          <c:dPt>
            <c:idx val="55"/>
            <c:invertIfNegative val="0"/>
            <c:bubble3D val="0"/>
            <c:extLst>
              <c:ext xmlns:c16="http://schemas.microsoft.com/office/drawing/2014/chart" uri="{C3380CC4-5D6E-409C-BE32-E72D297353CC}">
                <c16:uniqueId val="{0000003B-5405-4E6C-AA31-EEE713BFC0CC}"/>
              </c:ext>
            </c:extLst>
          </c:dPt>
          <c:dPt>
            <c:idx val="56"/>
            <c:invertIfNegative val="0"/>
            <c:bubble3D val="0"/>
            <c:extLst>
              <c:ext xmlns:c16="http://schemas.microsoft.com/office/drawing/2014/chart" uri="{C3380CC4-5D6E-409C-BE32-E72D297353CC}">
                <c16:uniqueId val="{0000003C-5405-4E6C-AA31-EEE713BFC0CC}"/>
              </c:ext>
            </c:extLst>
          </c:dPt>
          <c:dPt>
            <c:idx val="59"/>
            <c:invertIfNegative val="0"/>
            <c:bubble3D val="0"/>
            <c:spPr>
              <a:solidFill>
                <a:srgbClr val="595959"/>
              </a:solidFill>
            </c:spPr>
            <c:extLst>
              <c:ext xmlns:c16="http://schemas.microsoft.com/office/drawing/2014/chart" uri="{C3380CC4-5D6E-409C-BE32-E72D297353CC}">
                <c16:uniqueId val="{0000003E-5405-4E6C-AA31-EEE713BFC0CC}"/>
              </c:ext>
            </c:extLst>
          </c:dPt>
          <c:dLbls>
            <c:dLbl>
              <c:idx val="11"/>
              <c:layout>
                <c:manualLayout>
                  <c:x val="-1.2828284987926765E-2"/>
                  <c:y val="-8.113877619614415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405-4E6C-AA31-EEE713BFC0CC}"/>
                </c:ext>
              </c:extLst>
            </c:dLbl>
            <c:dLbl>
              <c:idx val="23"/>
              <c:layout>
                <c:manualLayout>
                  <c:x val="-6.4141424939633826E-3"/>
                  <c:y val="-4.233327453711870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405-4E6C-AA31-EEE713BFC0CC}"/>
                </c:ext>
              </c:extLst>
            </c:dLbl>
            <c:dLbl>
              <c:idx val="35"/>
              <c:layout>
                <c:manualLayout>
                  <c:x val="-6.4141424939633826E-3"/>
                  <c:y val="-2.8222183024745807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5405-4E6C-AA31-EEE713BFC0CC}"/>
                </c:ext>
              </c:extLst>
            </c:dLbl>
            <c:dLbl>
              <c:idx val="47"/>
              <c:layout>
                <c:manualLayout>
                  <c:x val="-1.0690237489939127E-2"/>
                  <c:y val="-5.9972138927584823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5405-4E6C-AA31-EEE713BFC0CC}"/>
                </c:ext>
              </c:extLst>
            </c:dLbl>
            <c:dLbl>
              <c:idx val="59"/>
              <c:layout>
                <c:manualLayout>
                  <c:x val="-1.2828284987926765E-2"/>
                  <c:y val="-3.1749955902839043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5405-4E6C-AA31-EEE713BFC0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'F42-43 Premium'!$A$7:$B$66</c:f>
              <c:multiLvlStrCache>
                <c:ptCount val="6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lvl>
                <c:lvl>
                  <c:pt idx="0">
                    <c:v>2017</c:v>
                  </c:pt>
                  <c:pt idx="12">
                    <c:v>2018</c:v>
                  </c:pt>
                  <c:pt idx="24">
                    <c:v>2019</c:v>
                  </c:pt>
                  <c:pt idx="36">
                    <c:v>2020</c:v>
                  </c:pt>
                  <c:pt idx="48">
                    <c:v>2021</c:v>
                  </c:pt>
                </c:lvl>
              </c:multiLvlStrCache>
            </c:multiLvlStrRef>
          </c:cat>
          <c:val>
            <c:numRef>
              <c:f>'F42-43 Premium'!$G$7:$G$66</c:f>
              <c:numCache>
                <c:formatCode>0.00</c:formatCode>
                <c:ptCount val="60"/>
                <c:pt idx="0">
                  <c:v>22.940220792174401</c:v>
                </c:pt>
                <c:pt idx="1">
                  <c:v>22.793468323217301</c:v>
                </c:pt>
                <c:pt idx="2">
                  <c:v>22.545659714916098</c:v>
                </c:pt>
                <c:pt idx="3">
                  <c:v>22.4886473075182</c:v>
                </c:pt>
                <c:pt idx="4">
                  <c:v>22.425303030570301</c:v>
                </c:pt>
                <c:pt idx="5">
                  <c:v>22.208580444217901</c:v>
                </c:pt>
                <c:pt idx="6">
                  <c:v>22.000293680630001</c:v>
                </c:pt>
                <c:pt idx="7">
                  <c:v>21.986986055916699</c:v>
                </c:pt>
                <c:pt idx="8">
                  <c:v>22.223207643724201</c:v>
                </c:pt>
                <c:pt idx="9">
                  <c:v>22.194937159772799</c:v>
                </c:pt>
                <c:pt idx="10">
                  <c:v>22.089671006481701</c:v>
                </c:pt>
                <c:pt idx="11">
                  <c:v>22.111967295904702</c:v>
                </c:pt>
                <c:pt idx="12">
                  <c:v>22.589212619655601</c:v>
                </c:pt>
                <c:pt idx="13">
                  <c:v>23.270450767987601</c:v>
                </c:pt>
                <c:pt idx="14">
                  <c:v>23.3851798863016</c:v>
                </c:pt>
                <c:pt idx="15">
                  <c:v>23.530194077931402</c:v>
                </c:pt>
                <c:pt idx="16">
                  <c:v>23.813819018754302</c:v>
                </c:pt>
                <c:pt idx="17">
                  <c:v>24.066393812289501</c:v>
                </c:pt>
                <c:pt idx="18">
                  <c:v>24.2484492219013</c:v>
                </c:pt>
                <c:pt idx="19">
                  <c:v>24.5170343489687</c:v>
                </c:pt>
                <c:pt idx="20">
                  <c:v>24.6860494072432</c:v>
                </c:pt>
                <c:pt idx="21">
                  <c:v>24.8441462607482</c:v>
                </c:pt>
                <c:pt idx="22">
                  <c:v>24.674985379238301</c:v>
                </c:pt>
                <c:pt idx="23">
                  <c:v>24.236908775058101</c:v>
                </c:pt>
                <c:pt idx="24">
                  <c:v>24.013304887409198</c:v>
                </c:pt>
                <c:pt idx="25">
                  <c:v>24.1538013717092</c:v>
                </c:pt>
                <c:pt idx="26">
                  <c:v>24.536191754528101</c:v>
                </c:pt>
                <c:pt idx="27">
                  <c:v>24.637813011654298</c:v>
                </c:pt>
                <c:pt idx="28">
                  <c:v>24.7340516231571</c:v>
                </c:pt>
                <c:pt idx="29">
                  <c:v>24.700051781344602</c:v>
                </c:pt>
                <c:pt idx="30">
                  <c:v>24.623620593239199</c:v>
                </c:pt>
                <c:pt idx="31">
                  <c:v>24.608212165913301</c:v>
                </c:pt>
                <c:pt idx="32">
                  <c:v>24.5513639881455</c:v>
                </c:pt>
                <c:pt idx="33">
                  <c:v>24.409912313377799</c:v>
                </c:pt>
                <c:pt idx="34">
                  <c:v>24.174485484314001</c:v>
                </c:pt>
                <c:pt idx="35">
                  <c:v>24.0970857454111</c:v>
                </c:pt>
                <c:pt idx="36">
                  <c:v>24.035887376316499</c:v>
                </c:pt>
                <c:pt idx="37">
                  <c:v>23.631783498369099</c:v>
                </c:pt>
                <c:pt idx="38">
                  <c:v>22.102466746643699</c:v>
                </c:pt>
                <c:pt idx="39">
                  <c:v>19.164465499745901</c:v>
                </c:pt>
                <c:pt idx="40">
                  <c:v>19.644514340568598</c:v>
                </c:pt>
                <c:pt idx="41">
                  <c:v>20.714813103938202</c:v>
                </c:pt>
                <c:pt idx="42">
                  <c:v>21.5501479452243</c:v>
                </c:pt>
                <c:pt idx="43">
                  <c:v>21.442717046381699</c:v>
                </c:pt>
                <c:pt idx="44">
                  <c:v>21.272915297336901</c:v>
                </c:pt>
                <c:pt idx="45">
                  <c:v>21.018363523966102</c:v>
                </c:pt>
                <c:pt idx="46">
                  <c:v>20.339053341654498</c:v>
                </c:pt>
                <c:pt idx="47">
                  <c:v>20.366389254330599</c:v>
                </c:pt>
                <c:pt idx="48">
                  <c:v>21.147871533364899</c:v>
                </c:pt>
                <c:pt idx="49">
                  <c:v>22.038265884781701</c:v>
                </c:pt>
                <c:pt idx="50">
                  <c:v>23.268493854429199</c:v>
                </c:pt>
                <c:pt idx="51">
                  <c:v>23.410484798693599</c:v>
                </c:pt>
                <c:pt idx="52">
                  <c:v>23.4970300020167</c:v>
                </c:pt>
                <c:pt idx="53">
                  <c:v>23.4391468813409</c:v>
                </c:pt>
                <c:pt idx="54">
                  <c:v>23.348940081448301</c:v>
                </c:pt>
                <c:pt idx="55">
                  <c:v>23.346501523949101</c:v>
                </c:pt>
                <c:pt idx="56">
                  <c:v>23.2113242151982</c:v>
                </c:pt>
                <c:pt idx="57">
                  <c:v>23.0206297396766</c:v>
                </c:pt>
                <c:pt idx="58">
                  <c:v>22.784725648449701</c:v>
                </c:pt>
                <c:pt idx="59">
                  <c:v>22.9300141945325</c:v>
                </c:pt>
              </c:numCache>
            </c:numRef>
          </c:val>
          <c:extLst>
            <c:ext xmlns:c16="http://schemas.microsoft.com/office/drawing/2014/chart" uri="{C3380CC4-5D6E-409C-BE32-E72D297353CC}">
              <c16:uniqueId val="{0000003F-5405-4E6C-AA31-EEE713BFC0CC}"/>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0-5405-4E6C-AA31-EEE713BFC0CC}"/>
              </c:ext>
            </c:extLst>
          </c:dPt>
          <c:dPt>
            <c:idx val="1"/>
            <c:invertIfNegative val="0"/>
            <c:bubble3D val="0"/>
            <c:extLst>
              <c:ext xmlns:c16="http://schemas.microsoft.com/office/drawing/2014/chart" uri="{C3380CC4-5D6E-409C-BE32-E72D297353CC}">
                <c16:uniqueId val="{00000041-5405-4E6C-AA31-EEE713BFC0CC}"/>
              </c:ext>
            </c:extLst>
          </c:dPt>
          <c:dPt>
            <c:idx val="2"/>
            <c:invertIfNegative val="0"/>
            <c:bubble3D val="0"/>
            <c:extLst>
              <c:ext xmlns:c16="http://schemas.microsoft.com/office/drawing/2014/chart" uri="{C3380CC4-5D6E-409C-BE32-E72D297353CC}">
                <c16:uniqueId val="{00000042-5405-4E6C-AA31-EEE713BFC0CC}"/>
              </c:ext>
            </c:extLst>
          </c:dPt>
          <c:dPt>
            <c:idx val="3"/>
            <c:invertIfNegative val="0"/>
            <c:bubble3D val="0"/>
            <c:extLst>
              <c:ext xmlns:c16="http://schemas.microsoft.com/office/drawing/2014/chart" uri="{C3380CC4-5D6E-409C-BE32-E72D297353CC}">
                <c16:uniqueId val="{00000043-5405-4E6C-AA31-EEE713BFC0CC}"/>
              </c:ext>
            </c:extLst>
          </c:dPt>
          <c:dPt>
            <c:idx val="4"/>
            <c:invertIfNegative val="0"/>
            <c:bubble3D val="0"/>
            <c:extLst>
              <c:ext xmlns:c16="http://schemas.microsoft.com/office/drawing/2014/chart" uri="{C3380CC4-5D6E-409C-BE32-E72D297353CC}">
                <c16:uniqueId val="{00000044-5405-4E6C-AA31-EEE713BFC0CC}"/>
              </c:ext>
            </c:extLst>
          </c:dPt>
          <c:dPt>
            <c:idx val="5"/>
            <c:invertIfNegative val="0"/>
            <c:bubble3D val="0"/>
            <c:extLst>
              <c:ext xmlns:c16="http://schemas.microsoft.com/office/drawing/2014/chart" uri="{C3380CC4-5D6E-409C-BE32-E72D297353CC}">
                <c16:uniqueId val="{00000045-5405-4E6C-AA31-EEE713BFC0CC}"/>
              </c:ext>
            </c:extLst>
          </c:dPt>
          <c:dPt>
            <c:idx val="6"/>
            <c:invertIfNegative val="0"/>
            <c:bubble3D val="0"/>
            <c:extLst>
              <c:ext xmlns:c16="http://schemas.microsoft.com/office/drawing/2014/chart" uri="{C3380CC4-5D6E-409C-BE32-E72D297353CC}">
                <c16:uniqueId val="{00000046-5405-4E6C-AA31-EEE713BFC0CC}"/>
              </c:ext>
            </c:extLst>
          </c:dPt>
          <c:dPt>
            <c:idx val="7"/>
            <c:invertIfNegative val="0"/>
            <c:bubble3D val="0"/>
            <c:extLst>
              <c:ext xmlns:c16="http://schemas.microsoft.com/office/drawing/2014/chart" uri="{C3380CC4-5D6E-409C-BE32-E72D297353CC}">
                <c16:uniqueId val="{00000047-5405-4E6C-AA31-EEE713BFC0CC}"/>
              </c:ext>
            </c:extLst>
          </c:dPt>
          <c:dPt>
            <c:idx val="8"/>
            <c:invertIfNegative val="0"/>
            <c:bubble3D val="0"/>
            <c:extLst>
              <c:ext xmlns:c16="http://schemas.microsoft.com/office/drawing/2014/chart" uri="{C3380CC4-5D6E-409C-BE32-E72D297353CC}">
                <c16:uniqueId val="{00000048-5405-4E6C-AA31-EEE713BFC0CC}"/>
              </c:ext>
            </c:extLst>
          </c:dPt>
          <c:dPt>
            <c:idx val="9"/>
            <c:invertIfNegative val="0"/>
            <c:bubble3D val="0"/>
            <c:extLst>
              <c:ext xmlns:c16="http://schemas.microsoft.com/office/drawing/2014/chart" uri="{C3380CC4-5D6E-409C-BE32-E72D297353CC}">
                <c16:uniqueId val="{00000049-5405-4E6C-AA31-EEE713BFC0CC}"/>
              </c:ext>
            </c:extLst>
          </c:dPt>
          <c:dPt>
            <c:idx val="10"/>
            <c:invertIfNegative val="0"/>
            <c:bubble3D val="0"/>
            <c:extLst>
              <c:ext xmlns:c16="http://schemas.microsoft.com/office/drawing/2014/chart" uri="{C3380CC4-5D6E-409C-BE32-E72D297353CC}">
                <c16:uniqueId val="{0000004A-5405-4E6C-AA31-EEE713BFC0CC}"/>
              </c:ext>
            </c:extLst>
          </c:dPt>
          <c:dPt>
            <c:idx val="11"/>
            <c:invertIfNegative val="0"/>
            <c:bubble3D val="0"/>
            <c:spPr>
              <a:solidFill>
                <a:srgbClr val="FFC000"/>
              </a:solidFill>
            </c:spPr>
            <c:extLst>
              <c:ext xmlns:c16="http://schemas.microsoft.com/office/drawing/2014/chart" uri="{C3380CC4-5D6E-409C-BE32-E72D297353CC}">
                <c16:uniqueId val="{0000004C-5405-4E6C-AA31-EEE713BFC0CC}"/>
              </c:ext>
            </c:extLst>
          </c:dPt>
          <c:dPt>
            <c:idx val="12"/>
            <c:invertIfNegative val="0"/>
            <c:bubble3D val="0"/>
            <c:extLst>
              <c:ext xmlns:c16="http://schemas.microsoft.com/office/drawing/2014/chart" uri="{C3380CC4-5D6E-409C-BE32-E72D297353CC}">
                <c16:uniqueId val="{0000004D-5405-4E6C-AA31-EEE713BFC0CC}"/>
              </c:ext>
            </c:extLst>
          </c:dPt>
          <c:dPt>
            <c:idx val="13"/>
            <c:invertIfNegative val="0"/>
            <c:bubble3D val="0"/>
            <c:extLst>
              <c:ext xmlns:c16="http://schemas.microsoft.com/office/drawing/2014/chart" uri="{C3380CC4-5D6E-409C-BE32-E72D297353CC}">
                <c16:uniqueId val="{0000004E-5405-4E6C-AA31-EEE713BFC0CC}"/>
              </c:ext>
            </c:extLst>
          </c:dPt>
          <c:dPt>
            <c:idx val="14"/>
            <c:invertIfNegative val="0"/>
            <c:bubble3D val="0"/>
            <c:extLst>
              <c:ext xmlns:c16="http://schemas.microsoft.com/office/drawing/2014/chart" uri="{C3380CC4-5D6E-409C-BE32-E72D297353CC}">
                <c16:uniqueId val="{0000004F-5405-4E6C-AA31-EEE713BFC0CC}"/>
              </c:ext>
            </c:extLst>
          </c:dPt>
          <c:dPt>
            <c:idx val="15"/>
            <c:invertIfNegative val="0"/>
            <c:bubble3D val="0"/>
            <c:extLst>
              <c:ext xmlns:c16="http://schemas.microsoft.com/office/drawing/2014/chart" uri="{C3380CC4-5D6E-409C-BE32-E72D297353CC}">
                <c16:uniqueId val="{00000050-5405-4E6C-AA31-EEE713BFC0CC}"/>
              </c:ext>
            </c:extLst>
          </c:dPt>
          <c:dPt>
            <c:idx val="16"/>
            <c:invertIfNegative val="0"/>
            <c:bubble3D val="0"/>
            <c:extLst>
              <c:ext xmlns:c16="http://schemas.microsoft.com/office/drawing/2014/chart" uri="{C3380CC4-5D6E-409C-BE32-E72D297353CC}">
                <c16:uniqueId val="{00000051-5405-4E6C-AA31-EEE713BFC0CC}"/>
              </c:ext>
            </c:extLst>
          </c:dPt>
          <c:dPt>
            <c:idx val="17"/>
            <c:invertIfNegative val="0"/>
            <c:bubble3D val="0"/>
            <c:extLst>
              <c:ext xmlns:c16="http://schemas.microsoft.com/office/drawing/2014/chart" uri="{C3380CC4-5D6E-409C-BE32-E72D297353CC}">
                <c16:uniqueId val="{00000052-5405-4E6C-AA31-EEE713BFC0CC}"/>
              </c:ext>
            </c:extLst>
          </c:dPt>
          <c:dPt>
            <c:idx val="18"/>
            <c:invertIfNegative val="0"/>
            <c:bubble3D val="0"/>
            <c:extLst>
              <c:ext xmlns:c16="http://schemas.microsoft.com/office/drawing/2014/chart" uri="{C3380CC4-5D6E-409C-BE32-E72D297353CC}">
                <c16:uniqueId val="{00000053-5405-4E6C-AA31-EEE713BFC0CC}"/>
              </c:ext>
            </c:extLst>
          </c:dPt>
          <c:dPt>
            <c:idx val="19"/>
            <c:invertIfNegative val="0"/>
            <c:bubble3D val="0"/>
            <c:extLst>
              <c:ext xmlns:c16="http://schemas.microsoft.com/office/drawing/2014/chart" uri="{C3380CC4-5D6E-409C-BE32-E72D297353CC}">
                <c16:uniqueId val="{00000054-5405-4E6C-AA31-EEE713BFC0CC}"/>
              </c:ext>
            </c:extLst>
          </c:dPt>
          <c:dPt>
            <c:idx val="20"/>
            <c:invertIfNegative val="0"/>
            <c:bubble3D val="0"/>
            <c:extLst>
              <c:ext xmlns:c16="http://schemas.microsoft.com/office/drawing/2014/chart" uri="{C3380CC4-5D6E-409C-BE32-E72D297353CC}">
                <c16:uniqueId val="{00000055-5405-4E6C-AA31-EEE713BFC0CC}"/>
              </c:ext>
            </c:extLst>
          </c:dPt>
          <c:dPt>
            <c:idx val="21"/>
            <c:invertIfNegative val="0"/>
            <c:bubble3D val="0"/>
            <c:extLst>
              <c:ext xmlns:c16="http://schemas.microsoft.com/office/drawing/2014/chart" uri="{C3380CC4-5D6E-409C-BE32-E72D297353CC}">
                <c16:uniqueId val="{00000056-5405-4E6C-AA31-EEE713BFC0CC}"/>
              </c:ext>
            </c:extLst>
          </c:dPt>
          <c:dPt>
            <c:idx val="22"/>
            <c:invertIfNegative val="0"/>
            <c:bubble3D val="0"/>
            <c:extLst>
              <c:ext xmlns:c16="http://schemas.microsoft.com/office/drawing/2014/chart" uri="{C3380CC4-5D6E-409C-BE32-E72D297353CC}">
                <c16:uniqueId val="{00000057-5405-4E6C-AA31-EEE713BFC0CC}"/>
              </c:ext>
            </c:extLst>
          </c:dPt>
          <c:dPt>
            <c:idx val="23"/>
            <c:invertIfNegative val="0"/>
            <c:bubble3D val="0"/>
            <c:spPr>
              <a:solidFill>
                <a:srgbClr val="FFC000"/>
              </a:solidFill>
            </c:spPr>
            <c:extLst>
              <c:ext xmlns:c16="http://schemas.microsoft.com/office/drawing/2014/chart" uri="{C3380CC4-5D6E-409C-BE32-E72D297353CC}">
                <c16:uniqueId val="{00000059-5405-4E6C-AA31-EEE713BFC0CC}"/>
              </c:ext>
            </c:extLst>
          </c:dPt>
          <c:dPt>
            <c:idx val="24"/>
            <c:invertIfNegative val="0"/>
            <c:bubble3D val="0"/>
            <c:extLst>
              <c:ext xmlns:c16="http://schemas.microsoft.com/office/drawing/2014/chart" uri="{C3380CC4-5D6E-409C-BE32-E72D297353CC}">
                <c16:uniqueId val="{0000005A-5405-4E6C-AA31-EEE713BFC0CC}"/>
              </c:ext>
            </c:extLst>
          </c:dPt>
          <c:dPt>
            <c:idx val="25"/>
            <c:invertIfNegative val="0"/>
            <c:bubble3D val="0"/>
            <c:extLst>
              <c:ext xmlns:c16="http://schemas.microsoft.com/office/drawing/2014/chart" uri="{C3380CC4-5D6E-409C-BE32-E72D297353CC}">
                <c16:uniqueId val="{0000005B-5405-4E6C-AA31-EEE713BFC0CC}"/>
              </c:ext>
            </c:extLst>
          </c:dPt>
          <c:dPt>
            <c:idx val="26"/>
            <c:invertIfNegative val="0"/>
            <c:bubble3D val="0"/>
            <c:extLst>
              <c:ext xmlns:c16="http://schemas.microsoft.com/office/drawing/2014/chart" uri="{C3380CC4-5D6E-409C-BE32-E72D297353CC}">
                <c16:uniqueId val="{0000005C-5405-4E6C-AA31-EEE713BFC0CC}"/>
              </c:ext>
            </c:extLst>
          </c:dPt>
          <c:dPt>
            <c:idx val="27"/>
            <c:invertIfNegative val="0"/>
            <c:bubble3D val="0"/>
            <c:extLst>
              <c:ext xmlns:c16="http://schemas.microsoft.com/office/drawing/2014/chart" uri="{C3380CC4-5D6E-409C-BE32-E72D297353CC}">
                <c16:uniqueId val="{0000005D-5405-4E6C-AA31-EEE713BFC0CC}"/>
              </c:ext>
            </c:extLst>
          </c:dPt>
          <c:dPt>
            <c:idx val="28"/>
            <c:invertIfNegative val="0"/>
            <c:bubble3D val="0"/>
            <c:extLst>
              <c:ext xmlns:c16="http://schemas.microsoft.com/office/drawing/2014/chart" uri="{C3380CC4-5D6E-409C-BE32-E72D297353CC}">
                <c16:uniqueId val="{0000005E-5405-4E6C-AA31-EEE713BFC0CC}"/>
              </c:ext>
            </c:extLst>
          </c:dPt>
          <c:dPt>
            <c:idx val="29"/>
            <c:invertIfNegative val="0"/>
            <c:bubble3D val="0"/>
            <c:extLst>
              <c:ext xmlns:c16="http://schemas.microsoft.com/office/drawing/2014/chart" uri="{C3380CC4-5D6E-409C-BE32-E72D297353CC}">
                <c16:uniqueId val="{0000005F-5405-4E6C-AA31-EEE713BFC0CC}"/>
              </c:ext>
            </c:extLst>
          </c:dPt>
          <c:dPt>
            <c:idx val="30"/>
            <c:invertIfNegative val="0"/>
            <c:bubble3D val="0"/>
            <c:extLst>
              <c:ext xmlns:c16="http://schemas.microsoft.com/office/drawing/2014/chart" uri="{C3380CC4-5D6E-409C-BE32-E72D297353CC}">
                <c16:uniqueId val="{00000060-5405-4E6C-AA31-EEE713BFC0CC}"/>
              </c:ext>
            </c:extLst>
          </c:dPt>
          <c:dPt>
            <c:idx val="31"/>
            <c:invertIfNegative val="0"/>
            <c:bubble3D val="0"/>
            <c:extLst>
              <c:ext xmlns:c16="http://schemas.microsoft.com/office/drawing/2014/chart" uri="{C3380CC4-5D6E-409C-BE32-E72D297353CC}">
                <c16:uniqueId val="{00000061-5405-4E6C-AA31-EEE713BFC0CC}"/>
              </c:ext>
            </c:extLst>
          </c:dPt>
          <c:dPt>
            <c:idx val="32"/>
            <c:invertIfNegative val="0"/>
            <c:bubble3D val="0"/>
            <c:extLst>
              <c:ext xmlns:c16="http://schemas.microsoft.com/office/drawing/2014/chart" uri="{C3380CC4-5D6E-409C-BE32-E72D297353CC}">
                <c16:uniqueId val="{00000062-5405-4E6C-AA31-EEE713BFC0CC}"/>
              </c:ext>
            </c:extLst>
          </c:dPt>
          <c:dPt>
            <c:idx val="33"/>
            <c:invertIfNegative val="0"/>
            <c:bubble3D val="0"/>
            <c:extLst>
              <c:ext xmlns:c16="http://schemas.microsoft.com/office/drawing/2014/chart" uri="{C3380CC4-5D6E-409C-BE32-E72D297353CC}">
                <c16:uniqueId val="{00000063-5405-4E6C-AA31-EEE713BFC0CC}"/>
              </c:ext>
            </c:extLst>
          </c:dPt>
          <c:dPt>
            <c:idx val="34"/>
            <c:invertIfNegative val="0"/>
            <c:bubble3D val="0"/>
            <c:extLst>
              <c:ext xmlns:c16="http://schemas.microsoft.com/office/drawing/2014/chart" uri="{C3380CC4-5D6E-409C-BE32-E72D297353CC}">
                <c16:uniqueId val="{00000064-5405-4E6C-AA31-EEE713BFC0CC}"/>
              </c:ext>
            </c:extLst>
          </c:dPt>
          <c:dPt>
            <c:idx val="35"/>
            <c:invertIfNegative val="0"/>
            <c:bubble3D val="0"/>
            <c:spPr>
              <a:solidFill>
                <a:srgbClr val="FFC000"/>
              </a:solidFill>
            </c:spPr>
            <c:extLst>
              <c:ext xmlns:c16="http://schemas.microsoft.com/office/drawing/2014/chart" uri="{C3380CC4-5D6E-409C-BE32-E72D297353CC}">
                <c16:uniqueId val="{00000066-5405-4E6C-AA31-EEE713BFC0CC}"/>
              </c:ext>
            </c:extLst>
          </c:dPt>
          <c:dPt>
            <c:idx val="36"/>
            <c:invertIfNegative val="0"/>
            <c:bubble3D val="0"/>
            <c:extLst>
              <c:ext xmlns:c16="http://schemas.microsoft.com/office/drawing/2014/chart" uri="{C3380CC4-5D6E-409C-BE32-E72D297353CC}">
                <c16:uniqueId val="{00000067-5405-4E6C-AA31-EEE713BFC0CC}"/>
              </c:ext>
            </c:extLst>
          </c:dPt>
          <c:dPt>
            <c:idx val="37"/>
            <c:invertIfNegative val="0"/>
            <c:bubble3D val="0"/>
            <c:extLst>
              <c:ext xmlns:c16="http://schemas.microsoft.com/office/drawing/2014/chart" uri="{C3380CC4-5D6E-409C-BE32-E72D297353CC}">
                <c16:uniqueId val="{00000068-5405-4E6C-AA31-EEE713BFC0CC}"/>
              </c:ext>
            </c:extLst>
          </c:dPt>
          <c:dPt>
            <c:idx val="38"/>
            <c:invertIfNegative val="0"/>
            <c:bubble3D val="0"/>
            <c:extLst>
              <c:ext xmlns:c16="http://schemas.microsoft.com/office/drawing/2014/chart" uri="{C3380CC4-5D6E-409C-BE32-E72D297353CC}">
                <c16:uniqueId val="{00000069-5405-4E6C-AA31-EEE713BFC0CC}"/>
              </c:ext>
            </c:extLst>
          </c:dPt>
          <c:dPt>
            <c:idx val="39"/>
            <c:invertIfNegative val="0"/>
            <c:bubble3D val="0"/>
            <c:extLst>
              <c:ext xmlns:c16="http://schemas.microsoft.com/office/drawing/2014/chart" uri="{C3380CC4-5D6E-409C-BE32-E72D297353CC}">
                <c16:uniqueId val="{0000006A-5405-4E6C-AA31-EEE713BFC0CC}"/>
              </c:ext>
            </c:extLst>
          </c:dPt>
          <c:dPt>
            <c:idx val="40"/>
            <c:invertIfNegative val="0"/>
            <c:bubble3D val="0"/>
            <c:extLst>
              <c:ext xmlns:c16="http://schemas.microsoft.com/office/drawing/2014/chart" uri="{C3380CC4-5D6E-409C-BE32-E72D297353CC}">
                <c16:uniqueId val="{0000006B-5405-4E6C-AA31-EEE713BFC0CC}"/>
              </c:ext>
            </c:extLst>
          </c:dPt>
          <c:dPt>
            <c:idx val="41"/>
            <c:invertIfNegative val="0"/>
            <c:bubble3D val="0"/>
            <c:extLst>
              <c:ext xmlns:c16="http://schemas.microsoft.com/office/drawing/2014/chart" uri="{C3380CC4-5D6E-409C-BE32-E72D297353CC}">
                <c16:uniqueId val="{0000006C-5405-4E6C-AA31-EEE713BFC0CC}"/>
              </c:ext>
            </c:extLst>
          </c:dPt>
          <c:dPt>
            <c:idx val="42"/>
            <c:invertIfNegative val="0"/>
            <c:bubble3D val="0"/>
            <c:extLst>
              <c:ext xmlns:c16="http://schemas.microsoft.com/office/drawing/2014/chart" uri="{C3380CC4-5D6E-409C-BE32-E72D297353CC}">
                <c16:uniqueId val="{0000006D-5405-4E6C-AA31-EEE713BFC0CC}"/>
              </c:ext>
            </c:extLst>
          </c:dPt>
          <c:dPt>
            <c:idx val="43"/>
            <c:invertIfNegative val="0"/>
            <c:bubble3D val="0"/>
            <c:extLst>
              <c:ext xmlns:c16="http://schemas.microsoft.com/office/drawing/2014/chart" uri="{C3380CC4-5D6E-409C-BE32-E72D297353CC}">
                <c16:uniqueId val="{0000006E-5405-4E6C-AA31-EEE713BFC0CC}"/>
              </c:ext>
            </c:extLst>
          </c:dPt>
          <c:dPt>
            <c:idx val="44"/>
            <c:invertIfNegative val="0"/>
            <c:bubble3D val="0"/>
            <c:extLst>
              <c:ext xmlns:c16="http://schemas.microsoft.com/office/drawing/2014/chart" uri="{C3380CC4-5D6E-409C-BE32-E72D297353CC}">
                <c16:uniqueId val="{0000006F-5405-4E6C-AA31-EEE713BFC0CC}"/>
              </c:ext>
            </c:extLst>
          </c:dPt>
          <c:dPt>
            <c:idx val="45"/>
            <c:invertIfNegative val="0"/>
            <c:bubble3D val="0"/>
            <c:extLst>
              <c:ext xmlns:c16="http://schemas.microsoft.com/office/drawing/2014/chart" uri="{C3380CC4-5D6E-409C-BE32-E72D297353CC}">
                <c16:uniqueId val="{00000070-5405-4E6C-AA31-EEE713BFC0CC}"/>
              </c:ext>
            </c:extLst>
          </c:dPt>
          <c:dPt>
            <c:idx val="46"/>
            <c:invertIfNegative val="0"/>
            <c:bubble3D val="0"/>
            <c:extLst>
              <c:ext xmlns:c16="http://schemas.microsoft.com/office/drawing/2014/chart" uri="{C3380CC4-5D6E-409C-BE32-E72D297353CC}">
                <c16:uniqueId val="{00000071-5405-4E6C-AA31-EEE713BFC0CC}"/>
              </c:ext>
            </c:extLst>
          </c:dPt>
          <c:dPt>
            <c:idx val="47"/>
            <c:invertIfNegative val="0"/>
            <c:bubble3D val="0"/>
            <c:spPr>
              <a:solidFill>
                <a:srgbClr val="FFC000"/>
              </a:solidFill>
            </c:spPr>
            <c:extLst>
              <c:ext xmlns:c16="http://schemas.microsoft.com/office/drawing/2014/chart" uri="{C3380CC4-5D6E-409C-BE32-E72D297353CC}">
                <c16:uniqueId val="{00000073-5405-4E6C-AA31-EEE713BFC0CC}"/>
              </c:ext>
            </c:extLst>
          </c:dPt>
          <c:dPt>
            <c:idx val="48"/>
            <c:invertIfNegative val="0"/>
            <c:bubble3D val="0"/>
            <c:extLst>
              <c:ext xmlns:c16="http://schemas.microsoft.com/office/drawing/2014/chart" uri="{C3380CC4-5D6E-409C-BE32-E72D297353CC}">
                <c16:uniqueId val="{00000074-5405-4E6C-AA31-EEE713BFC0CC}"/>
              </c:ext>
            </c:extLst>
          </c:dPt>
          <c:dPt>
            <c:idx val="49"/>
            <c:invertIfNegative val="0"/>
            <c:bubble3D val="0"/>
            <c:extLst>
              <c:ext xmlns:c16="http://schemas.microsoft.com/office/drawing/2014/chart" uri="{C3380CC4-5D6E-409C-BE32-E72D297353CC}">
                <c16:uniqueId val="{00000075-5405-4E6C-AA31-EEE713BFC0CC}"/>
              </c:ext>
            </c:extLst>
          </c:dPt>
          <c:dPt>
            <c:idx val="50"/>
            <c:invertIfNegative val="0"/>
            <c:bubble3D val="0"/>
            <c:extLst>
              <c:ext xmlns:c16="http://schemas.microsoft.com/office/drawing/2014/chart" uri="{C3380CC4-5D6E-409C-BE32-E72D297353CC}">
                <c16:uniqueId val="{00000076-5405-4E6C-AA31-EEE713BFC0CC}"/>
              </c:ext>
            </c:extLst>
          </c:dPt>
          <c:dPt>
            <c:idx val="51"/>
            <c:invertIfNegative val="0"/>
            <c:bubble3D val="0"/>
            <c:extLst>
              <c:ext xmlns:c16="http://schemas.microsoft.com/office/drawing/2014/chart" uri="{C3380CC4-5D6E-409C-BE32-E72D297353CC}">
                <c16:uniqueId val="{00000077-5405-4E6C-AA31-EEE713BFC0CC}"/>
              </c:ext>
            </c:extLst>
          </c:dPt>
          <c:dPt>
            <c:idx val="52"/>
            <c:invertIfNegative val="0"/>
            <c:bubble3D val="0"/>
            <c:extLst>
              <c:ext xmlns:c16="http://schemas.microsoft.com/office/drawing/2014/chart" uri="{C3380CC4-5D6E-409C-BE32-E72D297353CC}">
                <c16:uniqueId val="{00000078-5405-4E6C-AA31-EEE713BFC0CC}"/>
              </c:ext>
            </c:extLst>
          </c:dPt>
          <c:dPt>
            <c:idx val="53"/>
            <c:invertIfNegative val="0"/>
            <c:bubble3D val="0"/>
            <c:extLst>
              <c:ext xmlns:c16="http://schemas.microsoft.com/office/drawing/2014/chart" uri="{C3380CC4-5D6E-409C-BE32-E72D297353CC}">
                <c16:uniqueId val="{00000079-5405-4E6C-AA31-EEE713BFC0CC}"/>
              </c:ext>
            </c:extLst>
          </c:dPt>
          <c:dPt>
            <c:idx val="54"/>
            <c:invertIfNegative val="0"/>
            <c:bubble3D val="0"/>
            <c:extLst>
              <c:ext xmlns:c16="http://schemas.microsoft.com/office/drawing/2014/chart" uri="{C3380CC4-5D6E-409C-BE32-E72D297353CC}">
                <c16:uniqueId val="{0000007A-5405-4E6C-AA31-EEE713BFC0CC}"/>
              </c:ext>
            </c:extLst>
          </c:dPt>
          <c:dPt>
            <c:idx val="55"/>
            <c:invertIfNegative val="0"/>
            <c:bubble3D val="0"/>
            <c:extLst>
              <c:ext xmlns:c16="http://schemas.microsoft.com/office/drawing/2014/chart" uri="{C3380CC4-5D6E-409C-BE32-E72D297353CC}">
                <c16:uniqueId val="{0000007B-5405-4E6C-AA31-EEE713BFC0CC}"/>
              </c:ext>
            </c:extLst>
          </c:dPt>
          <c:dPt>
            <c:idx val="56"/>
            <c:invertIfNegative val="0"/>
            <c:bubble3D val="0"/>
            <c:extLst>
              <c:ext xmlns:c16="http://schemas.microsoft.com/office/drawing/2014/chart" uri="{C3380CC4-5D6E-409C-BE32-E72D297353CC}">
                <c16:uniqueId val="{0000007C-5405-4E6C-AA31-EEE713BFC0CC}"/>
              </c:ext>
            </c:extLst>
          </c:dPt>
          <c:dPt>
            <c:idx val="59"/>
            <c:invertIfNegative val="0"/>
            <c:bubble3D val="0"/>
            <c:spPr>
              <a:solidFill>
                <a:srgbClr val="FBBB27"/>
              </a:solidFill>
            </c:spPr>
            <c:extLst>
              <c:ext xmlns:c16="http://schemas.microsoft.com/office/drawing/2014/chart" uri="{C3380CC4-5D6E-409C-BE32-E72D297353CC}">
                <c16:uniqueId val="{0000007E-5405-4E6C-AA31-EEE713BFC0CC}"/>
              </c:ext>
            </c:extLst>
          </c:dPt>
          <c:dLbls>
            <c:dLbl>
              <c:idx val="11"/>
              <c:layout>
                <c:manualLayout>
                  <c:x val="-3.9197084655042807E-17"/>
                  <c:y val="-8.4666549074237402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5405-4E6C-AA31-EEE713BFC0CC}"/>
                </c:ext>
              </c:extLst>
            </c:dLbl>
            <c:dLbl>
              <c:idx val="23"/>
              <c:layout>
                <c:manualLayout>
                  <c:x val="2.1380474979877944E-3"/>
                  <c:y val="-5.9972138927584823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5405-4E6C-AA31-EEE713BFC0CC}"/>
                </c:ext>
              </c:extLst>
            </c:dLbl>
            <c:dLbl>
              <c:idx val="35"/>
              <c:layout>
                <c:manualLayout>
                  <c:x val="0"/>
                  <c:y val="-7.4083230439957737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5405-4E6C-AA31-EEE713BFC0CC}"/>
                </c:ext>
              </c:extLst>
            </c:dLbl>
            <c:dLbl>
              <c:idx val="47"/>
              <c:layout>
                <c:manualLayout>
                  <c:x val="0"/>
                  <c:y val="-8.4666549074237457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5405-4E6C-AA31-EEE713BFC0CC}"/>
                </c:ext>
              </c:extLst>
            </c:dLbl>
            <c:dLbl>
              <c:idx val="59"/>
              <c:layout>
                <c:manualLayout>
                  <c:x val="-2.1380474979877944E-3"/>
                  <c:y val="-2.116663726855935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5405-4E6C-AA31-EEE713BFC0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'F42-43 Premium'!$H$7:$H$66</c:f>
              <c:numCache>
                <c:formatCode>0.00</c:formatCode>
                <c:ptCount val="60"/>
                <c:pt idx="0">
                  <c:v>22.3286673730289</c:v>
                </c:pt>
                <c:pt idx="1">
                  <c:v>22.0754539300275</c:v>
                </c:pt>
                <c:pt idx="2">
                  <c:v>21.8436561958993</c:v>
                </c:pt>
                <c:pt idx="3">
                  <c:v>21.7711919978398</c:v>
                </c:pt>
                <c:pt idx="4">
                  <c:v>21.7108381639007</c:v>
                </c:pt>
                <c:pt idx="5">
                  <c:v>21.498441106572301</c:v>
                </c:pt>
                <c:pt idx="6">
                  <c:v>21.293838196236202</c:v>
                </c:pt>
                <c:pt idx="7">
                  <c:v>21.295074641293599</c:v>
                </c:pt>
                <c:pt idx="8">
                  <c:v>21.533160724761998</c:v>
                </c:pt>
                <c:pt idx="9">
                  <c:v>21.5213167528897</c:v>
                </c:pt>
                <c:pt idx="10">
                  <c:v>21.437174977931999</c:v>
                </c:pt>
                <c:pt idx="11">
                  <c:v>21.457068378949302</c:v>
                </c:pt>
                <c:pt idx="12">
                  <c:v>21.916070661197999</c:v>
                </c:pt>
                <c:pt idx="13">
                  <c:v>22.475557237898801</c:v>
                </c:pt>
                <c:pt idx="14">
                  <c:v>22.587293195535199</c:v>
                </c:pt>
                <c:pt idx="15">
                  <c:v>22.753997541971898</c:v>
                </c:pt>
                <c:pt idx="16">
                  <c:v>22.982015198892999</c:v>
                </c:pt>
                <c:pt idx="17">
                  <c:v>23.152815042241599</c:v>
                </c:pt>
                <c:pt idx="18">
                  <c:v>23.4438972469536</c:v>
                </c:pt>
                <c:pt idx="19">
                  <c:v>23.894655439922602</c:v>
                </c:pt>
                <c:pt idx="20">
                  <c:v>24.0625148045911</c:v>
                </c:pt>
                <c:pt idx="21">
                  <c:v>24.216225697015801</c:v>
                </c:pt>
                <c:pt idx="22">
                  <c:v>24.015948367711001</c:v>
                </c:pt>
                <c:pt idx="23">
                  <c:v>23.515191904253498</c:v>
                </c:pt>
                <c:pt idx="24">
                  <c:v>22.981812506033101</c:v>
                </c:pt>
                <c:pt idx="25">
                  <c:v>22.971991067933502</c:v>
                </c:pt>
                <c:pt idx="26">
                  <c:v>23.6241803415679</c:v>
                </c:pt>
                <c:pt idx="27">
                  <c:v>23.728777981448399</c:v>
                </c:pt>
                <c:pt idx="28">
                  <c:v>23.802598683642099</c:v>
                </c:pt>
                <c:pt idx="29">
                  <c:v>23.793516470785001</c:v>
                </c:pt>
                <c:pt idx="30">
                  <c:v>23.720636942593501</c:v>
                </c:pt>
                <c:pt idx="31">
                  <c:v>23.6994750370493</c:v>
                </c:pt>
                <c:pt idx="32">
                  <c:v>23.637255931311302</c:v>
                </c:pt>
                <c:pt idx="33">
                  <c:v>23.453042961709201</c:v>
                </c:pt>
                <c:pt idx="34">
                  <c:v>23.0849663889617</c:v>
                </c:pt>
                <c:pt idx="35">
                  <c:v>23.007487008349901</c:v>
                </c:pt>
                <c:pt idx="36">
                  <c:v>22.952182978344901</c:v>
                </c:pt>
                <c:pt idx="37">
                  <c:v>22.505233452639199</c:v>
                </c:pt>
                <c:pt idx="38">
                  <c:v>20.9812330180232</c:v>
                </c:pt>
                <c:pt idx="39">
                  <c:v>18.241336249774498</c:v>
                </c:pt>
                <c:pt idx="40">
                  <c:v>18.853296589680099</c:v>
                </c:pt>
                <c:pt idx="41">
                  <c:v>19.959417616802401</c:v>
                </c:pt>
                <c:pt idx="42">
                  <c:v>20.828111972917799</c:v>
                </c:pt>
                <c:pt idx="43">
                  <c:v>20.757300576196499</c:v>
                </c:pt>
                <c:pt idx="44">
                  <c:v>20.664654498407</c:v>
                </c:pt>
                <c:pt idx="45">
                  <c:v>20.4140016668144</c:v>
                </c:pt>
                <c:pt idx="46">
                  <c:v>19.774854808039098</c:v>
                </c:pt>
                <c:pt idx="47">
                  <c:v>19.839691014974701</c:v>
                </c:pt>
                <c:pt idx="48">
                  <c:v>20.68948879014</c:v>
                </c:pt>
                <c:pt idx="49">
                  <c:v>21.597807626942998</c:v>
                </c:pt>
                <c:pt idx="50">
                  <c:v>22.6498562243207</c:v>
                </c:pt>
                <c:pt idx="51">
                  <c:v>22.882190326768299</c:v>
                </c:pt>
                <c:pt idx="52">
                  <c:v>22.9724708664465</c:v>
                </c:pt>
                <c:pt idx="53">
                  <c:v>22.970958691631999</c:v>
                </c:pt>
                <c:pt idx="54">
                  <c:v>22.916617633906199</c:v>
                </c:pt>
                <c:pt idx="55">
                  <c:v>22.959144274553999</c:v>
                </c:pt>
                <c:pt idx="56">
                  <c:v>22.830637868840999</c:v>
                </c:pt>
                <c:pt idx="57">
                  <c:v>22.697035846804301</c:v>
                </c:pt>
                <c:pt idx="58">
                  <c:v>22.363461427458098</c:v>
                </c:pt>
                <c:pt idx="59">
                  <c:v>22.449079045557198</c:v>
                </c:pt>
              </c:numCache>
            </c:numRef>
          </c:val>
          <c:extLst>
            <c:ext xmlns:c16="http://schemas.microsoft.com/office/drawing/2014/chart" uri="{C3380CC4-5D6E-409C-BE32-E72D297353CC}">
              <c16:uniqueId val="{0000007F-5405-4E6C-AA31-EEE713BFC0CC}"/>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noMultiLvlLbl val="0"/>
      </c:catAx>
      <c:valAx>
        <c:axId val="183675904"/>
        <c:scaling>
          <c:orientation val="minMax"/>
          <c:max val="25.5"/>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10101621912639E-2"/>
          <c:y val="5.9821388888888889E-2"/>
          <c:w val="0.9099976445252036"/>
          <c:h val="0.72585100439866268"/>
        </c:manualLayout>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1AF1-4A9A-89C4-009B9D066700}"/>
              </c:ext>
            </c:extLst>
          </c:dPt>
          <c:dPt>
            <c:idx val="1"/>
            <c:invertIfNegative val="0"/>
            <c:bubble3D val="0"/>
            <c:extLst>
              <c:ext xmlns:c16="http://schemas.microsoft.com/office/drawing/2014/chart" uri="{C3380CC4-5D6E-409C-BE32-E72D297353CC}">
                <c16:uniqueId val="{00000001-1AF1-4A9A-89C4-009B9D066700}"/>
              </c:ext>
            </c:extLst>
          </c:dPt>
          <c:dPt>
            <c:idx val="2"/>
            <c:invertIfNegative val="0"/>
            <c:bubble3D val="0"/>
            <c:extLst>
              <c:ext xmlns:c16="http://schemas.microsoft.com/office/drawing/2014/chart" uri="{C3380CC4-5D6E-409C-BE32-E72D297353CC}">
                <c16:uniqueId val="{00000002-1AF1-4A9A-89C4-009B9D066700}"/>
              </c:ext>
            </c:extLst>
          </c:dPt>
          <c:dPt>
            <c:idx val="3"/>
            <c:invertIfNegative val="0"/>
            <c:bubble3D val="0"/>
            <c:extLst>
              <c:ext xmlns:c16="http://schemas.microsoft.com/office/drawing/2014/chart" uri="{C3380CC4-5D6E-409C-BE32-E72D297353CC}">
                <c16:uniqueId val="{00000003-1AF1-4A9A-89C4-009B9D066700}"/>
              </c:ext>
            </c:extLst>
          </c:dPt>
          <c:dPt>
            <c:idx val="4"/>
            <c:invertIfNegative val="0"/>
            <c:bubble3D val="0"/>
            <c:extLst>
              <c:ext xmlns:c16="http://schemas.microsoft.com/office/drawing/2014/chart" uri="{C3380CC4-5D6E-409C-BE32-E72D297353CC}">
                <c16:uniqueId val="{00000004-1AF1-4A9A-89C4-009B9D066700}"/>
              </c:ext>
            </c:extLst>
          </c:dPt>
          <c:dPt>
            <c:idx val="5"/>
            <c:invertIfNegative val="0"/>
            <c:bubble3D val="0"/>
            <c:extLst>
              <c:ext xmlns:c16="http://schemas.microsoft.com/office/drawing/2014/chart" uri="{C3380CC4-5D6E-409C-BE32-E72D297353CC}">
                <c16:uniqueId val="{00000005-1AF1-4A9A-89C4-009B9D066700}"/>
              </c:ext>
            </c:extLst>
          </c:dPt>
          <c:dPt>
            <c:idx val="6"/>
            <c:invertIfNegative val="0"/>
            <c:bubble3D val="0"/>
            <c:extLst>
              <c:ext xmlns:c16="http://schemas.microsoft.com/office/drawing/2014/chart" uri="{C3380CC4-5D6E-409C-BE32-E72D297353CC}">
                <c16:uniqueId val="{00000006-1AF1-4A9A-89C4-009B9D066700}"/>
              </c:ext>
            </c:extLst>
          </c:dPt>
          <c:dPt>
            <c:idx val="7"/>
            <c:invertIfNegative val="0"/>
            <c:bubble3D val="0"/>
            <c:extLst>
              <c:ext xmlns:c16="http://schemas.microsoft.com/office/drawing/2014/chart" uri="{C3380CC4-5D6E-409C-BE32-E72D297353CC}">
                <c16:uniqueId val="{00000007-1AF1-4A9A-89C4-009B9D066700}"/>
              </c:ext>
            </c:extLst>
          </c:dPt>
          <c:dPt>
            <c:idx val="8"/>
            <c:invertIfNegative val="0"/>
            <c:bubble3D val="0"/>
            <c:extLst>
              <c:ext xmlns:c16="http://schemas.microsoft.com/office/drawing/2014/chart" uri="{C3380CC4-5D6E-409C-BE32-E72D297353CC}">
                <c16:uniqueId val="{00000008-1AF1-4A9A-89C4-009B9D066700}"/>
              </c:ext>
            </c:extLst>
          </c:dPt>
          <c:dPt>
            <c:idx val="9"/>
            <c:invertIfNegative val="0"/>
            <c:bubble3D val="0"/>
            <c:extLst>
              <c:ext xmlns:c16="http://schemas.microsoft.com/office/drawing/2014/chart" uri="{C3380CC4-5D6E-409C-BE32-E72D297353CC}">
                <c16:uniqueId val="{00000009-1AF1-4A9A-89C4-009B9D066700}"/>
              </c:ext>
            </c:extLst>
          </c:dPt>
          <c:dPt>
            <c:idx val="10"/>
            <c:invertIfNegative val="0"/>
            <c:bubble3D val="0"/>
            <c:extLst>
              <c:ext xmlns:c16="http://schemas.microsoft.com/office/drawing/2014/chart" uri="{C3380CC4-5D6E-409C-BE32-E72D297353CC}">
                <c16:uniqueId val="{0000000A-1AF1-4A9A-89C4-009B9D066700}"/>
              </c:ext>
            </c:extLst>
          </c:dPt>
          <c:dPt>
            <c:idx val="11"/>
            <c:invertIfNegative val="0"/>
            <c:bubble3D val="0"/>
            <c:spPr>
              <a:solidFill>
                <a:srgbClr val="595959"/>
              </a:solidFill>
            </c:spPr>
            <c:extLst>
              <c:ext xmlns:c16="http://schemas.microsoft.com/office/drawing/2014/chart" uri="{C3380CC4-5D6E-409C-BE32-E72D297353CC}">
                <c16:uniqueId val="{0000000C-1AF1-4A9A-89C4-009B9D066700}"/>
              </c:ext>
            </c:extLst>
          </c:dPt>
          <c:dPt>
            <c:idx val="12"/>
            <c:invertIfNegative val="0"/>
            <c:bubble3D val="0"/>
            <c:extLst>
              <c:ext xmlns:c16="http://schemas.microsoft.com/office/drawing/2014/chart" uri="{C3380CC4-5D6E-409C-BE32-E72D297353CC}">
                <c16:uniqueId val="{0000000D-1AF1-4A9A-89C4-009B9D066700}"/>
              </c:ext>
            </c:extLst>
          </c:dPt>
          <c:dPt>
            <c:idx val="13"/>
            <c:invertIfNegative val="0"/>
            <c:bubble3D val="0"/>
            <c:extLst>
              <c:ext xmlns:c16="http://schemas.microsoft.com/office/drawing/2014/chart" uri="{C3380CC4-5D6E-409C-BE32-E72D297353CC}">
                <c16:uniqueId val="{0000000E-1AF1-4A9A-89C4-009B9D066700}"/>
              </c:ext>
            </c:extLst>
          </c:dPt>
          <c:dPt>
            <c:idx val="14"/>
            <c:invertIfNegative val="0"/>
            <c:bubble3D val="0"/>
            <c:extLst>
              <c:ext xmlns:c16="http://schemas.microsoft.com/office/drawing/2014/chart" uri="{C3380CC4-5D6E-409C-BE32-E72D297353CC}">
                <c16:uniqueId val="{0000000F-1AF1-4A9A-89C4-009B9D066700}"/>
              </c:ext>
            </c:extLst>
          </c:dPt>
          <c:dPt>
            <c:idx val="15"/>
            <c:invertIfNegative val="0"/>
            <c:bubble3D val="0"/>
            <c:extLst>
              <c:ext xmlns:c16="http://schemas.microsoft.com/office/drawing/2014/chart" uri="{C3380CC4-5D6E-409C-BE32-E72D297353CC}">
                <c16:uniqueId val="{00000010-1AF1-4A9A-89C4-009B9D066700}"/>
              </c:ext>
            </c:extLst>
          </c:dPt>
          <c:dPt>
            <c:idx val="16"/>
            <c:invertIfNegative val="0"/>
            <c:bubble3D val="0"/>
            <c:extLst>
              <c:ext xmlns:c16="http://schemas.microsoft.com/office/drawing/2014/chart" uri="{C3380CC4-5D6E-409C-BE32-E72D297353CC}">
                <c16:uniqueId val="{00000011-1AF1-4A9A-89C4-009B9D066700}"/>
              </c:ext>
            </c:extLst>
          </c:dPt>
          <c:dPt>
            <c:idx val="17"/>
            <c:invertIfNegative val="0"/>
            <c:bubble3D val="0"/>
            <c:extLst>
              <c:ext xmlns:c16="http://schemas.microsoft.com/office/drawing/2014/chart" uri="{C3380CC4-5D6E-409C-BE32-E72D297353CC}">
                <c16:uniqueId val="{00000012-1AF1-4A9A-89C4-009B9D066700}"/>
              </c:ext>
            </c:extLst>
          </c:dPt>
          <c:dPt>
            <c:idx val="18"/>
            <c:invertIfNegative val="0"/>
            <c:bubble3D val="0"/>
            <c:extLst>
              <c:ext xmlns:c16="http://schemas.microsoft.com/office/drawing/2014/chart" uri="{C3380CC4-5D6E-409C-BE32-E72D297353CC}">
                <c16:uniqueId val="{00000013-1AF1-4A9A-89C4-009B9D066700}"/>
              </c:ext>
            </c:extLst>
          </c:dPt>
          <c:dPt>
            <c:idx val="19"/>
            <c:invertIfNegative val="0"/>
            <c:bubble3D val="0"/>
            <c:extLst>
              <c:ext xmlns:c16="http://schemas.microsoft.com/office/drawing/2014/chart" uri="{C3380CC4-5D6E-409C-BE32-E72D297353CC}">
                <c16:uniqueId val="{00000014-1AF1-4A9A-89C4-009B9D066700}"/>
              </c:ext>
            </c:extLst>
          </c:dPt>
          <c:dPt>
            <c:idx val="20"/>
            <c:invertIfNegative val="0"/>
            <c:bubble3D val="0"/>
            <c:extLst>
              <c:ext xmlns:c16="http://schemas.microsoft.com/office/drawing/2014/chart" uri="{C3380CC4-5D6E-409C-BE32-E72D297353CC}">
                <c16:uniqueId val="{00000015-1AF1-4A9A-89C4-009B9D066700}"/>
              </c:ext>
            </c:extLst>
          </c:dPt>
          <c:dPt>
            <c:idx val="21"/>
            <c:invertIfNegative val="0"/>
            <c:bubble3D val="0"/>
            <c:extLst>
              <c:ext xmlns:c16="http://schemas.microsoft.com/office/drawing/2014/chart" uri="{C3380CC4-5D6E-409C-BE32-E72D297353CC}">
                <c16:uniqueId val="{00000016-1AF1-4A9A-89C4-009B9D066700}"/>
              </c:ext>
            </c:extLst>
          </c:dPt>
          <c:dPt>
            <c:idx val="22"/>
            <c:invertIfNegative val="0"/>
            <c:bubble3D val="0"/>
            <c:extLst>
              <c:ext xmlns:c16="http://schemas.microsoft.com/office/drawing/2014/chart" uri="{C3380CC4-5D6E-409C-BE32-E72D297353CC}">
                <c16:uniqueId val="{00000017-1AF1-4A9A-89C4-009B9D066700}"/>
              </c:ext>
            </c:extLst>
          </c:dPt>
          <c:dPt>
            <c:idx val="23"/>
            <c:invertIfNegative val="0"/>
            <c:bubble3D val="0"/>
            <c:spPr>
              <a:solidFill>
                <a:srgbClr val="595959"/>
              </a:solidFill>
            </c:spPr>
            <c:extLst>
              <c:ext xmlns:c16="http://schemas.microsoft.com/office/drawing/2014/chart" uri="{C3380CC4-5D6E-409C-BE32-E72D297353CC}">
                <c16:uniqueId val="{00000019-1AF1-4A9A-89C4-009B9D066700}"/>
              </c:ext>
            </c:extLst>
          </c:dPt>
          <c:dPt>
            <c:idx val="24"/>
            <c:invertIfNegative val="0"/>
            <c:bubble3D val="0"/>
            <c:extLst>
              <c:ext xmlns:c16="http://schemas.microsoft.com/office/drawing/2014/chart" uri="{C3380CC4-5D6E-409C-BE32-E72D297353CC}">
                <c16:uniqueId val="{0000001A-1AF1-4A9A-89C4-009B9D066700}"/>
              </c:ext>
            </c:extLst>
          </c:dPt>
          <c:dPt>
            <c:idx val="25"/>
            <c:invertIfNegative val="0"/>
            <c:bubble3D val="0"/>
            <c:extLst>
              <c:ext xmlns:c16="http://schemas.microsoft.com/office/drawing/2014/chart" uri="{C3380CC4-5D6E-409C-BE32-E72D297353CC}">
                <c16:uniqueId val="{0000001B-1AF1-4A9A-89C4-009B9D066700}"/>
              </c:ext>
            </c:extLst>
          </c:dPt>
          <c:dPt>
            <c:idx val="26"/>
            <c:invertIfNegative val="0"/>
            <c:bubble3D val="0"/>
            <c:extLst>
              <c:ext xmlns:c16="http://schemas.microsoft.com/office/drawing/2014/chart" uri="{C3380CC4-5D6E-409C-BE32-E72D297353CC}">
                <c16:uniqueId val="{0000001C-1AF1-4A9A-89C4-009B9D066700}"/>
              </c:ext>
            </c:extLst>
          </c:dPt>
          <c:dPt>
            <c:idx val="27"/>
            <c:invertIfNegative val="0"/>
            <c:bubble3D val="0"/>
            <c:extLst>
              <c:ext xmlns:c16="http://schemas.microsoft.com/office/drawing/2014/chart" uri="{C3380CC4-5D6E-409C-BE32-E72D297353CC}">
                <c16:uniqueId val="{0000001D-1AF1-4A9A-89C4-009B9D066700}"/>
              </c:ext>
            </c:extLst>
          </c:dPt>
          <c:dPt>
            <c:idx val="28"/>
            <c:invertIfNegative val="0"/>
            <c:bubble3D val="0"/>
            <c:extLst>
              <c:ext xmlns:c16="http://schemas.microsoft.com/office/drawing/2014/chart" uri="{C3380CC4-5D6E-409C-BE32-E72D297353CC}">
                <c16:uniqueId val="{0000001E-1AF1-4A9A-89C4-009B9D066700}"/>
              </c:ext>
            </c:extLst>
          </c:dPt>
          <c:dPt>
            <c:idx val="29"/>
            <c:invertIfNegative val="0"/>
            <c:bubble3D val="0"/>
            <c:extLst>
              <c:ext xmlns:c16="http://schemas.microsoft.com/office/drawing/2014/chart" uri="{C3380CC4-5D6E-409C-BE32-E72D297353CC}">
                <c16:uniqueId val="{0000001F-1AF1-4A9A-89C4-009B9D066700}"/>
              </c:ext>
            </c:extLst>
          </c:dPt>
          <c:dPt>
            <c:idx val="30"/>
            <c:invertIfNegative val="0"/>
            <c:bubble3D val="0"/>
            <c:extLst>
              <c:ext xmlns:c16="http://schemas.microsoft.com/office/drawing/2014/chart" uri="{C3380CC4-5D6E-409C-BE32-E72D297353CC}">
                <c16:uniqueId val="{00000020-1AF1-4A9A-89C4-009B9D066700}"/>
              </c:ext>
            </c:extLst>
          </c:dPt>
          <c:dPt>
            <c:idx val="31"/>
            <c:invertIfNegative val="0"/>
            <c:bubble3D val="0"/>
            <c:extLst>
              <c:ext xmlns:c16="http://schemas.microsoft.com/office/drawing/2014/chart" uri="{C3380CC4-5D6E-409C-BE32-E72D297353CC}">
                <c16:uniqueId val="{00000021-1AF1-4A9A-89C4-009B9D066700}"/>
              </c:ext>
            </c:extLst>
          </c:dPt>
          <c:dPt>
            <c:idx val="32"/>
            <c:invertIfNegative val="0"/>
            <c:bubble3D val="0"/>
            <c:extLst>
              <c:ext xmlns:c16="http://schemas.microsoft.com/office/drawing/2014/chart" uri="{C3380CC4-5D6E-409C-BE32-E72D297353CC}">
                <c16:uniqueId val="{00000022-1AF1-4A9A-89C4-009B9D066700}"/>
              </c:ext>
            </c:extLst>
          </c:dPt>
          <c:dPt>
            <c:idx val="33"/>
            <c:invertIfNegative val="0"/>
            <c:bubble3D val="0"/>
            <c:extLst>
              <c:ext xmlns:c16="http://schemas.microsoft.com/office/drawing/2014/chart" uri="{C3380CC4-5D6E-409C-BE32-E72D297353CC}">
                <c16:uniqueId val="{00000023-1AF1-4A9A-89C4-009B9D066700}"/>
              </c:ext>
            </c:extLst>
          </c:dPt>
          <c:dPt>
            <c:idx val="34"/>
            <c:invertIfNegative val="0"/>
            <c:bubble3D val="0"/>
            <c:extLst>
              <c:ext xmlns:c16="http://schemas.microsoft.com/office/drawing/2014/chart" uri="{C3380CC4-5D6E-409C-BE32-E72D297353CC}">
                <c16:uniqueId val="{00000024-1AF1-4A9A-89C4-009B9D066700}"/>
              </c:ext>
            </c:extLst>
          </c:dPt>
          <c:dPt>
            <c:idx val="35"/>
            <c:invertIfNegative val="0"/>
            <c:bubble3D val="0"/>
            <c:spPr>
              <a:solidFill>
                <a:srgbClr val="595959"/>
              </a:solidFill>
            </c:spPr>
            <c:extLst>
              <c:ext xmlns:c16="http://schemas.microsoft.com/office/drawing/2014/chart" uri="{C3380CC4-5D6E-409C-BE32-E72D297353CC}">
                <c16:uniqueId val="{00000026-1AF1-4A9A-89C4-009B9D066700}"/>
              </c:ext>
            </c:extLst>
          </c:dPt>
          <c:dPt>
            <c:idx val="36"/>
            <c:invertIfNegative val="0"/>
            <c:bubble3D val="0"/>
            <c:extLst>
              <c:ext xmlns:c16="http://schemas.microsoft.com/office/drawing/2014/chart" uri="{C3380CC4-5D6E-409C-BE32-E72D297353CC}">
                <c16:uniqueId val="{00000027-1AF1-4A9A-89C4-009B9D066700}"/>
              </c:ext>
            </c:extLst>
          </c:dPt>
          <c:dPt>
            <c:idx val="37"/>
            <c:invertIfNegative val="0"/>
            <c:bubble3D val="0"/>
            <c:extLst>
              <c:ext xmlns:c16="http://schemas.microsoft.com/office/drawing/2014/chart" uri="{C3380CC4-5D6E-409C-BE32-E72D297353CC}">
                <c16:uniqueId val="{00000028-1AF1-4A9A-89C4-009B9D066700}"/>
              </c:ext>
            </c:extLst>
          </c:dPt>
          <c:dPt>
            <c:idx val="38"/>
            <c:invertIfNegative val="0"/>
            <c:bubble3D val="0"/>
            <c:extLst>
              <c:ext xmlns:c16="http://schemas.microsoft.com/office/drawing/2014/chart" uri="{C3380CC4-5D6E-409C-BE32-E72D297353CC}">
                <c16:uniqueId val="{00000029-1AF1-4A9A-89C4-009B9D066700}"/>
              </c:ext>
            </c:extLst>
          </c:dPt>
          <c:dPt>
            <c:idx val="39"/>
            <c:invertIfNegative val="0"/>
            <c:bubble3D val="0"/>
            <c:extLst>
              <c:ext xmlns:c16="http://schemas.microsoft.com/office/drawing/2014/chart" uri="{C3380CC4-5D6E-409C-BE32-E72D297353CC}">
                <c16:uniqueId val="{0000002A-1AF1-4A9A-89C4-009B9D066700}"/>
              </c:ext>
            </c:extLst>
          </c:dPt>
          <c:dPt>
            <c:idx val="40"/>
            <c:invertIfNegative val="0"/>
            <c:bubble3D val="0"/>
            <c:extLst>
              <c:ext xmlns:c16="http://schemas.microsoft.com/office/drawing/2014/chart" uri="{C3380CC4-5D6E-409C-BE32-E72D297353CC}">
                <c16:uniqueId val="{0000002B-1AF1-4A9A-89C4-009B9D066700}"/>
              </c:ext>
            </c:extLst>
          </c:dPt>
          <c:dPt>
            <c:idx val="41"/>
            <c:invertIfNegative val="0"/>
            <c:bubble3D val="0"/>
            <c:extLst>
              <c:ext xmlns:c16="http://schemas.microsoft.com/office/drawing/2014/chart" uri="{C3380CC4-5D6E-409C-BE32-E72D297353CC}">
                <c16:uniqueId val="{0000002C-1AF1-4A9A-89C4-009B9D066700}"/>
              </c:ext>
            </c:extLst>
          </c:dPt>
          <c:dPt>
            <c:idx val="42"/>
            <c:invertIfNegative val="0"/>
            <c:bubble3D val="0"/>
            <c:extLst>
              <c:ext xmlns:c16="http://schemas.microsoft.com/office/drawing/2014/chart" uri="{C3380CC4-5D6E-409C-BE32-E72D297353CC}">
                <c16:uniqueId val="{0000002D-1AF1-4A9A-89C4-009B9D066700}"/>
              </c:ext>
            </c:extLst>
          </c:dPt>
          <c:dPt>
            <c:idx val="43"/>
            <c:invertIfNegative val="0"/>
            <c:bubble3D val="0"/>
            <c:extLst>
              <c:ext xmlns:c16="http://schemas.microsoft.com/office/drawing/2014/chart" uri="{C3380CC4-5D6E-409C-BE32-E72D297353CC}">
                <c16:uniqueId val="{0000002E-1AF1-4A9A-89C4-009B9D066700}"/>
              </c:ext>
            </c:extLst>
          </c:dPt>
          <c:dPt>
            <c:idx val="44"/>
            <c:invertIfNegative val="0"/>
            <c:bubble3D val="0"/>
            <c:extLst>
              <c:ext xmlns:c16="http://schemas.microsoft.com/office/drawing/2014/chart" uri="{C3380CC4-5D6E-409C-BE32-E72D297353CC}">
                <c16:uniqueId val="{0000002F-1AF1-4A9A-89C4-009B9D066700}"/>
              </c:ext>
            </c:extLst>
          </c:dPt>
          <c:dPt>
            <c:idx val="45"/>
            <c:invertIfNegative val="0"/>
            <c:bubble3D val="0"/>
            <c:extLst>
              <c:ext xmlns:c16="http://schemas.microsoft.com/office/drawing/2014/chart" uri="{C3380CC4-5D6E-409C-BE32-E72D297353CC}">
                <c16:uniqueId val="{00000030-1AF1-4A9A-89C4-009B9D066700}"/>
              </c:ext>
            </c:extLst>
          </c:dPt>
          <c:dPt>
            <c:idx val="46"/>
            <c:invertIfNegative val="0"/>
            <c:bubble3D val="0"/>
            <c:extLst>
              <c:ext xmlns:c16="http://schemas.microsoft.com/office/drawing/2014/chart" uri="{C3380CC4-5D6E-409C-BE32-E72D297353CC}">
                <c16:uniqueId val="{00000031-1AF1-4A9A-89C4-009B9D066700}"/>
              </c:ext>
            </c:extLst>
          </c:dPt>
          <c:dPt>
            <c:idx val="47"/>
            <c:invertIfNegative val="0"/>
            <c:bubble3D val="0"/>
            <c:spPr>
              <a:solidFill>
                <a:srgbClr val="595959"/>
              </a:solidFill>
            </c:spPr>
            <c:extLst>
              <c:ext xmlns:c16="http://schemas.microsoft.com/office/drawing/2014/chart" uri="{C3380CC4-5D6E-409C-BE32-E72D297353CC}">
                <c16:uniqueId val="{00000033-1AF1-4A9A-89C4-009B9D066700}"/>
              </c:ext>
            </c:extLst>
          </c:dPt>
          <c:dPt>
            <c:idx val="48"/>
            <c:invertIfNegative val="0"/>
            <c:bubble3D val="0"/>
            <c:extLst>
              <c:ext xmlns:c16="http://schemas.microsoft.com/office/drawing/2014/chart" uri="{C3380CC4-5D6E-409C-BE32-E72D297353CC}">
                <c16:uniqueId val="{00000034-1AF1-4A9A-89C4-009B9D066700}"/>
              </c:ext>
            </c:extLst>
          </c:dPt>
          <c:dPt>
            <c:idx val="49"/>
            <c:invertIfNegative val="0"/>
            <c:bubble3D val="0"/>
            <c:extLst>
              <c:ext xmlns:c16="http://schemas.microsoft.com/office/drawing/2014/chart" uri="{C3380CC4-5D6E-409C-BE32-E72D297353CC}">
                <c16:uniqueId val="{00000035-1AF1-4A9A-89C4-009B9D066700}"/>
              </c:ext>
            </c:extLst>
          </c:dPt>
          <c:dPt>
            <c:idx val="50"/>
            <c:invertIfNegative val="0"/>
            <c:bubble3D val="0"/>
            <c:extLst>
              <c:ext xmlns:c16="http://schemas.microsoft.com/office/drawing/2014/chart" uri="{C3380CC4-5D6E-409C-BE32-E72D297353CC}">
                <c16:uniqueId val="{00000036-1AF1-4A9A-89C4-009B9D066700}"/>
              </c:ext>
            </c:extLst>
          </c:dPt>
          <c:dPt>
            <c:idx val="51"/>
            <c:invertIfNegative val="0"/>
            <c:bubble3D val="0"/>
            <c:extLst>
              <c:ext xmlns:c16="http://schemas.microsoft.com/office/drawing/2014/chart" uri="{C3380CC4-5D6E-409C-BE32-E72D297353CC}">
                <c16:uniqueId val="{00000037-1AF1-4A9A-89C4-009B9D066700}"/>
              </c:ext>
            </c:extLst>
          </c:dPt>
          <c:dPt>
            <c:idx val="52"/>
            <c:invertIfNegative val="0"/>
            <c:bubble3D val="0"/>
            <c:extLst>
              <c:ext xmlns:c16="http://schemas.microsoft.com/office/drawing/2014/chart" uri="{C3380CC4-5D6E-409C-BE32-E72D297353CC}">
                <c16:uniqueId val="{00000038-1AF1-4A9A-89C4-009B9D066700}"/>
              </c:ext>
            </c:extLst>
          </c:dPt>
          <c:dPt>
            <c:idx val="53"/>
            <c:invertIfNegative val="0"/>
            <c:bubble3D val="0"/>
            <c:extLst>
              <c:ext xmlns:c16="http://schemas.microsoft.com/office/drawing/2014/chart" uri="{C3380CC4-5D6E-409C-BE32-E72D297353CC}">
                <c16:uniqueId val="{00000039-1AF1-4A9A-89C4-009B9D066700}"/>
              </c:ext>
            </c:extLst>
          </c:dPt>
          <c:dPt>
            <c:idx val="54"/>
            <c:invertIfNegative val="0"/>
            <c:bubble3D val="0"/>
            <c:extLst>
              <c:ext xmlns:c16="http://schemas.microsoft.com/office/drawing/2014/chart" uri="{C3380CC4-5D6E-409C-BE32-E72D297353CC}">
                <c16:uniqueId val="{0000003A-1AF1-4A9A-89C4-009B9D066700}"/>
              </c:ext>
            </c:extLst>
          </c:dPt>
          <c:dPt>
            <c:idx val="55"/>
            <c:invertIfNegative val="0"/>
            <c:bubble3D val="0"/>
            <c:extLst>
              <c:ext xmlns:c16="http://schemas.microsoft.com/office/drawing/2014/chart" uri="{C3380CC4-5D6E-409C-BE32-E72D297353CC}">
                <c16:uniqueId val="{0000003B-1AF1-4A9A-89C4-009B9D066700}"/>
              </c:ext>
            </c:extLst>
          </c:dPt>
          <c:dPt>
            <c:idx val="56"/>
            <c:invertIfNegative val="0"/>
            <c:bubble3D val="0"/>
            <c:extLst>
              <c:ext xmlns:c16="http://schemas.microsoft.com/office/drawing/2014/chart" uri="{C3380CC4-5D6E-409C-BE32-E72D297353CC}">
                <c16:uniqueId val="{0000003C-1AF1-4A9A-89C4-009B9D066700}"/>
              </c:ext>
            </c:extLst>
          </c:dPt>
          <c:dPt>
            <c:idx val="59"/>
            <c:invertIfNegative val="0"/>
            <c:bubble3D val="0"/>
            <c:spPr>
              <a:solidFill>
                <a:srgbClr val="595959"/>
              </a:solidFill>
            </c:spPr>
            <c:extLst>
              <c:ext xmlns:c16="http://schemas.microsoft.com/office/drawing/2014/chart" uri="{C3380CC4-5D6E-409C-BE32-E72D297353CC}">
                <c16:uniqueId val="{0000003E-1AF1-4A9A-89C4-009B9D066700}"/>
              </c:ext>
            </c:extLst>
          </c:dPt>
          <c:dLbls>
            <c:dLbl>
              <c:idx val="11"/>
              <c:layout>
                <c:manualLayout>
                  <c:x val="-1.2828284987926765E-2"/>
                  <c:y val="-4.586104741521198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AF1-4A9A-89C4-009B9D066700}"/>
                </c:ext>
              </c:extLst>
            </c:dLbl>
            <c:dLbl>
              <c:idx val="23"/>
              <c:layout>
                <c:manualLayout>
                  <c:x val="-6.4141424939633826E-3"/>
                  <c:y val="-3.5277728780932278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AF1-4A9A-89C4-009B9D066700}"/>
                </c:ext>
              </c:extLst>
            </c:dLbl>
            <c:dLbl>
              <c:idx val="35"/>
              <c:layout>
                <c:manualLayout>
                  <c:x val="-1.0690237489938971E-2"/>
                  <c:y val="-2.469441014665257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AF1-4A9A-89C4-009B9D066700}"/>
                </c:ext>
              </c:extLst>
            </c:dLbl>
            <c:dLbl>
              <c:idx val="47"/>
              <c:layout>
                <c:manualLayout>
                  <c:x val="-1.2828284987926765E-2"/>
                  <c:y val="-3.880550165902547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1AF1-4A9A-89C4-009B9D066700}"/>
                </c:ext>
              </c:extLst>
            </c:dLbl>
            <c:dLbl>
              <c:idx val="59"/>
              <c:layout>
                <c:manualLayout>
                  <c:x val="-1.2828284987926765E-2"/>
                  <c:y val="-2.469441014665257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1AF1-4A9A-89C4-009B9D0667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'F42-43 Premium'!$A$7:$B$66</c:f>
              <c:multiLvlStrCache>
                <c:ptCount val="6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lvl>
                <c:lvl>
                  <c:pt idx="0">
                    <c:v>2017</c:v>
                  </c:pt>
                  <c:pt idx="12">
                    <c:v>2018</c:v>
                  </c:pt>
                  <c:pt idx="24">
                    <c:v>2019</c:v>
                  </c:pt>
                  <c:pt idx="36">
                    <c:v>2020</c:v>
                  </c:pt>
                  <c:pt idx="48">
                    <c:v>2021</c:v>
                  </c:pt>
                </c:lvl>
              </c:multiLvlStrCache>
            </c:multiLvlStrRef>
          </c:cat>
          <c:val>
            <c:numRef>
              <c:f>'F42-43 Premium'!$E$7:$E$66</c:f>
              <c:numCache>
                <c:formatCode>0.00</c:formatCode>
                <c:ptCount val="60"/>
                <c:pt idx="0">
                  <c:v>18.304750999844799</c:v>
                </c:pt>
                <c:pt idx="1">
                  <c:v>18.292751290365601</c:v>
                </c:pt>
                <c:pt idx="2">
                  <c:v>18.2049051372082</c:v>
                </c:pt>
                <c:pt idx="3">
                  <c:v>18.1811923048406</c:v>
                </c:pt>
                <c:pt idx="4">
                  <c:v>18.108295383600399</c:v>
                </c:pt>
                <c:pt idx="5">
                  <c:v>17.9783785441807</c:v>
                </c:pt>
                <c:pt idx="6">
                  <c:v>17.8771113713502</c:v>
                </c:pt>
                <c:pt idx="7">
                  <c:v>17.9545830945797</c:v>
                </c:pt>
                <c:pt idx="8">
                  <c:v>18.2042669066836</c:v>
                </c:pt>
                <c:pt idx="9">
                  <c:v>18.295529773988399</c:v>
                </c:pt>
                <c:pt idx="10">
                  <c:v>18.396479799622</c:v>
                </c:pt>
                <c:pt idx="11">
                  <c:v>18.523943589996499</c:v>
                </c:pt>
                <c:pt idx="12">
                  <c:v>19.024288658666499</c:v>
                </c:pt>
                <c:pt idx="13">
                  <c:v>19.672678653362599</c:v>
                </c:pt>
                <c:pt idx="14">
                  <c:v>19.833617385576499</c:v>
                </c:pt>
                <c:pt idx="15">
                  <c:v>19.888948705648801</c:v>
                </c:pt>
                <c:pt idx="16">
                  <c:v>20.096047236078999</c:v>
                </c:pt>
                <c:pt idx="17">
                  <c:v>20.387638871360501</c:v>
                </c:pt>
                <c:pt idx="18">
                  <c:v>20.651965053037301</c:v>
                </c:pt>
                <c:pt idx="19">
                  <c:v>21.002538750951</c:v>
                </c:pt>
                <c:pt idx="20">
                  <c:v>21.2367617556413</c:v>
                </c:pt>
                <c:pt idx="21">
                  <c:v>21.483532211701601</c:v>
                </c:pt>
                <c:pt idx="22">
                  <c:v>21.518779872235601</c:v>
                </c:pt>
                <c:pt idx="23">
                  <c:v>21.284876922345301</c:v>
                </c:pt>
                <c:pt idx="24">
                  <c:v>21.106521638174598</c:v>
                </c:pt>
                <c:pt idx="25">
                  <c:v>21.224040062011198</c:v>
                </c:pt>
                <c:pt idx="26">
                  <c:v>21.643084682984501</c:v>
                </c:pt>
                <c:pt idx="27">
                  <c:v>21.744275061458499</c:v>
                </c:pt>
                <c:pt idx="28">
                  <c:v>21.766378688694498</c:v>
                </c:pt>
                <c:pt idx="29">
                  <c:v>21.750355039393</c:v>
                </c:pt>
                <c:pt idx="30">
                  <c:v>21.764494735663401</c:v>
                </c:pt>
                <c:pt idx="31">
                  <c:v>21.747309264843199</c:v>
                </c:pt>
                <c:pt idx="32">
                  <c:v>21.753996962319899</c:v>
                </c:pt>
                <c:pt idx="33">
                  <c:v>21.745397300140802</c:v>
                </c:pt>
                <c:pt idx="34">
                  <c:v>21.709391924084802</c:v>
                </c:pt>
                <c:pt idx="35">
                  <c:v>21.760670042574901</c:v>
                </c:pt>
                <c:pt idx="36">
                  <c:v>21.810516789534901</c:v>
                </c:pt>
                <c:pt idx="37">
                  <c:v>21.5328682302756</c:v>
                </c:pt>
                <c:pt idx="38">
                  <c:v>20.1297724134579</c:v>
                </c:pt>
                <c:pt idx="39">
                  <c:v>17.277065919848901</c:v>
                </c:pt>
                <c:pt idx="40">
                  <c:v>17.7779940960842</c:v>
                </c:pt>
                <c:pt idx="41">
                  <c:v>18.849194387029701</c:v>
                </c:pt>
                <c:pt idx="42">
                  <c:v>19.738074946522701</c:v>
                </c:pt>
                <c:pt idx="43">
                  <c:v>19.716997644168</c:v>
                </c:pt>
                <c:pt idx="44">
                  <c:v>19.605653190373101</c:v>
                </c:pt>
                <c:pt idx="45">
                  <c:v>19.4893057076745</c:v>
                </c:pt>
                <c:pt idx="46">
                  <c:v>18.873631726388201</c:v>
                </c:pt>
                <c:pt idx="47">
                  <c:v>18.971048182646999</c:v>
                </c:pt>
                <c:pt idx="48">
                  <c:v>19.868269186177798</c:v>
                </c:pt>
                <c:pt idx="49">
                  <c:v>20.835731190400399</c:v>
                </c:pt>
                <c:pt idx="50">
                  <c:v>22.180721321458801</c:v>
                </c:pt>
                <c:pt idx="51">
                  <c:v>22.389114890420402</c:v>
                </c:pt>
                <c:pt idx="52">
                  <c:v>22.517753399569699</c:v>
                </c:pt>
                <c:pt idx="53">
                  <c:v>22.581968000779</c:v>
                </c:pt>
                <c:pt idx="54">
                  <c:v>22.627222408865599</c:v>
                </c:pt>
                <c:pt idx="55">
                  <c:v>22.668046314627201</c:v>
                </c:pt>
                <c:pt idx="56">
                  <c:v>22.675699580471299</c:v>
                </c:pt>
                <c:pt idx="57">
                  <c:v>22.677796853980698</c:v>
                </c:pt>
                <c:pt idx="58">
                  <c:v>22.702372154442902</c:v>
                </c:pt>
                <c:pt idx="59">
                  <c:v>22.9300141945325</c:v>
                </c:pt>
              </c:numCache>
            </c:numRef>
          </c:val>
          <c:extLst>
            <c:ext xmlns:c16="http://schemas.microsoft.com/office/drawing/2014/chart" uri="{C3380CC4-5D6E-409C-BE32-E72D297353CC}">
              <c16:uniqueId val="{0000003F-1AF1-4A9A-89C4-009B9D066700}"/>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0-1AF1-4A9A-89C4-009B9D066700}"/>
              </c:ext>
            </c:extLst>
          </c:dPt>
          <c:dPt>
            <c:idx val="1"/>
            <c:invertIfNegative val="0"/>
            <c:bubble3D val="0"/>
            <c:extLst>
              <c:ext xmlns:c16="http://schemas.microsoft.com/office/drawing/2014/chart" uri="{C3380CC4-5D6E-409C-BE32-E72D297353CC}">
                <c16:uniqueId val="{00000041-1AF1-4A9A-89C4-009B9D066700}"/>
              </c:ext>
            </c:extLst>
          </c:dPt>
          <c:dPt>
            <c:idx val="2"/>
            <c:invertIfNegative val="0"/>
            <c:bubble3D val="0"/>
            <c:extLst>
              <c:ext xmlns:c16="http://schemas.microsoft.com/office/drawing/2014/chart" uri="{C3380CC4-5D6E-409C-BE32-E72D297353CC}">
                <c16:uniqueId val="{00000042-1AF1-4A9A-89C4-009B9D066700}"/>
              </c:ext>
            </c:extLst>
          </c:dPt>
          <c:dPt>
            <c:idx val="3"/>
            <c:invertIfNegative val="0"/>
            <c:bubble3D val="0"/>
            <c:extLst>
              <c:ext xmlns:c16="http://schemas.microsoft.com/office/drawing/2014/chart" uri="{C3380CC4-5D6E-409C-BE32-E72D297353CC}">
                <c16:uniqueId val="{00000043-1AF1-4A9A-89C4-009B9D066700}"/>
              </c:ext>
            </c:extLst>
          </c:dPt>
          <c:dPt>
            <c:idx val="4"/>
            <c:invertIfNegative val="0"/>
            <c:bubble3D val="0"/>
            <c:extLst>
              <c:ext xmlns:c16="http://schemas.microsoft.com/office/drawing/2014/chart" uri="{C3380CC4-5D6E-409C-BE32-E72D297353CC}">
                <c16:uniqueId val="{00000044-1AF1-4A9A-89C4-009B9D066700}"/>
              </c:ext>
            </c:extLst>
          </c:dPt>
          <c:dPt>
            <c:idx val="5"/>
            <c:invertIfNegative val="0"/>
            <c:bubble3D val="0"/>
            <c:extLst>
              <c:ext xmlns:c16="http://schemas.microsoft.com/office/drawing/2014/chart" uri="{C3380CC4-5D6E-409C-BE32-E72D297353CC}">
                <c16:uniqueId val="{00000045-1AF1-4A9A-89C4-009B9D066700}"/>
              </c:ext>
            </c:extLst>
          </c:dPt>
          <c:dPt>
            <c:idx val="6"/>
            <c:invertIfNegative val="0"/>
            <c:bubble3D val="0"/>
            <c:extLst>
              <c:ext xmlns:c16="http://schemas.microsoft.com/office/drawing/2014/chart" uri="{C3380CC4-5D6E-409C-BE32-E72D297353CC}">
                <c16:uniqueId val="{00000046-1AF1-4A9A-89C4-009B9D066700}"/>
              </c:ext>
            </c:extLst>
          </c:dPt>
          <c:dPt>
            <c:idx val="7"/>
            <c:invertIfNegative val="0"/>
            <c:bubble3D val="0"/>
            <c:extLst>
              <c:ext xmlns:c16="http://schemas.microsoft.com/office/drawing/2014/chart" uri="{C3380CC4-5D6E-409C-BE32-E72D297353CC}">
                <c16:uniqueId val="{00000047-1AF1-4A9A-89C4-009B9D066700}"/>
              </c:ext>
            </c:extLst>
          </c:dPt>
          <c:dPt>
            <c:idx val="8"/>
            <c:invertIfNegative val="0"/>
            <c:bubble3D val="0"/>
            <c:extLst>
              <c:ext xmlns:c16="http://schemas.microsoft.com/office/drawing/2014/chart" uri="{C3380CC4-5D6E-409C-BE32-E72D297353CC}">
                <c16:uniqueId val="{00000048-1AF1-4A9A-89C4-009B9D066700}"/>
              </c:ext>
            </c:extLst>
          </c:dPt>
          <c:dPt>
            <c:idx val="9"/>
            <c:invertIfNegative val="0"/>
            <c:bubble3D val="0"/>
            <c:extLst>
              <c:ext xmlns:c16="http://schemas.microsoft.com/office/drawing/2014/chart" uri="{C3380CC4-5D6E-409C-BE32-E72D297353CC}">
                <c16:uniqueId val="{00000049-1AF1-4A9A-89C4-009B9D066700}"/>
              </c:ext>
            </c:extLst>
          </c:dPt>
          <c:dPt>
            <c:idx val="10"/>
            <c:invertIfNegative val="0"/>
            <c:bubble3D val="0"/>
            <c:extLst>
              <c:ext xmlns:c16="http://schemas.microsoft.com/office/drawing/2014/chart" uri="{C3380CC4-5D6E-409C-BE32-E72D297353CC}">
                <c16:uniqueId val="{0000004A-1AF1-4A9A-89C4-009B9D066700}"/>
              </c:ext>
            </c:extLst>
          </c:dPt>
          <c:dPt>
            <c:idx val="11"/>
            <c:invertIfNegative val="0"/>
            <c:bubble3D val="0"/>
            <c:spPr>
              <a:solidFill>
                <a:srgbClr val="FFC000"/>
              </a:solidFill>
            </c:spPr>
            <c:extLst>
              <c:ext xmlns:c16="http://schemas.microsoft.com/office/drawing/2014/chart" uri="{C3380CC4-5D6E-409C-BE32-E72D297353CC}">
                <c16:uniqueId val="{0000004C-1AF1-4A9A-89C4-009B9D066700}"/>
              </c:ext>
            </c:extLst>
          </c:dPt>
          <c:dPt>
            <c:idx val="12"/>
            <c:invertIfNegative val="0"/>
            <c:bubble3D val="0"/>
            <c:extLst>
              <c:ext xmlns:c16="http://schemas.microsoft.com/office/drawing/2014/chart" uri="{C3380CC4-5D6E-409C-BE32-E72D297353CC}">
                <c16:uniqueId val="{0000004D-1AF1-4A9A-89C4-009B9D066700}"/>
              </c:ext>
            </c:extLst>
          </c:dPt>
          <c:dPt>
            <c:idx val="13"/>
            <c:invertIfNegative val="0"/>
            <c:bubble3D val="0"/>
            <c:extLst>
              <c:ext xmlns:c16="http://schemas.microsoft.com/office/drawing/2014/chart" uri="{C3380CC4-5D6E-409C-BE32-E72D297353CC}">
                <c16:uniqueId val="{0000004E-1AF1-4A9A-89C4-009B9D066700}"/>
              </c:ext>
            </c:extLst>
          </c:dPt>
          <c:dPt>
            <c:idx val="14"/>
            <c:invertIfNegative val="0"/>
            <c:bubble3D val="0"/>
            <c:extLst>
              <c:ext xmlns:c16="http://schemas.microsoft.com/office/drawing/2014/chart" uri="{C3380CC4-5D6E-409C-BE32-E72D297353CC}">
                <c16:uniqueId val="{0000004F-1AF1-4A9A-89C4-009B9D066700}"/>
              </c:ext>
            </c:extLst>
          </c:dPt>
          <c:dPt>
            <c:idx val="15"/>
            <c:invertIfNegative val="0"/>
            <c:bubble3D val="0"/>
            <c:extLst>
              <c:ext xmlns:c16="http://schemas.microsoft.com/office/drawing/2014/chart" uri="{C3380CC4-5D6E-409C-BE32-E72D297353CC}">
                <c16:uniqueId val="{00000050-1AF1-4A9A-89C4-009B9D066700}"/>
              </c:ext>
            </c:extLst>
          </c:dPt>
          <c:dPt>
            <c:idx val="16"/>
            <c:invertIfNegative val="0"/>
            <c:bubble3D val="0"/>
            <c:extLst>
              <c:ext xmlns:c16="http://schemas.microsoft.com/office/drawing/2014/chart" uri="{C3380CC4-5D6E-409C-BE32-E72D297353CC}">
                <c16:uniqueId val="{00000051-1AF1-4A9A-89C4-009B9D066700}"/>
              </c:ext>
            </c:extLst>
          </c:dPt>
          <c:dPt>
            <c:idx val="17"/>
            <c:invertIfNegative val="0"/>
            <c:bubble3D val="0"/>
            <c:extLst>
              <c:ext xmlns:c16="http://schemas.microsoft.com/office/drawing/2014/chart" uri="{C3380CC4-5D6E-409C-BE32-E72D297353CC}">
                <c16:uniqueId val="{00000052-1AF1-4A9A-89C4-009B9D066700}"/>
              </c:ext>
            </c:extLst>
          </c:dPt>
          <c:dPt>
            <c:idx val="18"/>
            <c:invertIfNegative val="0"/>
            <c:bubble3D val="0"/>
            <c:extLst>
              <c:ext xmlns:c16="http://schemas.microsoft.com/office/drawing/2014/chart" uri="{C3380CC4-5D6E-409C-BE32-E72D297353CC}">
                <c16:uniqueId val="{00000053-1AF1-4A9A-89C4-009B9D066700}"/>
              </c:ext>
            </c:extLst>
          </c:dPt>
          <c:dPt>
            <c:idx val="19"/>
            <c:invertIfNegative val="0"/>
            <c:bubble3D val="0"/>
            <c:extLst>
              <c:ext xmlns:c16="http://schemas.microsoft.com/office/drawing/2014/chart" uri="{C3380CC4-5D6E-409C-BE32-E72D297353CC}">
                <c16:uniqueId val="{00000054-1AF1-4A9A-89C4-009B9D066700}"/>
              </c:ext>
            </c:extLst>
          </c:dPt>
          <c:dPt>
            <c:idx val="20"/>
            <c:invertIfNegative val="0"/>
            <c:bubble3D val="0"/>
            <c:extLst>
              <c:ext xmlns:c16="http://schemas.microsoft.com/office/drawing/2014/chart" uri="{C3380CC4-5D6E-409C-BE32-E72D297353CC}">
                <c16:uniqueId val="{00000055-1AF1-4A9A-89C4-009B9D066700}"/>
              </c:ext>
            </c:extLst>
          </c:dPt>
          <c:dPt>
            <c:idx val="21"/>
            <c:invertIfNegative val="0"/>
            <c:bubble3D val="0"/>
            <c:extLst>
              <c:ext xmlns:c16="http://schemas.microsoft.com/office/drawing/2014/chart" uri="{C3380CC4-5D6E-409C-BE32-E72D297353CC}">
                <c16:uniqueId val="{00000056-1AF1-4A9A-89C4-009B9D066700}"/>
              </c:ext>
            </c:extLst>
          </c:dPt>
          <c:dPt>
            <c:idx val="22"/>
            <c:invertIfNegative val="0"/>
            <c:bubble3D val="0"/>
            <c:extLst>
              <c:ext xmlns:c16="http://schemas.microsoft.com/office/drawing/2014/chart" uri="{C3380CC4-5D6E-409C-BE32-E72D297353CC}">
                <c16:uniqueId val="{00000057-1AF1-4A9A-89C4-009B9D066700}"/>
              </c:ext>
            </c:extLst>
          </c:dPt>
          <c:dPt>
            <c:idx val="23"/>
            <c:invertIfNegative val="0"/>
            <c:bubble3D val="0"/>
            <c:spPr>
              <a:solidFill>
                <a:srgbClr val="FFC000"/>
              </a:solidFill>
            </c:spPr>
            <c:extLst>
              <c:ext xmlns:c16="http://schemas.microsoft.com/office/drawing/2014/chart" uri="{C3380CC4-5D6E-409C-BE32-E72D297353CC}">
                <c16:uniqueId val="{00000059-1AF1-4A9A-89C4-009B9D066700}"/>
              </c:ext>
            </c:extLst>
          </c:dPt>
          <c:dPt>
            <c:idx val="24"/>
            <c:invertIfNegative val="0"/>
            <c:bubble3D val="0"/>
            <c:extLst>
              <c:ext xmlns:c16="http://schemas.microsoft.com/office/drawing/2014/chart" uri="{C3380CC4-5D6E-409C-BE32-E72D297353CC}">
                <c16:uniqueId val="{0000005A-1AF1-4A9A-89C4-009B9D066700}"/>
              </c:ext>
            </c:extLst>
          </c:dPt>
          <c:dPt>
            <c:idx val="25"/>
            <c:invertIfNegative val="0"/>
            <c:bubble3D val="0"/>
            <c:extLst>
              <c:ext xmlns:c16="http://schemas.microsoft.com/office/drawing/2014/chart" uri="{C3380CC4-5D6E-409C-BE32-E72D297353CC}">
                <c16:uniqueId val="{0000005B-1AF1-4A9A-89C4-009B9D066700}"/>
              </c:ext>
            </c:extLst>
          </c:dPt>
          <c:dPt>
            <c:idx val="26"/>
            <c:invertIfNegative val="0"/>
            <c:bubble3D val="0"/>
            <c:extLst>
              <c:ext xmlns:c16="http://schemas.microsoft.com/office/drawing/2014/chart" uri="{C3380CC4-5D6E-409C-BE32-E72D297353CC}">
                <c16:uniqueId val="{0000005C-1AF1-4A9A-89C4-009B9D066700}"/>
              </c:ext>
            </c:extLst>
          </c:dPt>
          <c:dPt>
            <c:idx val="27"/>
            <c:invertIfNegative val="0"/>
            <c:bubble3D val="0"/>
            <c:extLst>
              <c:ext xmlns:c16="http://schemas.microsoft.com/office/drawing/2014/chart" uri="{C3380CC4-5D6E-409C-BE32-E72D297353CC}">
                <c16:uniqueId val="{0000005D-1AF1-4A9A-89C4-009B9D066700}"/>
              </c:ext>
            </c:extLst>
          </c:dPt>
          <c:dPt>
            <c:idx val="28"/>
            <c:invertIfNegative val="0"/>
            <c:bubble3D val="0"/>
            <c:extLst>
              <c:ext xmlns:c16="http://schemas.microsoft.com/office/drawing/2014/chart" uri="{C3380CC4-5D6E-409C-BE32-E72D297353CC}">
                <c16:uniqueId val="{0000005E-1AF1-4A9A-89C4-009B9D066700}"/>
              </c:ext>
            </c:extLst>
          </c:dPt>
          <c:dPt>
            <c:idx val="29"/>
            <c:invertIfNegative val="0"/>
            <c:bubble3D val="0"/>
            <c:extLst>
              <c:ext xmlns:c16="http://schemas.microsoft.com/office/drawing/2014/chart" uri="{C3380CC4-5D6E-409C-BE32-E72D297353CC}">
                <c16:uniqueId val="{0000005F-1AF1-4A9A-89C4-009B9D066700}"/>
              </c:ext>
            </c:extLst>
          </c:dPt>
          <c:dPt>
            <c:idx val="30"/>
            <c:invertIfNegative val="0"/>
            <c:bubble3D val="0"/>
            <c:extLst>
              <c:ext xmlns:c16="http://schemas.microsoft.com/office/drawing/2014/chart" uri="{C3380CC4-5D6E-409C-BE32-E72D297353CC}">
                <c16:uniqueId val="{00000060-1AF1-4A9A-89C4-009B9D066700}"/>
              </c:ext>
            </c:extLst>
          </c:dPt>
          <c:dPt>
            <c:idx val="31"/>
            <c:invertIfNegative val="0"/>
            <c:bubble3D val="0"/>
            <c:extLst>
              <c:ext xmlns:c16="http://schemas.microsoft.com/office/drawing/2014/chart" uri="{C3380CC4-5D6E-409C-BE32-E72D297353CC}">
                <c16:uniqueId val="{00000061-1AF1-4A9A-89C4-009B9D066700}"/>
              </c:ext>
            </c:extLst>
          </c:dPt>
          <c:dPt>
            <c:idx val="32"/>
            <c:invertIfNegative val="0"/>
            <c:bubble3D val="0"/>
            <c:extLst>
              <c:ext xmlns:c16="http://schemas.microsoft.com/office/drawing/2014/chart" uri="{C3380CC4-5D6E-409C-BE32-E72D297353CC}">
                <c16:uniqueId val="{00000062-1AF1-4A9A-89C4-009B9D066700}"/>
              </c:ext>
            </c:extLst>
          </c:dPt>
          <c:dPt>
            <c:idx val="33"/>
            <c:invertIfNegative val="0"/>
            <c:bubble3D val="0"/>
            <c:extLst>
              <c:ext xmlns:c16="http://schemas.microsoft.com/office/drawing/2014/chart" uri="{C3380CC4-5D6E-409C-BE32-E72D297353CC}">
                <c16:uniqueId val="{00000063-1AF1-4A9A-89C4-009B9D066700}"/>
              </c:ext>
            </c:extLst>
          </c:dPt>
          <c:dPt>
            <c:idx val="34"/>
            <c:invertIfNegative val="0"/>
            <c:bubble3D val="0"/>
            <c:extLst>
              <c:ext xmlns:c16="http://schemas.microsoft.com/office/drawing/2014/chart" uri="{C3380CC4-5D6E-409C-BE32-E72D297353CC}">
                <c16:uniqueId val="{00000064-1AF1-4A9A-89C4-009B9D066700}"/>
              </c:ext>
            </c:extLst>
          </c:dPt>
          <c:dPt>
            <c:idx val="35"/>
            <c:invertIfNegative val="0"/>
            <c:bubble3D val="0"/>
            <c:spPr>
              <a:solidFill>
                <a:srgbClr val="FFC000"/>
              </a:solidFill>
            </c:spPr>
            <c:extLst>
              <c:ext xmlns:c16="http://schemas.microsoft.com/office/drawing/2014/chart" uri="{C3380CC4-5D6E-409C-BE32-E72D297353CC}">
                <c16:uniqueId val="{00000066-1AF1-4A9A-89C4-009B9D066700}"/>
              </c:ext>
            </c:extLst>
          </c:dPt>
          <c:dPt>
            <c:idx val="36"/>
            <c:invertIfNegative val="0"/>
            <c:bubble3D val="0"/>
            <c:extLst>
              <c:ext xmlns:c16="http://schemas.microsoft.com/office/drawing/2014/chart" uri="{C3380CC4-5D6E-409C-BE32-E72D297353CC}">
                <c16:uniqueId val="{00000067-1AF1-4A9A-89C4-009B9D066700}"/>
              </c:ext>
            </c:extLst>
          </c:dPt>
          <c:dPt>
            <c:idx val="37"/>
            <c:invertIfNegative val="0"/>
            <c:bubble3D val="0"/>
            <c:extLst>
              <c:ext xmlns:c16="http://schemas.microsoft.com/office/drawing/2014/chart" uri="{C3380CC4-5D6E-409C-BE32-E72D297353CC}">
                <c16:uniqueId val="{00000068-1AF1-4A9A-89C4-009B9D066700}"/>
              </c:ext>
            </c:extLst>
          </c:dPt>
          <c:dPt>
            <c:idx val="38"/>
            <c:invertIfNegative val="0"/>
            <c:bubble3D val="0"/>
            <c:extLst>
              <c:ext xmlns:c16="http://schemas.microsoft.com/office/drawing/2014/chart" uri="{C3380CC4-5D6E-409C-BE32-E72D297353CC}">
                <c16:uniqueId val="{00000069-1AF1-4A9A-89C4-009B9D066700}"/>
              </c:ext>
            </c:extLst>
          </c:dPt>
          <c:dPt>
            <c:idx val="39"/>
            <c:invertIfNegative val="0"/>
            <c:bubble3D val="0"/>
            <c:extLst>
              <c:ext xmlns:c16="http://schemas.microsoft.com/office/drawing/2014/chart" uri="{C3380CC4-5D6E-409C-BE32-E72D297353CC}">
                <c16:uniqueId val="{0000006A-1AF1-4A9A-89C4-009B9D066700}"/>
              </c:ext>
            </c:extLst>
          </c:dPt>
          <c:dPt>
            <c:idx val="40"/>
            <c:invertIfNegative val="0"/>
            <c:bubble3D val="0"/>
            <c:extLst>
              <c:ext xmlns:c16="http://schemas.microsoft.com/office/drawing/2014/chart" uri="{C3380CC4-5D6E-409C-BE32-E72D297353CC}">
                <c16:uniqueId val="{0000006B-1AF1-4A9A-89C4-009B9D066700}"/>
              </c:ext>
            </c:extLst>
          </c:dPt>
          <c:dPt>
            <c:idx val="41"/>
            <c:invertIfNegative val="0"/>
            <c:bubble3D val="0"/>
            <c:extLst>
              <c:ext xmlns:c16="http://schemas.microsoft.com/office/drawing/2014/chart" uri="{C3380CC4-5D6E-409C-BE32-E72D297353CC}">
                <c16:uniqueId val="{0000006C-1AF1-4A9A-89C4-009B9D066700}"/>
              </c:ext>
            </c:extLst>
          </c:dPt>
          <c:dPt>
            <c:idx val="42"/>
            <c:invertIfNegative val="0"/>
            <c:bubble3D val="0"/>
            <c:extLst>
              <c:ext xmlns:c16="http://schemas.microsoft.com/office/drawing/2014/chart" uri="{C3380CC4-5D6E-409C-BE32-E72D297353CC}">
                <c16:uniqueId val="{0000006D-1AF1-4A9A-89C4-009B9D066700}"/>
              </c:ext>
            </c:extLst>
          </c:dPt>
          <c:dPt>
            <c:idx val="43"/>
            <c:invertIfNegative val="0"/>
            <c:bubble3D val="0"/>
            <c:extLst>
              <c:ext xmlns:c16="http://schemas.microsoft.com/office/drawing/2014/chart" uri="{C3380CC4-5D6E-409C-BE32-E72D297353CC}">
                <c16:uniqueId val="{0000006E-1AF1-4A9A-89C4-009B9D066700}"/>
              </c:ext>
            </c:extLst>
          </c:dPt>
          <c:dPt>
            <c:idx val="44"/>
            <c:invertIfNegative val="0"/>
            <c:bubble3D val="0"/>
            <c:extLst>
              <c:ext xmlns:c16="http://schemas.microsoft.com/office/drawing/2014/chart" uri="{C3380CC4-5D6E-409C-BE32-E72D297353CC}">
                <c16:uniqueId val="{0000006F-1AF1-4A9A-89C4-009B9D066700}"/>
              </c:ext>
            </c:extLst>
          </c:dPt>
          <c:dPt>
            <c:idx val="45"/>
            <c:invertIfNegative val="0"/>
            <c:bubble3D val="0"/>
            <c:extLst>
              <c:ext xmlns:c16="http://schemas.microsoft.com/office/drawing/2014/chart" uri="{C3380CC4-5D6E-409C-BE32-E72D297353CC}">
                <c16:uniqueId val="{00000070-1AF1-4A9A-89C4-009B9D066700}"/>
              </c:ext>
            </c:extLst>
          </c:dPt>
          <c:dPt>
            <c:idx val="46"/>
            <c:invertIfNegative val="0"/>
            <c:bubble3D val="0"/>
            <c:extLst>
              <c:ext xmlns:c16="http://schemas.microsoft.com/office/drawing/2014/chart" uri="{C3380CC4-5D6E-409C-BE32-E72D297353CC}">
                <c16:uniqueId val="{00000071-1AF1-4A9A-89C4-009B9D066700}"/>
              </c:ext>
            </c:extLst>
          </c:dPt>
          <c:dPt>
            <c:idx val="47"/>
            <c:invertIfNegative val="0"/>
            <c:bubble3D val="0"/>
            <c:spPr>
              <a:solidFill>
                <a:srgbClr val="FFC000"/>
              </a:solidFill>
            </c:spPr>
            <c:extLst>
              <c:ext xmlns:c16="http://schemas.microsoft.com/office/drawing/2014/chart" uri="{C3380CC4-5D6E-409C-BE32-E72D297353CC}">
                <c16:uniqueId val="{00000073-1AF1-4A9A-89C4-009B9D066700}"/>
              </c:ext>
            </c:extLst>
          </c:dPt>
          <c:dPt>
            <c:idx val="48"/>
            <c:invertIfNegative val="0"/>
            <c:bubble3D val="0"/>
            <c:extLst>
              <c:ext xmlns:c16="http://schemas.microsoft.com/office/drawing/2014/chart" uri="{C3380CC4-5D6E-409C-BE32-E72D297353CC}">
                <c16:uniqueId val="{00000074-1AF1-4A9A-89C4-009B9D066700}"/>
              </c:ext>
            </c:extLst>
          </c:dPt>
          <c:dPt>
            <c:idx val="49"/>
            <c:invertIfNegative val="0"/>
            <c:bubble3D val="0"/>
            <c:extLst>
              <c:ext xmlns:c16="http://schemas.microsoft.com/office/drawing/2014/chart" uri="{C3380CC4-5D6E-409C-BE32-E72D297353CC}">
                <c16:uniqueId val="{00000075-1AF1-4A9A-89C4-009B9D066700}"/>
              </c:ext>
            </c:extLst>
          </c:dPt>
          <c:dPt>
            <c:idx val="50"/>
            <c:invertIfNegative val="0"/>
            <c:bubble3D val="0"/>
            <c:extLst>
              <c:ext xmlns:c16="http://schemas.microsoft.com/office/drawing/2014/chart" uri="{C3380CC4-5D6E-409C-BE32-E72D297353CC}">
                <c16:uniqueId val="{00000076-1AF1-4A9A-89C4-009B9D066700}"/>
              </c:ext>
            </c:extLst>
          </c:dPt>
          <c:dPt>
            <c:idx val="51"/>
            <c:invertIfNegative val="0"/>
            <c:bubble3D val="0"/>
            <c:extLst>
              <c:ext xmlns:c16="http://schemas.microsoft.com/office/drawing/2014/chart" uri="{C3380CC4-5D6E-409C-BE32-E72D297353CC}">
                <c16:uniqueId val="{00000077-1AF1-4A9A-89C4-009B9D066700}"/>
              </c:ext>
            </c:extLst>
          </c:dPt>
          <c:dPt>
            <c:idx val="52"/>
            <c:invertIfNegative val="0"/>
            <c:bubble3D val="0"/>
            <c:extLst>
              <c:ext xmlns:c16="http://schemas.microsoft.com/office/drawing/2014/chart" uri="{C3380CC4-5D6E-409C-BE32-E72D297353CC}">
                <c16:uniqueId val="{00000078-1AF1-4A9A-89C4-009B9D066700}"/>
              </c:ext>
            </c:extLst>
          </c:dPt>
          <c:dPt>
            <c:idx val="53"/>
            <c:invertIfNegative val="0"/>
            <c:bubble3D val="0"/>
            <c:extLst>
              <c:ext xmlns:c16="http://schemas.microsoft.com/office/drawing/2014/chart" uri="{C3380CC4-5D6E-409C-BE32-E72D297353CC}">
                <c16:uniqueId val="{00000079-1AF1-4A9A-89C4-009B9D066700}"/>
              </c:ext>
            </c:extLst>
          </c:dPt>
          <c:dPt>
            <c:idx val="54"/>
            <c:invertIfNegative val="0"/>
            <c:bubble3D val="0"/>
            <c:extLst>
              <c:ext xmlns:c16="http://schemas.microsoft.com/office/drawing/2014/chart" uri="{C3380CC4-5D6E-409C-BE32-E72D297353CC}">
                <c16:uniqueId val="{0000007A-1AF1-4A9A-89C4-009B9D066700}"/>
              </c:ext>
            </c:extLst>
          </c:dPt>
          <c:dPt>
            <c:idx val="55"/>
            <c:invertIfNegative val="0"/>
            <c:bubble3D val="0"/>
            <c:extLst>
              <c:ext xmlns:c16="http://schemas.microsoft.com/office/drawing/2014/chart" uri="{C3380CC4-5D6E-409C-BE32-E72D297353CC}">
                <c16:uniqueId val="{0000007B-1AF1-4A9A-89C4-009B9D066700}"/>
              </c:ext>
            </c:extLst>
          </c:dPt>
          <c:dPt>
            <c:idx val="56"/>
            <c:invertIfNegative val="0"/>
            <c:bubble3D val="0"/>
            <c:extLst>
              <c:ext xmlns:c16="http://schemas.microsoft.com/office/drawing/2014/chart" uri="{C3380CC4-5D6E-409C-BE32-E72D297353CC}">
                <c16:uniqueId val="{0000007C-1AF1-4A9A-89C4-009B9D066700}"/>
              </c:ext>
            </c:extLst>
          </c:dPt>
          <c:dPt>
            <c:idx val="59"/>
            <c:invertIfNegative val="0"/>
            <c:bubble3D val="0"/>
            <c:spPr>
              <a:solidFill>
                <a:srgbClr val="FBBB27"/>
              </a:solidFill>
            </c:spPr>
            <c:extLst>
              <c:ext xmlns:c16="http://schemas.microsoft.com/office/drawing/2014/chart" uri="{C3380CC4-5D6E-409C-BE32-E72D297353CC}">
                <c16:uniqueId val="{0000007E-1AF1-4A9A-89C4-009B9D066700}"/>
              </c:ext>
            </c:extLst>
          </c:dPt>
          <c:dLbls>
            <c:dLbl>
              <c:idx val="11"/>
              <c:layout>
                <c:manualLayout>
                  <c:x val="-3.9197084655042807E-17"/>
                  <c:y val="-7.0555457561864557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1AF1-4A9A-89C4-009B9D066700}"/>
                </c:ext>
              </c:extLst>
            </c:dLbl>
            <c:dLbl>
              <c:idx val="23"/>
              <c:layout>
                <c:manualLayout>
                  <c:x val="4.2760949959755887E-3"/>
                  <c:y val="-5.2916593171398407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1AF1-4A9A-89C4-009B9D066700}"/>
                </c:ext>
              </c:extLst>
            </c:dLbl>
            <c:dLbl>
              <c:idx val="35"/>
              <c:layout>
                <c:manualLayout>
                  <c:x val="2.1380474979877944E-3"/>
                  <c:y val="-6.3499911805678044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1AF1-4A9A-89C4-009B9D066700}"/>
                </c:ext>
              </c:extLst>
            </c:dLbl>
            <c:dLbl>
              <c:idx val="47"/>
              <c:layout>
                <c:manualLayout>
                  <c:x val="-4.2760949959755887E-3"/>
                  <c:y val="-6.3499911805678044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1AF1-4A9A-89C4-009B9D066700}"/>
                </c:ext>
              </c:extLst>
            </c:dLbl>
            <c:dLbl>
              <c:idx val="59"/>
              <c:layout>
                <c:manualLayout>
                  <c:x val="-2.1380474979877944E-3"/>
                  <c:y val="-1.7638864390466125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1AF1-4A9A-89C4-009B9D0667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'F42-43 Premium'!$F$7:$F$66</c:f>
              <c:numCache>
                <c:formatCode>0.00</c:formatCode>
                <c:ptCount val="60"/>
                <c:pt idx="0">
                  <c:v>17.8167725639798</c:v>
                </c:pt>
                <c:pt idx="1">
                  <c:v>17.7165134606824</c:v>
                </c:pt>
                <c:pt idx="2">
                  <c:v>17.6380595611068</c:v>
                </c:pt>
                <c:pt idx="3">
                  <c:v>17.601157731083401</c:v>
                </c:pt>
                <c:pt idx="4">
                  <c:v>17.531369362613201</c:v>
                </c:pt>
                <c:pt idx="5">
                  <c:v>17.403503717607499</c:v>
                </c:pt>
                <c:pt idx="6">
                  <c:v>17.3030561538725</c:v>
                </c:pt>
                <c:pt idx="7">
                  <c:v>17.3895679098543</c:v>
                </c:pt>
                <c:pt idx="8">
                  <c:v>17.6390110492795</c:v>
                </c:pt>
                <c:pt idx="9">
                  <c:v>17.7402570952788</c:v>
                </c:pt>
                <c:pt idx="10">
                  <c:v>17.8530751466045</c:v>
                </c:pt>
                <c:pt idx="11">
                  <c:v>17.975312596087701</c:v>
                </c:pt>
                <c:pt idx="12">
                  <c:v>18.457378818045701</c:v>
                </c:pt>
                <c:pt idx="13">
                  <c:v>19.000681143001199</c:v>
                </c:pt>
                <c:pt idx="14">
                  <c:v>19.156907630994901</c:v>
                </c:pt>
                <c:pt idx="15">
                  <c:v>19.232866862971601</c:v>
                </c:pt>
                <c:pt idx="16">
                  <c:v>19.3941031740233</c:v>
                </c:pt>
                <c:pt idx="17">
                  <c:v>19.613708460782501</c:v>
                </c:pt>
                <c:pt idx="18">
                  <c:v>19.966742706737101</c:v>
                </c:pt>
                <c:pt idx="19">
                  <c:v>20.469377318415699</c:v>
                </c:pt>
                <c:pt idx="20">
                  <c:v>20.700351267900899</c:v>
                </c:pt>
                <c:pt idx="21">
                  <c:v>20.940549107522699</c:v>
                </c:pt>
                <c:pt idx="22">
                  <c:v>20.9440410360925</c:v>
                </c:pt>
                <c:pt idx="23">
                  <c:v>20.651064462578798</c:v>
                </c:pt>
                <c:pt idx="24">
                  <c:v>20.199890236574301</c:v>
                </c:pt>
                <c:pt idx="25">
                  <c:v>20.185578709819598</c:v>
                </c:pt>
                <c:pt idx="26">
                  <c:v>20.838610197293299</c:v>
                </c:pt>
                <c:pt idx="27">
                  <c:v>20.941999805617201</c:v>
                </c:pt>
                <c:pt idx="28">
                  <c:v>20.946684539063199</c:v>
                </c:pt>
                <c:pt idx="29">
                  <c:v>20.9520787833364</c:v>
                </c:pt>
                <c:pt idx="30">
                  <c:v>20.966359350314502</c:v>
                </c:pt>
                <c:pt idx="31">
                  <c:v>20.944220147738399</c:v>
                </c:pt>
                <c:pt idx="32">
                  <c:v>20.9440418045859</c:v>
                </c:pt>
                <c:pt idx="33">
                  <c:v>20.892977023114302</c:v>
                </c:pt>
                <c:pt idx="34">
                  <c:v>20.730972049745599</c:v>
                </c:pt>
                <c:pt idx="35">
                  <c:v>20.776717092973499</c:v>
                </c:pt>
                <c:pt idx="36">
                  <c:v>20.827147521872998</c:v>
                </c:pt>
                <c:pt idx="37">
                  <c:v>20.506375511637302</c:v>
                </c:pt>
                <c:pt idx="38">
                  <c:v>19.108611289763399</c:v>
                </c:pt>
                <c:pt idx="39">
                  <c:v>16.444850437266801</c:v>
                </c:pt>
                <c:pt idx="40">
                  <c:v>17.061953767463599</c:v>
                </c:pt>
                <c:pt idx="41">
                  <c:v>18.161831372714001</c:v>
                </c:pt>
                <c:pt idx="42">
                  <c:v>19.076752334181599</c:v>
                </c:pt>
                <c:pt idx="43">
                  <c:v>19.0867437962678</c:v>
                </c:pt>
                <c:pt idx="44">
                  <c:v>19.045064756374501</c:v>
                </c:pt>
                <c:pt idx="45">
                  <c:v>18.928910366778599</c:v>
                </c:pt>
                <c:pt idx="46">
                  <c:v>18.350083498004501</c:v>
                </c:pt>
                <c:pt idx="47">
                  <c:v>18.480435067491499</c:v>
                </c:pt>
                <c:pt idx="48">
                  <c:v>19.437621982825799</c:v>
                </c:pt>
                <c:pt idx="49">
                  <c:v>20.419306871495301</c:v>
                </c:pt>
                <c:pt idx="50">
                  <c:v>21.5910042147887</c:v>
                </c:pt>
                <c:pt idx="51">
                  <c:v>21.883869239609702</c:v>
                </c:pt>
                <c:pt idx="52">
                  <c:v>22.0150561115614</c:v>
                </c:pt>
                <c:pt idx="53">
                  <c:v>22.130901638514601</c:v>
                </c:pt>
                <c:pt idx="54">
                  <c:v>22.208263083998801</c:v>
                </c:pt>
                <c:pt idx="55">
                  <c:v>22.291945764375999</c:v>
                </c:pt>
                <c:pt idx="56">
                  <c:v>22.303797954163802</c:v>
                </c:pt>
                <c:pt idx="57">
                  <c:v>22.3590220572557</c:v>
                </c:pt>
                <c:pt idx="58">
                  <c:v>22.282630557907499</c:v>
                </c:pt>
                <c:pt idx="59">
                  <c:v>22.449079045557198</c:v>
                </c:pt>
              </c:numCache>
            </c:numRef>
          </c:val>
          <c:extLst>
            <c:ext xmlns:c16="http://schemas.microsoft.com/office/drawing/2014/chart" uri="{C3380CC4-5D6E-409C-BE32-E72D297353CC}">
              <c16:uniqueId val="{0000007F-1AF1-4A9A-89C4-009B9D066700}"/>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noMultiLvlLbl val="0"/>
      </c:catAx>
      <c:valAx>
        <c:axId val="183675904"/>
        <c:scaling>
          <c:orientation val="minMax"/>
          <c:max val="24.5"/>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0145-4A9D-B738-14D799950D0E}"/>
              </c:ext>
            </c:extLst>
          </c:dPt>
          <c:dPt>
            <c:idx val="1"/>
            <c:invertIfNegative val="0"/>
            <c:bubble3D val="0"/>
            <c:extLst>
              <c:ext xmlns:c16="http://schemas.microsoft.com/office/drawing/2014/chart" uri="{C3380CC4-5D6E-409C-BE32-E72D297353CC}">
                <c16:uniqueId val="{00000001-0145-4A9D-B738-14D799950D0E}"/>
              </c:ext>
            </c:extLst>
          </c:dPt>
          <c:dPt>
            <c:idx val="2"/>
            <c:invertIfNegative val="0"/>
            <c:bubble3D val="0"/>
            <c:extLst>
              <c:ext xmlns:c16="http://schemas.microsoft.com/office/drawing/2014/chart" uri="{C3380CC4-5D6E-409C-BE32-E72D297353CC}">
                <c16:uniqueId val="{00000002-0145-4A9D-B738-14D799950D0E}"/>
              </c:ext>
            </c:extLst>
          </c:dPt>
          <c:dPt>
            <c:idx val="3"/>
            <c:invertIfNegative val="0"/>
            <c:bubble3D val="0"/>
            <c:extLst>
              <c:ext xmlns:c16="http://schemas.microsoft.com/office/drawing/2014/chart" uri="{C3380CC4-5D6E-409C-BE32-E72D297353CC}">
                <c16:uniqueId val="{00000003-0145-4A9D-B738-14D799950D0E}"/>
              </c:ext>
            </c:extLst>
          </c:dPt>
          <c:dPt>
            <c:idx val="4"/>
            <c:invertIfNegative val="0"/>
            <c:bubble3D val="0"/>
            <c:extLst>
              <c:ext xmlns:c16="http://schemas.microsoft.com/office/drawing/2014/chart" uri="{C3380CC4-5D6E-409C-BE32-E72D297353CC}">
                <c16:uniqueId val="{00000004-0145-4A9D-B738-14D799950D0E}"/>
              </c:ext>
            </c:extLst>
          </c:dPt>
          <c:dPt>
            <c:idx val="5"/>
            <c:invertIfNegative val="0"/>
            <c:bubble3D val="0"/>
            <c:extLst>
              <c:ext xmlns:c16="http://schemas.microsoft.com/office/drawing/2014/chart" uri="{C3380CC4-5D6E-409C-BE32-E72D297353CC}">
                <c16:uniqueId val="{00000005-0145-4A9D-B738-14D799950D0E}"/>
              </c:ext>
            </c:extLst>
          </c:dPt>
          <c:dPt>
            <c:idx val="6"/>
            <c:invertIfNegative val="0"/>
            <c:bubble3D val="0"/>
            <c:extLst>
              <c:ext xmlns:c16="http://schemas.microsoft.com/office/drawing/2014/chart" uri="{C3380CC4-5D6E-409C-BE32-E72D297353CC}">
                <c16:uniqueId val="{00000006-0145-4A9D-B738-14D799950D0E}"/>
              </c:ext>
            </c:extLst>
          </c:dPt>
          <c:dPt>
            <c:idx val="7"/>
            <c:invertIfNegative val="0"/>
            <c:bubble3D val="0"/>
            <c:extLst>
              <c:ext xmlns:c16="http://schemas.microsoft.com/office/drawing/2014/chart" uri="{C3380CC4-5D6E-409C-BE32-E72D297353CC}">
                <c16:uniqueId val="{00000007-0145-4A9D-B738-14D799950D0E}"/>
              </c:ext>
            </c:extLst>
          </c:dPt>
          <c:dPt>
            <c:idx val="8"/>
            <c:invertIfNegative val="0"/>
            <c:bubble3D val="0"/>
            <c:extLst>
              <c:ext xmlns:c16="http://schemas.microsoft.com/office/drawing/2014/chart" uri="{C3380CC4-5D6E-409C-BE32-E72D297353CC}">
                <c16:uniqueId val="{00000008-0145-4A9D-B738-14D799950D0E}"/>
              </c:ext>
            </c:extLst>
          </c:dPt>
          <c:dPt>
            <c:idx val="9"/>
            <c:invertIfNegative val="0"/>
            <c:bubble3D val="0"/>
            <c:extLst>
              <c:ext xmlns:c16="http://schemas.microsoft.com/office/drawing/2014/chart" uri="{C3380CC4-5D6E-409C-BE32-E72D297353CC}">
                <c16:uniqueId val="{00000009-0145-4A9D-B738-14D799950D0E}"/>
              </c:ext>
            </c:extLst>
          </c:dPt>
          <c:dPt>
            <c:idx val="10"/>
            <c:invertIfNegative val="0"/>
            <c:bubble3D val="0"/>
            <c:extLst>
              <c:ext xmlns:c16="http://schemas.microsoft.com/office/drawing/2014/chart" uri="{C3380CC4-5D6E-409C-BE32-E72D297353CC}">
                <c16:uniqueId val="{0000000A-0145-4A9D-B738-14D799950D0E}"/>
              </c:ext>
            </c:extLst>
          </c:dPt>
          <c:dPt>
            <c:idx val="11"/>
            <c:invertIfNegative val="0"/>
            <c:bubble3D val="0"/>
            <c:spPr>
              <a:solidFill>
                <a:srgbClr val="595959"/>
              </a:solidFill>
            </c:spPr>
            <c:extLst>
              <c:ext xmlns:c16="http://schemas.microsoft.com/office/drawing/2014/chart" uri="{C3380CC4-5D6E-409C-BE32-E72D297353CC}">
                <c16:uniqueId val="{0000000C-0145-4A9D-B738-14D799950D0E}"/>
              </c:ext>
            </c:extLst>
          </c:dPt>
          <c:dPt>
            <c:idx val="12"/>
            <c:invertIfNegative val="0"/>
            <c:bubble3D val="0"/>
            <c:extLst>
              <c:ext xmlns:c16="http://schemas.microsoft.com/office/drawing/2014/chart" uri="{C3380CC4-5D6E-409C-BE32-E72D297353CC}">
                <c16:uniqueId val="{0000000D-0145-4A9D-B738-14D799950D0E}"/>
              </c:ext>
            </c:extLst>
          </c:dPt>
          <c:dPt>
            <c:idx val="13"/>
            <c:invertIfNegative val="0"/>
            <c:bubble3D val="0"/>
            <c:extLst>
              <c:ext xmlns:c16="http://schemas.microsoft.com/office/drawing/2014/chart" uri="{C3380CC4-5D6E-409C-BE32-E72D297353CC}">
                <c16:uniqueId val="{0000000E-0145-4A9D-B738-14D799950D0E}"/>
              </c:ext>
            </c:extLst>
          </c:dPt>
          <c:dPt>
            <c:idx val="14"/>
            <c:invertIfNegative val="0"/>
            <c:bubble3D val="0"/>
            <c:extLst>
              <c:ext xmlns:c16="http://schemas.microsoft.com/office/drawing/2014/chart" uri="{C3380CC4-5D6E-409C-BE32-E72D297353CC}">
                <c16:uniqueId val="{0000000F-0145-4A9D-B738-14D799950D0E}"/>
              </c:ext>
            </c:extLst>
          </c:dPt>
          <c:dPt>
            <c:idx val="15"/>
            <c:invertIfNegative val="0"/>
            <c:bubble3D val="0"/>
            <c:extLst>
              <c:ext xmlns:c16="http://schemas.microsoft.com/office/drawing/2014/chart" uri="{C3380CC4-5D6E-409C-BE32-E72D297353CC}">
                <c16:uniqueId val="{00000010-0145-4A9D-B738-14D799950D0E}"/>
              </c:ext>
            </c:extLst>
          </c:dPt>
          <c:dPt>
            <c:idx val="16"/>
            <c:invertIfNegative val="0"/>
            <c:bubble3D val="0"/>
            <c:extLst>
              <c:ext xmlns:c16="http://schemas.microsoft.com/office/drawing/2014/chart" uri="{C3380CC4-5D6E-409C-BE32-E72D297353CC}">
                <c16:uniqueId val="{00000011-0145-4A9D-B738-14D799950D0E}"/>
              </c:ext>
            </c:extLst>
          </c:dPt>
          <c:dPt>
            <c:idx val="17"/>
            <c:invertIfNegative val="0"/>
            <c:bubble3D val="0"/>
            <c:extLst>
              <c:ext xmlns:c16="http://schemas.microsoft.com/office/drawing/2014/chart" uri="{C3380CC4-5D6E-409C-BE32-E72D297353CC}">
                <c16:uniqueId val="{00000012-0145-4A9D-B738-14D799950D0E}"/>
              </c:ext>
            </c:extLst>
          </c:dPt>
          <c:dPt>
            <c:idx val="18"/>
            <c:invertIfNegative val="0"/>
            <c:bubble3D val="0"/>
            <c:extLst>
              <c:ext xmlns:c16="http://schemas.microsoft.com/office/drawing/2014/chart" uri="{C3380CC4-5D6E-409C-BE32-E72D297353CC}">
                <c16:uniqueId val="{00000013-0145-4A9D-B738-14D799950D0E}"/>
              </c:ext>
            </c:extLst>
          </c:dPt>
          <c:dPt>
            <c:idx val="19"/>
            <c:invertIfNegative val="0"/>
            <c:bubble3D val="0"/>
            <c:extLst>
              <c:ext xmlns:c16="http://schemas.microsoft.com/office/drawing/2014/chart" uri="{C3380CC4-5D6E-409C-BE32-E72D297353CC}">
                <c16:uniqueId val="{00000014-0145-4A9D-B738-14D799950D0E}"/>
              </c:ext>
            </c:extLst>
          </c:dPt>
          <c:dPt>
            <c:idx val="20"/>
            <c:invertIfNegative val="0"/>
            <c:bubble3D val="0"/>
            <c:extLst>
              <c:ext xmlns:c16="http://schemas.microsoft.com/office/drawing/2014/chart" uri="{C3380CC4-5D6E-409C-BE32-E72D297353CC}">
                <c16:uniqueId val="{00000015-0145-4A9D-B738-14D799950D0E}"/>
              </c:ext>
            </c:extLst>
          </c:dPt>
          <c:dPt>
            <c:idx val="21"/>
            <c:invertIfNegative val="0"/>
            <c:bubble3D val="0"/>
            <c:extLst>
              <c:ext xmlns:c16="http://schemas.microsoft.com/office/drawing/2014/chart" uri="{C3380CC4-5D6E-409C-BE32-E72D297353CC}">
                <c16:uniqueId val="{00000016-0145-4A9D-B738-14D799950D0E}"/>
              </c:ext>
            </c:extLst>
          </c:dPt>
          <c:dPt>
            <c:idx val="22"/>
            <c:invertIfNegative val="0"/>
            <c:bubble3D val="0"/>
            <c:extLst>
              <c:ext xmlns:c16="http://schemas.microsoft.com/office/drawing/2014/chart" uri="{C3380CC4-5D6E-409C-BE32-E72D297353CC}">
                <c16:uniqueId val="{00000017-0145-4A9D-B738-14D799950D0E}"/>
              </c:ext>
            </c:extLst>
          </c:dPt>
          <c:dPt>
            <c:idx val="23"/>
            <c:invertIfNegative val="0"/>
            <c:bubble3D val="0"/>
            <c:spPr>
              <a:solidFill>
                <a:srgbClr val="595959"/>
              </a:solidFill>
            </c:spPr>
            <c:extLst>
              <c:ext xmlns:c16="http://schemas.microsoft.com/office/drawing/2014/chart" uri="{C3380CC4-5D6E-409C-BE32-E72D297353CC}">
                <c16:uniqueId val="{00000019-0145-4A9D-B738-14D799950D0E}"/>
              </c:ext>
            </c:extLst>
          </c:dPt>
          <c:dPt>
            <c:idx val="24"/>
            <c:invertIfNegative val="0"/>
            <c:bubble3D val="0"/>
            <c:extLst>
              <c:ext xmlns:c16="http://schemas.microsoft.com/office/drawing/2014/chart" uri="{C3380CC4-5D6E-409C-BE32-E72D297353CC}">
                <c16:uniqueId val="{0000001A-0145-4A9D-B738-14D799950D0E}"/>
              </c:ext>
            </c:extLst>
          </c:dPt>
          <c:dPt>
            <c:idx val="25"/>
            <c:invertIfNegative val="0"/>
            <c:bubble3D val="0"/>
            <c:extLst>
              <c:ext xmlns:c16="http://schemas.microsoft.com/office/drawing/2014/chart" uri="{C3380CC4-5D6E-409C-BE32-E72D297353CC}">
                <c16:uniqueId val="{0000001B-0145-4A9D-B738-14D799950D0E}"/>
              </c:ext>
            </c:extLst>
          </c:dPt>
          <c:dPt>
            <c:idx val="26"/>
            <c:invertIfNegative val="0"/>
            <c:bubble3D val="0"/>
            <c:extLst>
              <c:ext xmlns:c16="http://schemas.microsoft.com/office/drawing/2014/chart" uri="{C3380CC4-5D6E-409C-BE32-E72D297353CC}">
                <c16:uniqueId val="{0000001C-0145-4A9D-B738-14D799950D0E}"/>
              </c:ext>
            </c:extLst>
          </c:dPt>
          <c:dPt>
            <c:idx val="27"/>
            <c:invertIfNegative val="0"/>
            <c:bubble3D val="0"/>
            <c:extLst>
              <c:ext xmlns:c16="http://schemas.microsoft.com/office/drawing/2014/chart" uri="{C3380CC4-5D6E-409C-BE32-E72D297353CC}">
                <c16:uniqueId val="{0000001D-0145-4A9D-B738-14D799950D0E}"/>
              </c:ext>
            </c:extLst>
          </c:dPt>
          <c:dPt>
            <c:idx val="28"/>
            <c:invertIfNegative val="0"/>
            <c:bubble3D val="0"/>
            <c:extLst>
              <c:ext xmlns:c16="http://schemas.microsoft.com/office/drawing/2014/chart" uri="{C3380CC4-5D6E-409C-BE32-E72D297353CC}">
                <c16:uniqueId val="{0000001E-0145-4A9D-B738-14D799950D0E}"/>
              </c:ext>
            </c:extLst>
          </c:dPt>
          <c:dPt>
            <c:idx val="29"/>
            <c:invertIfNegative val="0"/>
            <c:bubble3D val="0"/>
            <c:extLst>
              <c:ext xmlns:c16="http://schemas.microsoft.com/office/drawing/2014/chart" uri="{C3380CC4-5D6E-409C-BE32-E72D297353CC}">
                <c16:uniqueId val="{0000001F-0145-4A9D-B738-14D799950D0E}"/>
              </c:ext>
            </c:extLst>
          </c:dPt>
          <c:dPt>
            <c:idx val="30"/>
            <c:invertIfNegative val="0"/>
            <c:bubble3D val="0"/>
            <c:extLst>
              <c:ext xmlns:c16="http://schemas.microsoft.com/office/drawing/2014/chart" uri="{C3380CC4-5D6E-409C-BE32-E72D297353CC}">
                <c16:uniqueId val="{00000020-0145-4A9D-B738-14D799950D0E}"/>
              </c:ext>
            </c:extLst>
          </c:dPt>
          <c:dPt>
            <c:idx val="31"/>
            <c:invertIfNegative val="0"/>
            <c:bubble3D val="0"/>
            <c:extLst>
              <c:ext xmlns:c16="http://schemas.microsoft.com/office/drawing/2014/chart" uri="{C3380CC4-5D6E-409C-BE32-E72D297353CC}">
                <c16:uniqueId val="{00000021-0145-4A9D-B738-14D799950D0E}"/>
              </c:ext>
            </c:extLst>
          </c:dPt>
          <c:dPt>
            <c:idx val="32"/>
            <c:invertIfNegative val="0"/>
            <c:bubble3D val="0"/>
            <c:extLst>
              <c:ext xmlns:c16="http://schemas.microsoft.com/office/drawing/2014/chart" uri="{C3380CC4-5D6E-409C-BE32-E72D297353CC}">
                <c16:uniqueId val="{00000022-0145-4A9D-B738-14D799950D0E}"/>
              </c:ext>
            </c:extLst>
          </c:dPt>
          <c:dPt>
            <c:idx val="33"/>
            <c:invertIfNegative val="0"/>
            <c:bubble3D val="0"/>
            <c:extLst>
              <c:ext xmlns:c16="http://schemas.microsoft.com/office/drawing/2014/chart" uri="{C3380CC4-5D6E-409C-BE32-E72D297353CC}">
                <c16:uniqueId val="{00000023-0145-4A9D-B738-14D799950D0E}"/>
              </c:ext>
            </c:extLst>
          </c:dPt>
          <c:dPt>
            <c:idx val="34"/>
            <c:invertIfNegative val="0"/>
            <c:bubble3D val="0"/>
            <c:extLst>
              <c:ext xmlns:c16="http://schemas.microsoft.com/office/drawing/2014/chart" uri="{C3380CC4-5D6E-409C-BE32-E72D297353CC}">
                <c16:uniqueId val="{00000024-0145-4A9D-B738-14D799950D0E}"/>
              </c:ext>
            </c:extLst>
          </c:dPt>
          <c:dPt>
            <c:idx val="35"/>
            <c:invertIfNegative val="0"/>
            <c:bubble3D val="0"/>
            <c:spPr>
              <a:solidFill>
                <a:srgbClr val="595959"/>
              </a:solidFill>
            </c:spPr>
            <c:extLst>
              <c:ext xmlns:c16="http://schemas.microsoft.com/office/drawing/2014/chart" uri="{C3380CC4-5D6E-409C-BE32-E72D297353CC}">
                <c16:uniqueId val="{00000026-0145-4A9D-B738-14D799950D0E}"/>
              </c:ext>
            </c:extLst>
          </c:dPt>
          <c:dPt>
            <c:idx val="36"/>
            <c:invertIfNegative val="0"/>
            <c:bubble3D val="0"/>
            <c:extLst>
              <c:ext xmlns:c16="http://schemas.microsoft.com/office/drawing/2014/chart" uri="{C3380CC4-5D6E-409C-BE32-E72D297353CC}">
                <c16:uniqueId val="{00000027-0145-4A9D-B738-14D799950D0E}"/>
              </c:ext>
            </c:extLst>
          </c:dPt>
          <c:dPt>
            <c:idx val="37"/>
            <c:invertIfNegative val="0"/>
            <c:bubble3D val="0"/>
            <c:extLst>
              <c:ext xmlns:c16="http://schemas.microsoft.com/office/drawing/2014/chart" uri="{C3380CC4-5D6E-409C-BE32-E72D297353CC}">
                <c16:uniqueId val="{00000028-0145-4A9D-B738-14D799950D0E}"/>
              </c:ext>
            </c:extLst>
          </c:dPt>
          <c:dPt>
            <c:idx val="38"/>
            <c:invertIfNegative val="0"/>
            <c:bubble3D val="0"/>
            <c:extLst>
              <c:ext xmlns:c16="http://schemas.microsoft.com/office/drawing/2014/chart" uri="{C3380CC4-5D6E-409C-BE32-E72D297353CC}">
                <c16:uniqueId val="{00000029-0145-4A9D-B738-14D799950D0E}"/>
              </c:ext>
            </c:extLst>
          </c:dPt>
          <c:dPt>
            <c:idx val="39"/>
            <c:invertIfNegative val="0"/>
            <c:bubble3D val="0"/>
            <c:extLst>
              <c:ext xmlns:c16="http://schemas.microsoft.com/office/drawing/2014/chart" uri="{C3380CC4-5D6E-409C-BE32-E72D297353CC}">
                <c16:uniqueId val="{0000002A-0145-4A9D-B738-14D799950D0E}"/>
              </c:ext>
            </c:extLst>
          </c:dPt>
          <c:dPt>
            <c:idx val="40"/>
            <c:invertIfNegative val="0"/>
            <c:bubble3D val="0"/>
            <c:extLst>
              <c:ext xmlns:c16="http://schemas.microsoft.com/office/drawing/2014/chart" uri="{C3380CC4-5D6E-409C-BE32-E72D297353CC}">
                <c16:uniqueId val="{0000002B-0145-4A9D-B738-14D799950D0E}"/>
              </c:ext>
            </c:extLst>
          </c:dPt>
          <c:dPt>
            <c:idx val="41"/>
            <c:invertIfNegative val="0"/>
            <c:bubble3D val="0"/>
            <c:extLst>
              <c:ext xmlns:c16="http://schemas.microsoft.com/office/drawing/2014/chart" uri="{C3380CC4-5D6E-409C-BE32-E72D297353CC}">
                <c16:uniqueId val="{0000002C-0145-4A9D-B738-14D799950D0E}"/>
              </c:ext>
            </c:extLst>
          </c:dPt>
          <c:dPt>
            <c:idx val="42"/>
            <c:invertIfNegative val="0"/>
            <c:bubble3D val="0"/>
            <c:extLst>
              <c:ext xmlns:c16="http://schemas.microsoft.com/office/drawing/2014/chart" uri="{C3380CC4-5D6E-409C-BE32-E72D297353CC}">
                <c16:uniqueId val="{0000002D-0145-4A9D-B738-14D799950D0E}"/>
              </c:ext>
            </c:extLst>
          </c:dPt>
          <c:dPt>
            <c:idx val="43"/>
            <c:invertIfNegative val="0"/>
            <c:bubble3D val="0"/>
            <c:extLst>
              <c:ext xmlns:c16="http://schemas.microsoft.com/office/drawing/2014/chart" uri="{C3380CC4-5D6E-409C-BE32-E72D297353CC}">
                <c16:uniqueId val="{0000002E-0145-4A9D-B738-14D799950D0E}"/>
              </c:ext>
            </c:extLst>
          </c:dPt>
          <c:dPt>
            <c:idx val="44"/>
            <c:invertIfNegative val="0"/>
            <c:bubble3D val="0"/>
            <c:extLst>
              <c:ext xmlns:c16="http://schemas.microsoft.com/office/drawing/2014/chart" uri="{C3380CC4-5D6E-409C-BE32-E72D297353CC}">
                <c16:uniqueId val="{0000002F-0145-4A9D-B738-14D799950D0E}"/>
              </c:ext>
            </c:extLst>
          </c:dPt>
          <c:dPt>
            <c:idx val="45"/>
            <c:invertIfNegative val="0"/>
            <c:bubble3D val="0"/>
            <c:extLst>
              <c:ext xmlns:c16="http://schemas.microsoft.com/office/drawing/2014/chart" uri="{C3380CC4-5D6E-409C-BE32-E72D297353CC}">
                <c16:uniqueId val="{00000030-0145-4A9D-B738-14D799950D0E}"/>
              </c:ext>
            </c:extLst>
          </c:dPt>
          <c:dPt>
            <c:idx val="46"/>
            <c:invertIfNegative val="0"/>
            <c:bubble3D val="0"/>
            <c:extLst>
              <c:ext xmlns:c16="http://schemas.microsoft.com/office/drawing/2014/chart" uri="{C3380CC4-5D6E-409C-BE32-E72D297353CC}">
                <c16:uniqueId val="{00000031-0145-4A9D-B738-14D799950D0E}"/>
              </c:ext>
            </c:extLst>
          </c:dPt>
          <c:dPt>
            <c:idx val="47"/>
            <c:invertIfNegative val="0"/>
            <c:bubble3D val="0"/>
            <c:spPr>
              <a:solidFill>
                <a:srgbClr val="595959"/>
              </a:solidFill>
            </c:spPr>
            <c:extLst>
              <c:ext xmlns:c16="http://schemas.microsoft.com/office/drawing/2014/chart" uri="{C3380CC4-5D6E-409C-BE32-E72D297353CC}">
                <c16:uniqueId val="{00000033-0145-4A9D-B738-14D799950D0E}"/>
              </c:ext>
            </c:extLst>
          </c:dPt>
          <c:dPt>
            <c:idx val="48"/>
            <c:invertIfNegative val="0"/>
            <c:bubble3D val="0"/>
            <c:extLst>
              <c:ext xmlns:c16="http://schemas.microsoft.com/office/drawing/2014/chart" uri="{C3380CC4-5D6E-409C-BE32-E72D297353CC}">
                <c16:uniqueId val="{00000034-0145-4A9D-B738-14D799950D0E}"/>
              </c:ext>
            </c:extLst>
          </c:dPt>
          <c:dPt>
            <c:idx val="49"/>
            <c:invertIfNegative val="0"/>
            <c:bubble3D val="0"/>
            <c:extLst>
              <c:ext xmlns:c16="http://schemas.microsoft.com/office/drawing/2014/chart" uri="{C3380CC4-5D6E-409C-BE32-E72D297353CC}">
                <c16:uniqueId val="{00000035-0145-4A9D-B738-14D799950D0E}"/>
              </c:ext>
            </c:extLst>
          </c:dPt>
          <c:dPt>
            <c:idx val="50"/>
            <c:invertIfNegative val="0"/>
            <c:bubble3D val="0"/>
            <c:extLst>
              <c:ext xmlns:c16="http://schemas.microsoft.com/office/drawing/2014/chart" uri="{C3380CC4-5D6E-409C-BE32-E72D297353CC}">
                <c16:uniqueId val="{00000036-0145-4A9D-B738-14D799950D0E}"/>
              </c:ext>
            </c:extLst>
          </c:dPt>
          <c:dPt>
            <c:idx val="51"/>
            <c:invertIfNegative val="0"/>
            <c:bubble3D val="0"/>
            <c:extLst>
              <c:ext xmlns:c16="http://schemas.microsoft.com/office/drawing/2014/chart" uri="{C3380CC4-5D6E-409C-BE32-E72D297353CC}">
                <c16:uniqueId val="{00000037-0145-4A9D-B738-14D799950D0E}"/>
              </c:ext>
            </c:extLst>
          </c:dPt>
          <c:dPt>
            <c:idx val="52"/>
            <c:invertIfNegative val="0"/>
            <c:bubble3D val="0"/>
            <c:extLst>
              <c:ext xmlns:c16="http://schemas.microsoft.com/office/drawing/2014/chart" uri="{C3380CC4-5D6E-409C-BE32-E72D297353CC}">
                <c16:uniqueId val="{00000038-0145-4A9D-B738-14D799950D0E}"/>
              </c:ext>
            </c:extLst>
          </c:dPt>
          <c:dPt>
            <c:idx val="53"/>
            <c:invertIfNegative val="0"/>
            <c:bubble3D val="0"/>
            <c:extLst>
              <c:ext xmlns:c16="http://schemas.microsoft.com/office/drawing/2014/chart" uri="{C3380CC4-5D6E-409C-BE32-E72D297353CC}">
                <c16:uniqueId val="{00000039-0145-4A9D-B738-14D799950D0E}"/>
              </c:ext>
            </c:extLst>
          </c:dPt>
          <c:dPt>
            <c:idx val="54"/>
            <c:invertIfNegative val="0"/>
            <c:bubble3D val="0"/>
            <c:extLst>
              <c:ext xmlns:c16="http://schemas.microsoft.com/office/drawing/2014/chart" uri="{C3380CC4-5D6E-409C-BE32-E72D297353CC}">
                <c16:uniqueId val="{0000003A-0145-4A9D-B738-14D799950D0E}"/>
              </c:ext>
            </c:extLst>
          </c:dPt>
          <c:dPt>
            <c:idx val="55"/>
            <c:invertIfNegative val="0"/>
            <c:bubble3D val="0"/>
            <c:extLst>
              <c:ext xmlns:c16="http://schemas.microsoft.com/office/drawing/2014/chart" uri="{C3380CC4-5D6E-409C-BE32-E72D297353CC}">
                <c16:uniqueId val="{0000003B-0145-4A9D-B738-14D799950D0E}"/>
              </c:ext>
            </c:extLst>
          </c:dPt>
          <c:dPt>
            <c:idx val="56"/>
            <c:invertIfNegative val="0"/>
            <c:bubble3D val="0"/>
            <c:extLst>
              <c:ext xmlns:c16="http://schemas.microsoft.com/office/drawing/2014/chart" uri="{C3380CC4-5D6E-409C-BE32-E72D297353CC}">
                <c16:uniqueId val="{0000003C-0145-4A9D-B738-14D799950D0E}"/>
              </c:ext>
            </c:extLst>
          </c:dPt>
          <c:dPt>
            <c:idx val="59"/>
            <c:invertIfNegative val="0"/>
            <c:bubble3D val="0"/>
            <c:spPr>
              <a:solidFill>
                <a:srgbClr val="595959"/>
              </a:solidFill>
            </c:spPr>
            <c:extLst>
              <c:ext xmlns:c16="http://schemas.microsoft.com/office/drawing/2014/chart" uri="{C3380CC4-5D6E-409C-BE32-E72D297353CC}">
                <c16:uniqueId val="{0000003E-0145-4A9D-B738-14D799950D0E}"/>
              </c:ext>
            </c:extLst>
          </c:dPt>
          <c:dLbls>
            <c:dLbl>
              <c:idx val="11"/>
              <c:layout>
                <c:manualLayout>
                  <c:x val="-1.7104379983902393E-2"/>
                  <c:y val="-8.819432195233065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145-4A9D-B738-14D799950D0E}"/>
                </c:ext>
              </c:extLst>
            </c:dLbl>
            <c:dLbl>
              <c:idx val="23"/>
              <c:layout>
                <c:manualLayout>
                  <c:x val="-1.2828284987926765E-2"/>
                  <c:y val="-3.8805501659025479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145-4A9D-B738-14D799950D0E}"/>
                </c:ext>
              </c:extLst>
            </c:dLbl>
            <c:dLbl>
              <c:idx val="35"/>
              <c:layout>
                <c:manualLayout>
                  <c:x val="-6.4141424939633826E-3"/>
                  <c:y val="-3.880550165902547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145-4A9D-B738-14D799950D0E}"/>
                </c:ext>
              </c:extLst>
            </c:dLbl>
            <c:dLbl>
              <c:idx val="47"/>
              <c:layout>
                <c:manualLayout>
                  <c:x val="-1.2828284987926923E-2"/>
                  <c:y val="-4.5861047415211957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145-4A9D-B738-14D799950D0E}"/>
                </c:ext>
              </c:extLst>
            </c:dLbl>
            <c:dLbl>
              <c:idx val="59"/>
              <c:layout>
                <c:manualLayout>
                  <c:x val="-6.4141424939633826E-3"/>
                  <c:y val="-5.2916593171398373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0145-4A9D-B738-14D799950D0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'F44-45 Diésel'!$A$7:$B$66</c:f>
              <c:multiLvlStrCache>
                <c:ptCount val="6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lvl>
                <c:lvl>
                  <c:pt idx="0">
                    <c:v>2017</c:v>
                  </c:pt>
                  <c:pt idx="12">
                    <c:v>2018</c:v>
                  </c:pt>
                  <c:pt idx="24">
                    <c:v>2019</c:v>
                  </c:pt>
                  <c:pt idx="36">
                    <c:v>2020</c:v>
                  </c:pt>
                  <c:pt idx="48">
                    <c:v>2021</c:v>
                  </c:pt>
                </c:lvl>
              </c:multiLvlStrCache>
            </c:multiLvlStrRef>
          </c:cat>
          <c:val>
            <c:numRef>
              <c:f>'F44-45 Diésel'!$G$7:$G$66</c:f>
              <c:numCache>
                <c:formatCode>0.00</c:formatCode>
                <c:ptCount val="60"/>
                <c:pt idx="0">
                  <c:v>21.674138677980299</c:v>
                </c:pt>
                <c:pt idx="1">
                  <c:v>21.542086345143701</c:v>
                </c:pt>
                <c:pt idx="2">
                  <c:v>21.257456262345901</c:v>
                </c:pt>
                <c:pt idx="3">
                  <c:v>21.145879867542199</c:v>
                </c:pt>
                <c:pt idx="4">
                  <c:v>21.022714902399599</c:v>
                </c:pt>
                <c:pt idx="5">
                  <c:v>20.7482904317554</c:v>
                </c:pt>
                <c:pt idx="6">
                  <c:v>20.514818001563299</c:v>
                </c:pt>
                <c:pt idx="7">
                  <c:v>20.479062900801299</c:v>
                </c:pt>
                <c:pt idx="8">
                  <c:v>20.7221917182186</c:v>
                </c:pt>
                <c:pt idx="9">
                  <c:v>20.824679392793101</c:v>
                </c:pt>
                <c:pt idx="10">
                  <c:v>20.756769303814199</c:v>
                </c:pt>
                <c:pt idx="11">
                  <c:v>20.8202190344822</c:v>
                </c:pt>
                <c:pt idx="12">
                  <c:v>21.404889769186099</c:v>
                </c:pt>
                <c:pt idx="13">
                  <c:v>22.2190331092254</c:v>
                </c:pt>
                <c:pt idx="14">
                  <c:v>22.453800202747399</c:v>
                </c:pt>
                <c:pt idx="15">
                  <c:v>22.6224954347548</c:v>
                </c:pt>
                <c:pt idx="16">
                  <c:v>22.909769127942202</c:v>
                </c:pt>
                <c:pt idx="17">
                  <c:v>23.1619311972016</c:v>
                </c:pt>
                <c:pt idx="18">
                  <c:v>23.381131306965401</c:v>
                </c:pt>
                <c:pt idx="19">
                  <c:v>23.748935127409901</c:v>
                </c:pt>
                <c:pt idx="20">
                  <c:v>23.935833405996899</c:v>
                </c:pt>
                <c:pt idx="21">
                  <c:v>24.140868891837901</c:v>
                </c:pt>
                <c:pt idx="22">
                  <c:v>24.131174162041201</c:v>
                </c:pt>
                <c:pt idx="23">
                  <c:v>23.835479415116598</c:v>
                </c:pt>
                <c:pt idx="24">
                  <c:v>23.8274614589902</c:v>
                </c:pt>
                <c:pt idx="25">
                  <c:v>24.8104287082712</c:v>
                </c:pt>
                <c:pt idx="26">
                  <c:v>24.858588554163902</c:v>
                </c:pt>
                <c:pt idx="27">
                  <c:v>24.631473786940902</c:v>
                </c:pt>
                <c:pt idx="28">
                  <c:v>24.613420832383301</c:v>
                </c:pt>
                <c:pt idx="29">
                  <c:v>24.3658403953538</c:v>
                </c:pt>
                <c:pt idx="30">
                  <c:v>24.322064465043699</c:v>
                </c:pt>
                <c:pt idx="31">
                  <c:v>24.242721316816301</c:v>
                </c:pt>
                <c:pt idx="32">
                  <c:v>24.1676471794942</c:v>
                </c:pt>
                <c:pt idx="33">
                  <c:v>23.976209528074399</c:v>
                </c:pt>
                <c:pt idx="34">
                  <c:v>23.741404933653701</c:v>
                </c:pt>
                <c:pt idx="35">
                  <c:v>23.7421047947315</c:v>
                </c:pt>
                <c:pt idx="36">
                  <c:v>23.699836542638799</c:v>
                </c:pt>
                <c:pt idx="37">
                  <c:v>23.387603418801401</c:v>
                </c:pt>
                <c:pt idx="38">
                  <c:v>22.454933359007299</c:v>
                </c:pt>
                <c:pt idx="39">
                  <c:v>21.300256479413601</c:v>
                </c:pt>
                <c:pt idx="40">
                  <c:v>20.6658188126322</c:v>
                </c:pt>
                <c:pt idx="41">
                  <c:v>21.129336282611501</c:v>
                </c:pt>
                <c:pt idx="42">
                  <c:v>21.691416084904599</c:v>
                </c:pt>
                <c:pt idx="43">
                  <c:v>21.6588244938735</c:v>
                </c:pt>
                <c:pt idx="44">
                  <c:v>21.325030538380901</c:v>
                </c:pt>
                <c:pt idx="45">
                  <c:v>20.791139301866099</c:v>
                </c:pt>
                <c:pt idx="46">
                  <c:v>20.409312847947199</c:v>
                </c:pt>
                <c:pt idx="47">
                  <c:v>20.6579746175384</c:v>
                </c:pt>
                <c:pt idx="48">
                  <c:v>21.1965031321594</c:v>
                </c:pt>
                <c:pt idx="49">
                  <c:v>21.911570810022098</c:v>
                </c:pt>
                <c:pt idx="50">
                  <c:v>22.536559525029698</c:v>
                </c:pt>
                <c:pt idx="51">
                  <c:v>22.637281171111201</c:v>
                </c:pt>
                <c:pt idx="52">
                  <c:v>22.766063789169301</c:v>
                </c:pt>
                <c:pt idx="53">
                  <c:v>22.633255639159898</c:v>
                </c:pt>
                <c:pt idx="54">
                  <c:v>22.497346437386501</c:v>
                </c:pt>
                <c:pt idx="55">
                  <c:v>22.449265072969599</c:v>
                </c:pt>
                <c:pt idx="56">
                  <c:v>22.2669192069113</c:v>
                </c:pt>
                <c:pt idx="57">
                  <c:v>22.001293947905499</c:v>
                </c:pt>
                <c:pt idx="58">
                  <c:v>21.7082893717877</c:v>
                </c:pt>
                <c:pt idx="59">
                  <c:v>21.899960807089599</c:v>
                </c:pt>
              </c:numCache>
            </c:numRef>
          </c:val>
          <c:extLst>
            <c:ext xmlns:c16="http://schemas.microsoft.com/office/drawing/2014/chart" uri="{C3380CC4-5D6E-409C-BE32-E72D297353CC}">
              <c16:uniqueId val="{0000003F-0145-4A9D-B738-14D799950D0E}"/>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0-0145-4A9D-B738-14D799950D0E}"/>
              </c:ext>
            </c:extLst>
          </c:dPt>
          <c:dPt>
            <c:idx val="1"/>
            <c:invertIfNegative val="0"/>
            <c:bubble3D val="0"/>
            <c:extLst>
              <c:ext xmlns:c16="http://schemas.microsoft.com/office/drawing/2014/chart" uri="{C3380CC4-5D6E-409C-BE32-E72D297353CC}">
                <c16:uniqueId val="{00000041-0145-4A9D-B738-14D799950D0E}"/>
              </c:ext>
            </c:extLst>
          </c:dPt>
          <c:dPt>
            <c:idx val="2"/>
            <c:invertIfNegative val="0"/>
            <c:bubble3D val="0"/>
            <c:extLst>
              <c:ext xmlns:c16="http://schemas.microsoft.com/office/drawing/2014/chart" uri="{C3380CC4-5D6E-409C-BE32-E72D297353CC}">
                <c16:uniqueId val="{00000042-0145-4A9D-B738-14D799950D0E}"/>
              </c:ext>
            </c:extLst>
          </c:dPt>
          <c:dPt>
            <c:idx val="3"/>
            <c:invertIfNegative val="0"/>
            <c:bubble3D val="0"/>
            <c:extLst>
              <c:ext xmlns:c16="http://schemas.microsoft.com/office/drawing/2014/chart" uri="{C3380CC4-5D6E-409C-BE32-E72D297353CC}">
                <c16:uniqueId val="{00000043-0145-4A9D-B738-14D799950D0E}"/>
              </c:ext>
            </c:extLst>
          </c:dPt>
          <c:dPt>
            <c:idx val="4"/>
            <c:invertIfNegative val="0"/>
            <c:bubble3D val="0"/>
            <c:extLst>
              <c:ext xmlns:c16="http://schemas.microsoft.com/office/drawing/2014/chart" uri="{C3380CC4-5D6E-409C-BE32-E72D297353CC}">
                <c16:uniqueId val="{00000044-0145-4A9D-B738-14D799950D0E}"/>
              </c:ext>
            </c:extLst>
          </c:dPt>
          <c:dPt>
            <c:idx val="5"/>
            <c:invertIfNegative val="0"/>
            <c:bubble3D val="0"/>
            <c:extLst>
              <c:ext xmlns:c16="http://schemas.microsoft.com/office/drawing/2014/chart" uri="{C3380CC4-5D6E-409C-BE32-E72D297353CC}">
                <c16:uniqueId val="{00000045-0145-4A9D-B738-14D799950D0E}"/>
              </c:ext>
            </c:extLst>
          </c:dPt>
          <c:dPt>
            <c:idx val="6"/>
            <c:invertIfNegative val="0"/>
            <c:bubble3D val="0"/>
            <c:extLst>
              <c:ext xmlns:c16="http://schemas.microsoft.com/office/drawing/2014/chart" uri="{C3380CC4-5D6E-409C-BE32-E72D297353CC}">
                <c16:uniqueId val="{00000046-0145-4A9D-B738-14D799950D0E}"/>
              </c:ext>
            </c:extLst>
          </c:dPt>
          <c:dPt>
            <c:idx val="7"/>
            <c:invertIfNegative val="0"/>
            <c:bubble3D val="0"/>
            <c:extLst>
              <c:ext xmlns:c16="http://schemas.microsoft.com/office/drawing/2014/chart" uri="{C3380CC4-5D6E-409C-BE32-E72D297353CC}">
                <c16:uniqueId val="{00000047-0145-4A9D-B738-14D799950D0E}"/>
              </c:ext>
            </c:extLst>
          </c:dPt>
          <c:dPt>
            <c:idx val="8"/>
            <c:invertIfNegative val="0"/>
            <c:bubble3D val="0"/>
            <c:extLst>
              <c:ext xmlns:c16="http://schemas.microsoft.com/office/drawing/2014/chart" uri="{C3380CC4-5D6E-409C-BE32-E72D297353CC}">
                <c16:uniqueId val="{00000048-0145-4A9D-B738-14D799950D0E}"/>
              </c:ext>
            </c:extLst>
          </c:dPt>
          <c:dPt>
            <c:idx val="9"/>
            <c:invertIfNegative val="0"/>
            <c:bubble3D val="0"/>
            <c:extLst>
              <c:ext xmlns:c16="http://schemas.microsoft.com/office/drawing/2014/chart" uri="{C3380CC4-5D6E-409C-BE32-E72D297353CC}">
                <c16:uniqueId val="{00000049-0145-4A9D-B738-14D799950D0E}"/>
              </c:ext>
            </c:extLst>
          </c:dPt>
          <c:dPt>
            <c:idx val="10"/>
            <c:invertIfNegative val="0"/>
            <c:bubble3D val="0"/>
            <c:extLst>
              <c:ext xmlns:c16="http://schemas.microsoft.com/office/drawing/2014/chart" uri="{C3380CC4-5D6E-409C-BE32-E72D297353CC}">
                <c16:uniqueId val="{0000004A-0145-4A9D-B738-14D799950D0E}"/>
              </c:ext>
            </c:extLst>
          </c:dPt>
          <c:dPt>
            <c:idx val="11"/>
            <c:invertIfNegative val="0"/>
            <c:bubble3D val="0"/>
            <c:spPr>
              <a:solidFill>
                <a:srgbClr val="FFC000"/>
              </a:solidFill>
            </c:spPr>
            <c:extLst>
              <c:ext xmlns:c16="http://schemas.microsoft.com/office/drawing/2014/chart" uri="{C3380CC4-5D6E-409C-BE32-E72D297353CC}">
                <c16:uniqueId val="{0000004C-0145-4A9D-B738-14D799950D0E}"/>
              </c:ext>
            </c:extLst>
          </c:dPt>
          <c:dPt>
            <c:idx val="12"/>
            <c:invertIfNegative val="0"/>
            <c:bubble3D val="0"/>
            <c:extLst>
              <c:ext xmlns:c16="http://schemas.microsoft.com/office/drawing/2014/chart" uri="{C3380CC4-5D6E-409C-BE32-E72D297353CC}">
                <c16:uniqueId val="{0000004D-0145-4A9D-B738-14D799950D0E}"/>
              </c:ext>
            </c:extLst>
          </c:dPt>
          <c:dPt>
            <c:idx val="13"/>
            <c:invertIfNegative val="0"/>
            <c:bubble3D val="0"/>
            <c:extLst>
              <c:ext xmlns:c16="http://schemas.microsoft.com/office/drawing/2014/chart" uri="{C3380CC4-5D6E-409C-BE32-E72D297353CC}">
                <c16:uniqueId val="{0000004E-0145-4A9D-B738-14D799950D0E}"/>
              </c:ext>
            </c:extLst>
          </c:dPt>
          <c:dPt>
            <c:idx val="14"/>
            <c:invertIfNegative val="0"/>
            <c:bubble3D val="0"/>
            <c:extLst>
              <c:ext xmlns:c16="http://schemas.microsoft.com/office/drawing/2014/chart" uri="{C3380CC4-5D6E-409C-BE32-E72D297353CC}">
                <c16:uniqueId val="{0000004F-0145-4A9D-B738-14D799950D0E}"/>
              </c:ext>
            </c:extLst>
          </c:dPt>
          <c:dPt>
            <c:idx val="15"/>
            <c:invertIfNegative val="0"/>
            <c:bubble3D val="0"/>
            <c:extLst>
              <c:ext xmlns:c16="http://schemas.microsoft.com/office/drawing/2014/chart" uri="{C3380CC4-5D6E-409C-BE32-E72D297353CC}">
                <c16:uniqueId val="{00000050-0145-4A9D-B738-14D799950D0E}"/>
              </c:ext>
            </c:extLst>
          </c:dPt>
          <c:dPt>
            <c:idx val="16"/>
            <c:invertIfNegative val="0"/>
            <c:bubble3D val="0"/>
            <c:extLst>
              <c:ext xmlns:c16="http://schemas.microsoft.com/office/drawing/2014/chart" uri="{C3380CC4-5D6E-409C-BE32-E72D297353CC}">
                <c16:uniqueId val="{00000051-0145-4A9D-B738-14D799950D0E}"/>
              </c:ext>
            </c:extLst>
          </c:dPt>
          <c:dPt>
            <c:idx val="17"/>
            <c:invertIfNegative val="0"/>
            <c:bubble3D val="0"/>
            <c:extLst>
              <c:ext xmlns:c16="http://schemas.microsoft.com/office/drawing/2014/chart" uri="{C3380CC4-5D6E-409C-BE32-E72D297353CC}">
                <c16:uniqueId val="{00000052-0145-4A9D-B738-14D799950D0E}"/>
              </c:ext>
            </c:extLst>
          </c:dPt>
          <c:dPt>
            <c:idx val="18"/>
            <c:invertIfNegative val="0"/>
            <c:bubble3D val="0"/>
            <c:extLst>
              <c:ext xmlns:c16="http://schemas.microsoft.com/office/drawing/2014/chart" uri="{C3380CC4-5D6E-409C-BE32-E72D297353CC}">
                <c16:uniqueId val="{00000053-0145-4A9D-B738-14D799950D0E}"/>
              </c:ext>
            </c:extLst>
          </c:dPt>
          <c:dPt>
            <c:idx val="19"/>
            <c:invertIfNegative val="0"/>
            <c:bubble3D val="0"/>
            <c:extLst>
              <c:ext xmlns:c16="http://schemas.microsoft.com/office/drawing/2014/chart" uri="{C3380CC4-5D6E-409C-BE32-E72D297353CC}">
                <c16:uniqueId val="{00000054-0145-4A9D-B738-14D799950D0E}"/>
              </c:ext>
            </c:extLst>
          </c:dPt>
          <c:dPt>
            <c:idx val="20"/>
            <c:invertIfNegative val="0"/>
            <c:bubble3D val="0"/>
            <c:extLst>
              <c:ext xmlns:c16="http://schemas.microsoft.com/office/drawing/2014/chart" uri="{C3380CC4-5D6E-409C-BE32-E72D297353CC}">
                <c16:uniqueId val="{00000055-0145-4A9D-B738-14D799950D0E}"/>
              </c:ext>
            </c:extLst>
          </c:dPt>
          <c:dPt>
            <c:idx val="21"/>
            <c:invertIfNegative val="0"/>
            <c:bubble3D val="0"/>
            <c:extLst>
              <c:ext xmlns:c16="http://schemas.microsoft.com/office/drawing/2014/chart" uri="{C3380CC4-5D6E-409C-BE32-E72D297353CC}">
                <c16:uniqueId val="{00000056-0145-4A9D-B738-14D799950D0E}"/>
              </c:ext>
            </c:extLst>
          </c:dPt>
          <c:dPt>
            <c:idx val="22"/>
            <c:invertIfNegative val="0"/>
            <c:bubble3D val="0"/>
            <c:extLst>
              <c:ext xmlns:c16="http://schemas.microsoft.com/office/drawing/2014/chart" uri="{C3380CC4-5D6E-409C-BE32-E72D297353CC}">
                <c16:uniqueId val="{00000057-0145-4A9D-B738-14D799950D0E}"/>
              </c:ext>
            </c:extLst>
          </c:dPt>
          <c:dPt>
            <c:idx val="23"/>
            <c:invertIfNegative val="0"/>
            <c:bubble3D val="0"/>
            <c:spPr>
              <a:solidFill>
                <a:srgbClr val="FFC000"/>
              </a:solidFill>
            </c:spPr>
            <c:extLst>
              <c:ext xmlns:c16="http://schemas.microsoft.com/office/drawing/2014/chart" uri="{C3380CC4-5D6E-409C-BE32-E72D297353CC}">
                <c16:uniqueId val="{00000059-0145-4A9D-B738-14D799950D0E}"/>
              </c:ext>
            </c:extLst>
          </c:dPt>
          <c:dPt>
            <c:idx val="24"/>
            <c:invertIfNegative val="0"/>
            <c:bubble3D val="0"/>
            <c:extLst>
              <c:ext xmlns:c16="http://schemas.microsoft.com/office/drawing/2014/chart" uri="{C3380CC4-5D6E-409C-BE32-E72D297353CC}">
                <c16:uniqueId val="{0000005A-0145-4A9D-B738-14D799950D0E}"/>
              </c:ext>
            </c:extLst>
          </c:dPt>
          <c:dPt>
            <c:idx val="25"/>
            <c:invertIfNegative val="0"/>
            <c:bubble3D val="0"/>
            <c:extLst>
              <c:ext xmlns:c16="http://schemas.microsoft.com/office/drawing/2014/chart" uri="{C3380CC4-5D6E-409C-BE32-E72D297353CC}">
                <c16:uniqueId val="{0000005B-0145-4A9D-B738-14D799950D0E}"/>
              </c:ext>
            </c:extLst>
          </c:dPt>
          <c:dPt>
            <c:idx val="26"/>
            <c:invertIfNegative val="0"/>
            <c:bubble3D val="0"/>
            <c:extLst>
              <c:ext xmlns:c16="http://schemas.microsoft.com/office/drawing/2014/chart" uri="{C3380CC4-5D6E-409C-BE32-E72D297353CC}">
                <c16:uniqueId val="{0000005C-0145-4A9D-B738-14D799950D0E}"/>
              </c:ext>
            </c:extLst>
          </c:dPt>
          <c:dPt>
            <c:idx val="27"/>
            <c:invertIfNegative val="0"/>
            <c:bubble3D val="0"/>
            <c:extLst>
              <c:ext xmlns:c16="http://schemas.microsoft.com/office/drawing/2014/chart" uri="{C3380CC4-5D6E-409C-BE32-E72D297353CC}">
                <c16:uniqueId val="{0000005D-0145-4A9D-B738-14D799950D0E}"/>
              </c:ext>
            </c:extLst>
          </c:dPt>
          <c:dPt>
            <c:idx val="28"/>
            <c:invertIfNegative val="0"/>
            <c:bubble3D val="0"/>
            <c:extLst>
              <c:ext xmlns:c16="http://schemas.microsoft.com/office/drawing/2014/chart" uri="{C3380CC4-5D6E-409C-BE32-E72D297353CC}">
                <c16:uniqueId val="{0000005E-0145-4A9D-B738-14D799950D0E}"/>
              </c:ext>
            </c:extLst>
          </c:dPt>
          <c:dPt>
            <c:idx val="29"/>
            <c:invertIfNegative val="0"/>
            <c:bubble3D val="0"/>
            <c:extLst>
              <c:ext xmlns:c16="http://schemas.microsoft.com/office/drawing/2014/chart" uri="{C3380CC4-5D6E-409C-BE32-E72D297353CC}">
                <c16:uniqueId val="{0000005F-0145-4A9D-B738-14D799950D0E}"/>
              </c:ext>
            </c:extLst>
          </c:dPt>
          <c:dPt>
            <c:idx val="30"/>
            <c:invertIfNegative val="0"/>
            <c:bubble3D val="0"/>
            <c:extLst>
              <c:ext xmlns:c16="http://schemas.microsoft.com/office/drawing/2014/chart" uri="{C3380CC4-5D6E-409C-BE32-E72D297353CC}">
                <c16:uniqueId val="{00000060-0145-4A9D-B738-14D799950D0E}"/>
              </c:ext>
            </c:extLst>
          </c:dPt>
          <c:dPt>
            <c:idx val="31"/>
            <c:invertIfNegative val="0"/>
            <c:bubble3D val="0"/>
            <c:extLst>
              <c:ext xmlns:c16="http://schemas.microsoft.com/office/drawing/2014/chart" uri="{C3380CC4-5D6E-409C-BE32-E72D297353CC}">
                <c16:uniqueId val="{00000061-0145-4A9D-B738-14D799950D0E}"/>
              </c:ext>
            </c:extLst>
          </c:dPt>
          <c:dPt>
            <c:idx val="32"/>
            <c:invertIfNegative val="0"/>
            <c:bubble3D val="0"/>
            <c:extLst>
              <c:ext xmlns:c16="http://schemas.microsoft.com/office/drawing/2014/chart" uri="{C3380CC4-5D6E-409C-BE32-E72D297353CC}">
                <c16:uniqueId val="{00000062-0145-4A9D-B738-14D799950D0E}"/>
              </c:ext>
            </c:extLst>
          </c:dPt>
          <c:dPt>
            <c:idx val="33"/>
            <c:invertIfNegative val="0"/>
            <c:bubble3D val="0"/>
            <c:extLst>
              <c:ext xmlns:c16="http://schemas.microsoft.com/office/drawing/2014/chart" uri="{C3380CC4-5D6E-409C-BE32-E72D297353CC}">
                <c16:uniqueId val="{00000063-0145-4A9D-B738-14D799950D0E}"/>
              </c:ext>
            </c:extLst>
          </c:dPt>
          <c:dPt>
            <c:idx val="34"/>
            <c:invertIfNegative val="0"/>
            <c:bubble3D val="0"/>
            <c:extLst>
              <c:ext xmlns:c16="http://schemas.microsoft.com/office/drawing/2014/chart" uri="{C3380CC4-5D6E-409C-BE32-E72D297353CC}">
                <c16:uniqueId val="{00000064-0145-4A9D-B738-14D799950D0E}"/>
              </c:ext>
            </c:extLst>
          </c:dPt>
          <c:dPt>
            <c:idx val="35"/>
            <c:invertIfNegative val="0"/>
            <c:bubble3D val="0"/>
            <c:spPr>
              <a:solidFill>
                <a:srgbClr val="FFC000"/>
              </a:solidFill>
            </c:spPr>
            <c:extLst>
              <c:ext xmlns:c16="http://schemas.microsoft.com/office/drawing/2014/chart" uri="{C3380CC4-5D6E-409C-BE32-E72D297353CC}">
                <c16:uniqueId val="{00000066-0145-4A9D-B738-14D799950D0E}"/>
              </c:ext>
            </c:extLst>
          </c:dPt>
          <c:dPt>
            <c:idx val="36"/>
            <c:invertIfNegative val="0"/>
            <c:bubble3D val="0"/>
            <c:extLst>
              <c:ext xmlns:c16="http://schemas.microsoft.com/office/drawing/2014/chart" uri="{C3380CC4-5D6E-409C-BE32-E72D297353CC}">
                <c16:uniqueId val="{00000067-0145-4A9D-B738-14D799950D0E}"/>
              </c:ext>
            </c:extLst>
          </c:dPt>
          <c:dPt>
            <c:idx val="37"/>
            <c:invertIfNegative val="0"/>
            <c:bubble3D val="0"/>
            <c:extLst>
              <c:ext xmlns:c16="http://schemas.microsoft.com/office/drawing/2014/chart" uri="{C3380CC4-5D6E-409C-BE32-E72D297353CC}">
                <c16:uniqueId val="{00000068-0145-4A9D-B738-14D799950D0E}"/>
              </c:ext>
            </c:extLst>
          </c:dPt>
          <c:dPt>
            <c:idx val="38"/>
            <c:invertIfNegative val="0"/>
            <c:bubble3D val="0"/>
            <c:extLst>
              <c:ext xmlns:c16="http://schemas.microsoft.com/office/drawing/2014/chart" uri="{C3380CC4-5D6E-409C-BE32-E72D297353CC}">
                <c16:uniqueId val="{00000069-0145-4A9D-B738-14D799950D0E}"/>
              </c:ext>
            </c:extLst>
          </c:dPt>
          <c:dPt>
            <c:idx val="39"/>
            <c:invertIfNegative val="0"/>
            <c:bubble3D val="0"/>
            <c:extLst>
              <c:ext xmlns:c16="http://schemas.microsoft.com/office/drawing/2014/chart" uri="{C3380CC4-5D6E-409C-BE32-E72D297353CC}">
                <c16:uniqueId val="{0000006A-0145-4A9D-B738-14D799950D0E}"/>
              </c:ext>
            </c:extLst>
          </c:dPt>
          <c:dPt>
            <c:idx val="40"/>
            <c:invertIfNegative val="0"/>
            <c:bubble3D val="0"/>
            <c:extLst>
              <c:ext xmlns:c16="http://schemas.microsoft.com/office/drawing/2014/chart" uri="{C3380CC4-5D6E-409C-BE32-E72D297353CC}">
                <c16:uniqueId val="{0000006B-0145-4A9D-B738-14D799950D0E}"/>
              </c:ext>
            </c:extLst>
          </c:dPt>
          <c:dPt>
            <c:idx val="41"/>
            <c:invertIfNegative val="0"/>
            <c:bubble3D val="0"/>
            <c:extLst>
              <c:ext xmlns:c16="http://schemas.microsoft.com/office/drawing/2014/chart" uri="{C3380CC4-5D6E-409C-BE32-E72D297353CC}">
                <c16:uniqueId val="{0000006C-0145-4A9D-B738-14D799950D0E}"/>
              </c:ext>
            </c:extLst>
          </c:dPt>
          <c:dPt>
            <c:idx val="42"/>
            <c:invertIfNegative val="0"/>
            <c:bubble3D val="0"/>
            <c:extLst>
              <c:ext xmlns:c16="http://schemas.microsoft.com/office/drawing/2014/chart" uri="{C3380CC4-5D6E-409C-BE32-E72D297353CC}">
                <c16:uniqueId val="{0000006D-0145-4A9D-B738-14D799950D0E}"/>
              </c:ext>
            </c:extLst>
          </c:dPt>
          <c:dPt>
            <c:idx val="43"/>
            <c:invertIfNegative val="0"/>
            <c:bubble3D val="0"/>
            <c:extLst>
              <c:ext xmlns:c16="http://schemas.microsoft.com/office/drawing/2014/chart" uri="{C3380CC4-5D6E-409C-BE32-E72D297353CC}">
                <c16:uniqueId val="{0000006E-0145-4A9D-B738-14D799950D0E}"/>
              </c:ext>
            </c:extLst>
          </c:dPt>
          <c:dPt>
            <c:idx val="44"/>
            <c:invertIfNegative val="0"/>
            <c:bubble3D val="0"/>
            <c:extLst>
              <c:ext xmlns:c16="http://schemas.microsoft.com/office/drawing/2014/chart" uri="{C3380CC4-5D6E-409C-BE32-E72D297353CC}">
                <c16:uniqueId val="{0000006F-0145-4A9D-B738-14D799950D0E}"/>
              </c:ext>
            </c:extLst>
          </c:dPt>
          <c:dPt>
            <c:idx val="46"/>
            <c:invertIfNegative val="0"/>
            <c:bubble3D val="0"/>
            <c:extLst>
              <c:ext xmlns:c16="http://schemas.microsoft.com/office/drawing/2014/chart" uri="{C3380CC4-5D6E-409C-BE32-E72D297353CC}">
                <c16:uniqueId val="{00000070-0145-4A9D-B738-14D799950D0E}"/>
              </c:ext>
            </c:extLst>
          </c:dPt>
          <c:dPt>
            <c:idx val="47"/>
            <c:invertIfNegative val="0"/>
            <c:bubble3D val="0"/>
            <c:spPr>
              <a:solidFill>
                <a:srgbClr val="FFC000"/>
              </a:solidFill>
            </c:spPr>
            <c:extLst>
              <c:ext xmlns:c16="http://schemas.microsoft.com/office/drawing/2014/chart" uri="{C3380CC4-5D6E-409C-BE32-E72D297353CC}">
                <c16:uniqueId val="{00000072-0145-4A9D-B738-14D799950D0E}"/>
              </c:ext>
            </c:extLst>
          </c:dPt>
          <c:dPt>
            <c:idx val="48"/>
            <c:invertIfNegative val="0"/>
            <c:bubble3D val="0"/>
            <c:extLst>
              <c:ext xmlns:c16="http://schemas.microsoft.com/office/drawing/2014/chart" uri="{C3380CC4-5D6E-409C-BE32-E72D297353CC}">
                <c16:uniqueId val="{00000073-0145-4A9D-B738-14D799950D0E}"/>
              </c:ext>
            </c:extLst>
          </c:dPt>
          <c:dPt>
            <c:idx val="49"/>
            <c:invertIfNegative val="0"/>
            <c:bubble3D val="0"/>
            <c:extLst>
              <c:ext xmlns:c16="http://schemas.microsoft.com/office/drawing/2014/chart" uri="{C3380CC4-5D6E-409C-BE32-E72D297353CC}">
                <c16:uniqueId val="{00000074-0145-4A9D-B738-14D799950D0E}"/>
              </c:ext>
            </c:extLst>
          </c:dPt>
          <c:dPt>
            <c:idx val="50"/>
            <c:invertIfNegative val="0"/>
            <c:bubble3D val="0"/>
            <c:extLst>
              <c:ext xmlns:c16="http://schemas.microsoft.com/office/drawing/2014/chart" uri="{C3380CC4-5D6E-409C-BE32-E72D297353CC}">
                <c16:uniqueId val="{00000075-0145-4A9D-B738-14D799950D0E}"/>
              </c:ext>
            </c:extLst>
          </c:dPt>
          <c:dPt>
            <c:idx val="51"/>
            <c:invertIfNegative val="0"/>
            <c:bubble3D val="0"/>
            <c:extLst>
              <c:ext xmlns:c16="http://schemas.microsoft.com/office/drawing/2014/chart" uri="{C3380CC4-5D6E-409C-BE32-E72D297353CC}">
                <c16:uniqueId val="{00000076-0145-4A9D-B738-14D799950D0E}"/>
              </c:ext>
            </c:extLst>
          </c:dPt>
          <c:dPt>
            <c:idx val="52"/>
            <c:invertIfNegative val="0"/>
            <c:bubble3D val="0"/>
            <c:extLst>
              <c:ext xmlns:c16="http://schemas.microsoft.com/office/drawing/2014/chart" uri="{C3380CC4-5D6E-409C-BE32-E72D297353CC}">
                <c16:uniqueId val="{00000077-0145-4A9D-B738-14D799950D0E}"/>
              </c:ext>
            </c:extLst>
          </c:dPt>
          <c:dPt>
            <c:idx val="53"/>
            <c:invertIfNegative val="0"/>
            <c:bubble3D val="0"/>
            <c:extLst>
              <c:ext xmlns:c16="http://schemas.microsoft.com/office/drawing/2014/chart" uri="{C3380CC4-5D6E-409C-BE32-E72D297353CC}">
                <c16:uniqueId val="{00000078-0145-4A9D-B738-14D799950D0E}"/>
              </c:ext>
            </c:extLst>
          </c:dPt>
          <c:dPt>
            <c:idx val="54"/>
            <c:invertIfNegative val="0"/>
            <c:bubble3D val="0"/>
            <c:extLst>
              <c:ext xmlns:c16="http://schemas.microsoft.com/office/drawing/2014/chart" uri="{C3380CC4-5D6E-409C-BE32-E72D297353CC}">
                <c16:uniqueId val="{00000079-0145-4A9D-B738-14D799950D0E}"/>
              </c:ext>
            </c:extLst>
          </c:dPt>
          <c:dPt>
            <c:idx val="55"/>
            <c:invertIfNegative val="0"/>
            <c:bubble3D val="0"/>
            <c:extLst>
              <c:ext xmlns:c16="http://schemas.microsoft.com/office/drawing/2014/chart" uri="{C3380CC4-5D6E-409C-BE32-E72D297353CC}">
                <c16:uniqueId val="{0000007A-0145-4A9D-B738-14D799950D0E}"/>
              </c:ext>
            </c:extLst>
          </c:dPt>
          <c:dPt>
            <c:idx val="56"/>
            <c:invertIfNegative val="0"/>
            <c:bubble3D val="0"/>
            <c:extLst>
              <c:ext xmlns:c16="http://schemas.microsoft.com/office/drawing/2014/chart" uri="{C3380CC4-5D6E-409C-BE32-E72D297353CC}">
                <c16:uniqueId val="{0000007B-0145-4A9D-B738-14D799950D0E}"/>
              </c:ext>
            </c:extLst>
          </c:dPt>
          <c:dPt>
            <c:idx val="59"/>
            <c:invertIfNegative val="0"/>
            <c:bubble3D val="0"/>
            <c:spPr>
              <a:solidFill>
                <a:srgbClr val="FBBB27"/>
              </a:solidFill>
            </c:spPr>
            <c:extLst>
              <c:ext xmlns:c16="http://schemas.microsoft.com/office/drawing/2014/chart" uri="{C3380CC4-5D6E-409C-BE32-E72D297353CC}">
                <c16:uniqueId val="{0000007D-0145-4A9D-B738-14D799950D0E}"/>
              </c:ext>
            </c:extLst>
          </c:dPt>
          <c:dLbls>
            <c:dLbl>
              <c:idx val="11"/>
              <c:layout>
                <c:manualLayout>
                  <c:x val="-3.9197084655042807E-17"/>
                  <c:y val="-7.4083230439957751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0145-4A9D-B738-14D799950D0E}"/>
                </c:ext>
              </c:extLst>
            </c:dLbl>
            <c:dLbl>
              <c:idx val="23"/>
              <c:layout>
                <c:manualLayout>
                  <c:x val="0"/>
                  <c:y val="-3.5277728780932258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0145-4A9D-B738-14D799950D0E}"/>
                </c:ext>
              </c:extLst>
            </c:dLbl>
            <c:dLbl>
              <c:idx val="35"/>
              <c:layout>
                <c:manualLayout>
                  <c:x val="0"/>
                  <c:y val="-1.7638864390466125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0145-4A9D-B738-14D799950D0E}"/>
                </c:ext>
              </c:extLst>
            </c:dLbl>
            <c:dLbl>
              <c:idx val="47"/>
              <c:layout>
                <c:manualLayout>
                  <c:x val="2.1380474979877944E-3"/>
                  <c:y val="-2.1166637268559413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0145-4A9D-B738-14D799950D0E}"/>
                </c:ext>
              </c:extLst>
            </c:dLbl>
            <c:dLbl>
              <c:idx val="59"/>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D-0145-4A9D-B738-14D799950D0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'F44-45 Diésel'!$H$7:$H$66</c:f>
              <c:numCache>
                <c:formatCode>0.00</c:formatCode>
                <c:ptCount val="60"/>
                <c:pt idx="0">
                  <c:v>21.398189148218201</c:v>
                </c:pt>
                <c:pt idx="1">
                  <c:v>21.264387980065798</c:v>
                </c:pt>
                <c:pt idx="2">
                  <c:v>20.9913548905547</c:v>
                </c:pt>
                <c:pt idx="3">
                  <c:v>20.8837815527882</c:v>
                </c:pt>
                <c:pt idx="4">
                  <c:v>20.7631801146226</c:v>
                </c:pt>
                <c:pt idx="5">
                  <c:v>20.494629333815201</c:v>
                </c:pt>
                <c:pt idx="6">
                  <c:v>20.2599337970533</c:v>
                </c:pt>
                <c:pt idx="7">
                  <c:v>20.224617007311601</c:v>
                </c:pt>
                <c:pt idx="8">
                  <c:v>20.4700901031961</c:v>
                </c:pt>
                <c:pt idx="9">
                  <c:v>20.5740042310828</c:v>
                </c:pt>
                <c:pt idx="10">
                  <c:v>20.5131093277848</c:v>
                </c:pt>
                <c:pt idx="11">
                  <c:v>20.581287777415199</c:v>
                </c:pt>
                <c:pt idx="12">
                  <c:v>21.116381102080702</c:v>
                </c:pt>
                <c:pt idx="13">
                  <c:v>21.820693699019301</c:v>
                </c:pt>
                <c:pt idx="14">
                  <c:v>22.0367373273886</c:v>
                </c:pt>
                <c:pt idx="15">
                  <c:v>22.218865416019899</c:v>
                </c:pt>
                <c:pt idx="16">
                  <c:v>22.442121042754501</c:v>
                </c:pt>
                <c:pt idx="17">
                  <c:v>22.6339724484789</c:v>
                </c:pt>
                <c:pt idx="18">
                  <c:v>22.933620597423001</c:v>
                </c:pt>
                <c:pt idx="19">
                  <c:v>23.399358990692502</c:v>
                </c:pt>
                <c:pt idx="20">
                  <c:v>23.622582248254101</c:v>
                </c:pt>
                <c:pt idx="21">
                  <c:v>23.835279593365701</c:v>
                </c:pt>
                <c:pt idx="22">
                  <c:v>23.830427962173701</c:v>
                </c:pt>
                <c:pt idx="23">
                  <c:v>23.526933800551198</c:v>
                </c:pt>
                <c:pt idx="24">
                  <c:v>23.4182752172816</c:v>
                </c:pt>
                <c:pt idx="25">
                  <c:v>24.373501612477401</c:v>
                </c:pt>
                <c:pt idx="26">
                  <c:v>24.407584006041201</c:v>
                </c:pt>
                <c:pt idx="27">
                  <c:v>24.1724435902814</c:v>
                </c:pt>
                <c:pt idx="28">
                  <c:v>24.1428926663799</c:v>
                </c:pt>
                <c:pt idx="29">
                  <c:v>23.894753340250599</c:v>
                </c:pt>
                <c:pt idx="30">
                  <c:v>23.901329601250101</c:v>
                </c:pt>
                <c:pt idx="31">
                  <c:v>23.875046810942901</c:v>
                </c:pt>
                <c:pt idx="32">
                  <c:v>23.8706568491084</c:v>
                </c:pt>
                <c:pt idx="33">
                  <c:v>23.667153970853398</c:v>
                </c:pt>
                <c:pt idx="34">
                  <c:v>23.461393909144</c:v>
                </c:pt>
                <c:pt idx="35">
                  <c:v>23.490010669299799</c:v>
                </c:pt>
                <c:pt idx="36">
                  <c:v>23.450260239608198</c:v>
                </c:pt>
                <c:pt idx="37">
                  <c:v>23.069799147884499</c:v>
                </c:pt>
                <c:pt idx="38">
                  <c:v>22.154701515414299</c:v>
                </c:pt>
                <c:pt idx="39">
                  <c:v>21.103757443249801</c:v>
                </c:pt>
                <c:pt idx="40">
                  <c:v>20.5164929218598</c:v>
                </c:pt>
                <c:pt idx="41">
                  <c:v>21.018699664080199</c:v>
                </c:pt>
                <c:pt idx="42">
                  <c:v>21.503356878176199</c:v>
                </c:pt>
                <c:pt idx="43">
                  <c:v>21.4272021807035</c:v>
                </c:pt>
                <c:pt idx="44">
                  <c:v>21.049844577633301</c:v>
                </c:pt>
                <c:pt idx="45">
                  <c:v>20.5555441872046</c:v>
                </c:pt>
                <c:pt idx="46">
                  <c:v>20.261786103026001</c:v>
                </c:pt>
                <c:pt idx="47">
                  <c:v>20.560729547891398</c:v>
                </c:pt>
                <c:pt idx="48">
                  <c:v>21.150504511399198</c:v>
                </c:pt>
                <c:pt idx="49">
                  <c:v>21.942458273966501</c:v>
                </c:pt>
                <c:pt idx="50">
                  <c:v>22.478460383470399</c:v>
                </c:pt>
                <c:pt idx="51">
                  <c:v>22.532227083832399</c:v>
                </c:pt>
                <c:pt idx="52">
                  <c:v>22.628221667102299</c:v>
                </c:pt>
                <c:pt idx="53">
                  <c:v>22.557695225576602</c:v>
                </c:pt>
                <c:pt idx="54">
                  <c:v>22.428771540084</c:v>
                </c:pt>
                <c:pt idx="55">
                  <c:v>22.439125732664099</c:v>
                </c:pt>
                <c:pt idx="56">
                  <c:v>22.238409052556001</c:v>
                </c:pt>
                <c:pt idx="57">
                  <c:v>22.036360113553499</c:v>
                </c:pt>
                <c:pt idx="58">
                  <c:v>21.720606260471701</c:v>
                </c:pt>
                <c:pt idx="59">
                  <c:v>21.819912303908101</c:v>
                </c:pt>
              </c:numCache>
            </c:numRef>
          </c:val>
          <c:extLst>
            <c:ext xmlns:c16="http://schemas.microsoft.com/office/drawing/2014/chart" uri="{C3380CC4-5D6E-409C-BE32-E72D297353CC}">
              <c16:uniqueId val="{0000007E-0145-4A9D-B738-14D799950D0E}"/>
            </c:ext>
          </c:extLst>
        </c:ser>
        <c:dLbls>
          <c:showLegendKey val="0"/>
          <c:showVal val="0"/>
          <c:showCatName val="0"/>
          <c:showSerName val="0"/>
          <c:showPercent val="0"/>
          <c:showBubbleSize val="0"/>
        </c:dLbls>
        <c:gapWidth val="75"/>
        <c:overlap val="-50"/>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tickMarkSkip val="1"/>
        <c:noMultiLvlLbl val="0"/>
      </c:catAx>
      <c:valAx>
        <c:axId val="183675904"/>
        <c:scaling>
          <c:orientation val="minMax"/>
          <c:max val="25.5"/>
          <c:min val="16.5"/>
        </c:scaling>
        <c:delete val="0"/>
        <c:axPos val="l"/>
        <c:numFmt formatCode="0.00" sourceLinked="1"/>
        <c:majorTickMark val="out"/>
        <c:minorTickMark val="none"/>
        <c:tickLblPos val="nextTo"/>
        <c:crossAx val="183674368"/>
        <c:crosses val="autoZero"/>
        <c:crossBetween val="midCat"/>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14D5-4C90-9691-6D4CB8504239}"/>
              </c:ext>
            </c:extLst>
          </c:dPt>
          <c:dPt>
            <c:idx val="1"/>
            <c:invertIfNegative val="0"/>
            <c:bubble3D val="0"/>
            <c:extLst>
              <c:ext xmlns:c16="http://schemas.microsoft.com/office/drawing/2014/chart" uri="{C3380CC4-5D6E-409C-BE32-E72D297353CC}">
                <c16:uniqueId val="{00000001-14D5-4C90-9691-6D4CB8504239}"/>
              </c:ext>
            </c:extLst>
          </c:dPt>
          <c:dPt>
            <c:idx val="2"/>
            <c:invertIfNegative val="0"/>
            <c:bubble3D val="0"/>
            <c:extLst>
              <c:ext xmlns:c16="http://schemas.microsoft.com/office/drawing/2014/chart" uri="{C3380CC4-5D6E-409C-BE32-E72D297353CC}">
                <c16:uniqueId val="{00000002-14D5-4C90-9691-6D4CB8504239}"/>
              </c:ext>
            </c:extLst>
          </c:dPt>
          <c:dPt>
            <c:idx val="3"/>
            <c:invertIfNegative val="0"/>
            <c:bubble3D val="0"/>
            <c:extLst>
              <c:ext xmlns:c16="http://schemas.microsoft.com/office/drawing/2014/chart" uri="{C3380CC4-5D6E-409C-BE32-E72D297353CC}">
                <c16:uniqueId val="{00000003-14D5-4C90-9691-6D4CB8504239}"/>
              </c:ext>
            </c:extLst>
          </c:dPt>
          <c:dPt>
            <c:idx val="4"/>
            <c:invertIfNegative val="0"/>
            <c:bubble3D val="0"/>
            <c:extLst>
              <c:ext xmlns:c16="http://schemas.microsoft.com/office/drawing/2014/chart" uri="{C3380CC4-5D6E-409C-BE32-E72D297353CC}">
                <c16:uniqueId val="{00000004-14D5-4C90-9691-6D4CB8504239}"/>
              </c:ext>
            </c:extLst>
          </c:dPt>
          <c:dPt>
            <c:idx val="5"/>
            <c:invertIfNegative val="0"/>
            <c:bubble3D val="0"/>
            <c:extLst>
              <c:ext xmlns:c16="http://schemas.microsoft.com/office/drawing/2014/chart" uri="{C3380CC4-5D6E-409C-BE32-E72D297353CC}">
                <c16:uniqueId val="{00000005-14D5-4C90-9691-6D4CB8504239}"/>
              </c:ext>
            </c:extLst>
          </c:dPt>
          <c:dPt>
            <c:idx val="6"/>
            <c:invertIfNegative val="0"/>
            <c:bubble3D val="0"/>
            <c:extLst>
              <c:ext xmlns:c16="http://schemas.microsoft.com/office/drawing/2014/chart" uri="{C3380CC4-5D6E-409C-BE32-E72D297353CC}">
                <c16:uniqueId val="{00000006-14D5-4C90-9691-6D4CB8504239}"/>
              </c:ext>
            </c:extLst>
          </c:dPt>
          <c:dPt>
            <c:idx val="7"/>
            <c:invertIfNegative val="0"/>
            <c:bubble3D val="0"/>
            <c:extLst>
              <c:ext xmlns:c16="http://schemas.microsoft.com/office/drawing/2014/chart" uri="{C3380CC4-5D6E-409C-BE32-E72D297353CC}">
                <c16:uniqueId val="{00000007-14D5-4C90-9691-6D4CB8504239}"/>
              </c:ext>
            </c:extLst>
          </c:dPt>
          <c:dPt>
            <c:idx val="8"/>
            <c:invertIfNegative val="0"/>
            <c:bubble3D val="0"/>
            <c:extLst>
              <c:ext xmlns:c16="http://schemas.microsoft.com/office/drawing/2014/chart" uri="{C3380CC4-5D6E-409C-BE32-E72D297353CC}">
                <c16:uniqueId val="{00000008-14D5-4C90-9691-6D4CB8504239}"/>
              </c:ext>
            </c:extLst>
          </c:dPt>
          <c:dPt>
            <c:idx val="9"/>
            <c:invertIfNegative val="0"/>
            <c:bubble3D val="0"/>
            <c:extLst>
              <c:ext xmlns:c16="http://schemas.microsoft.com/office/drawing/2014/chart" uri="{C3380CC4-5D6E-409C-BE32-E72D297353CC}">
                <c16:uniqueId val="{00000009-14D5-4C90-9691-6D4CB8504239}"/>
              </c:ext>
            </c:extLst>
          </c:dPt>
          <c:dPt>
            <c:idx val="10"/>
            <c:invertIfNegative val="0"/>
            <c:bubble3D val="0"/>
            <c:extLst>
              <c:ext xmlns:c16="http://schemas.microsoft.com/office/drawing/2014/chart" uri="{C3380CC4-5D6E-409C-BE32-E72D297353CC}">
                <c16:uniqueId val="{0000000A-14D5-4C90-9691-6D4CB8504239}"/>
              </c:ext>
            </c:extLst>
          </c:dPt>
          <c:dPt>
            <c:idx val="11"/>
            <c:invertIfNegative val="0"/>
            <c:bubble3D val="0"/>
            <c:spPr>
              <a:solidFill>
                <a:srgbClr val="595959"/>
              </a:solidFill>
            </c:spPr>
            <c:extLst>
              <c:ext xmlns:c16="http://schemas.microsoft.com/office/drawing/2014/chart" uri="{C3380CC4-5D6E-409C-BE32-E72D297353CC}">
                <c16:uniqueId val="{0000000C-14D5-4C90-9691-6D4CB8504239}"/>
              </c:ext>
            </c:extLst>
          </c:dPt>
          <c:dPt>
            <c:idx val="12"/>
            <c:invertIfNegative val="0"/>
            <c:bubble3D val="0"/>
            <c:extLst>
              <c:ext xmlns:c16="http://schemas.microsoft.com/office/drawing/2014/chart" uri="{C3380CC4-5D6E-409C-BE32-E72D297353CC}">
                <c16:uniqueId val="{0000000D-14D5-4C90-9691-6D4CB8504239}"/>
              </c:ext>
            </c:extLst>
          </c:dPt>
          <c:dPt>
            <c:idx val="13"/>
            <c:invertIfNegative val="0"/>
            <c:bubble3D val="0"/>
            <c:extLst>
              <c:ext xmlns:c16="http://schemas.microsoft.com/office/drawing/2014/chart" uri="{C3380CC4-5D6E-409C-BE32-E72D297353CC}">
                <c16:uniqueId val="{0000000E-14D5-4C90-9691-6D4CB8504239}"/>
              </c:ext>
            </c:extLst>
          </c:dPt>
          <c:dPt>
            <c:idx val="14"/>
            <c:invertIfNegative val="0"/>
            <c:bubble3D val="0"/>
            <c:extLst>
              <c:ext xmlns:c16="http://schemas.microsoft.com/office/drawing/2014/chart" uri="{C3380CC4-5D6E-409C-BE32-E72D297353CC}">
                <c16:uniqueId val="{0000000F-14D5-4C90-9691-6D4CB8504239}"/>
              </c:ext>
            </c:extLst>
          </c:dPt>
          <c:dPt>
            <c:idx val="15"/>
            <c:invertIfNegative val="0"/>
            <c:bubble3D val="0"/>
            <c:extLst>
              <c:ext xmlns:c16="http://schemas.microsoft.com/office/drawing/2014/chart" uri="{C3380CC4-5D6E-409C-BE32-E72D297353CC}">
                <c16:uniqueId val="{00000010-14D5-4C90-9691-6D4CB8504239}"/>
              </c:ext>
            </c:extLst>
          </c:dPt>
          <c:dPt>
            <c:idx val="16"/>
            <c:invertIfNegative val="0"/>
            <c:bubble3D val="0"/>
            <c:extLst>
              <c:ext xmlns:c16="http://schemas.microsoft.com/office/drawing/2014/chart" uri="{C3380CC4-5D6E-409C-BE32-E72D297353CC}">
                <c16:uniqueId val="{00000011-14D5-4C90-9691-6D4CB8504239}"/>
              </c:ext>
            </c:extLst>
          </c:dPt>
          <c:dPt>
            <c:idx val="17"/>
            <c:invertIfNegative val="0"/>
            <c:bubble3D val="0"/>
            <c:extLst>
              <c:ext xmlns:c16="http://schemas.microsoft.com/office/drawing/2014/chart" uri="{C3380CC4-5D6E-409C-BE32-E72D297353CC}">
                <c16:uniqueId val="{00000012-14D5-4C90-9691-6D4CB8504239}"/>
              </c:ext>
            </c:extLst>
          </c:dPt>
          <c:dPt>
            <c:idx val="18"/>
            <c:invertIfNegative val="0"/>
            <c:bubble3D val="0"/>
            <c:extLst>
              <c:ext xmlns:c16="http://schemas.microsoft.com/office/drawing/2014/chart" uri="{C3380CC4-5D6E-409C-BE32-E72D297353CC}">
                <c16:uniqueId val="{00000013-14D5-4C90-9691-6D4CB8504239}"/>
              </c:ext>
            </c:extLst>
          </c:dPt>
          <c:dPt>
            <c:idx val="19"/>
            <c:invertIfNegative val="0"/>
            <c:bubble3D val="0"/>
            <c:extLst>
              <c:ext xmlns:c16="http://schemas.microsoft.com/office/drawing/2014/chart" uri="{C3380CC4-5D6E-409C-BE32-E72D297353CC}">
                <c16:uniqueId val="{00000014-14D5-4C90-9691-6D4CB8504239}"/>
              </c:ext>
            </c:extLst>
          </c:dPt>
          <c:dPt>
            <c:idx val="20"/>
            <c:invertIfNegative val="0"/>
            <c:bubble3D val="0"/>
            <c:extLst>
              <c:ext xmlns:c16="http://schemas.microsoft.com/office/drawing/2014/chart" uri="{C3380CC4-5D6E-409C-BE32-E72D297353CC}">
                <c16:uniqueId val="{00000015-14D5-4C90-9691-6D4CB8504239}"/>
              </c:ext>
            </c:extLst>
          </c:dPt>
          <c:dPt>
            <c:idx val="21"/>
            <c:invertIfNegative val="0"/>
            <c:bubble3D val="0"/>
            <c:extLst>
              <c:ext xmlns:c16="http://schemas.microsoft.com/office/drawing/2014/chart" uri="{C3380CC4-5D6E-409C-BE32-E72D297353CC}">
                <c16:uniqueId val="{00000016-14D5-4C90-9691-6D4CB8504239}"/>
              </c:ext>
            </c:extLst>
          </c:dPt>
          <c:dPt>
            <c:idx val="22"/>
            <c:invertIfNegative val="0"/>
            <c:bubble3D val="0"/>
            <c:extLst>
              <c:ext xmlns:c16="http://schemas.microsoft.com/office/drawing/2014/chart" uri="{C3380CC4-5D6E-409C-BE32-E72D297353CC}">
                <c16:uniqueId val="{00000017-14D5-4C90-9691-6D4CB8504239}"/>
              </c:ext>
            </c:extLst>
          </c:dPt>
          <c:dPt>
            <c:idx val="23"/>
            <c:invertIfNegative val="0"/>
            <c:bubble3D val="0"/>
            <c:spPr>
              <a:solidFill>
                <a:srgbClr val="595959"/>
              </a:solidFill>
            </c:spPr>
            <c:extLst>
              <c:ext xmlns:c16="http://schemas.microsoft.com/office/drawing/2014/chart" uri="{C3380CC4-5D6E-409C-BE32-E72D297353CC}">
                <c16:uniqueId val="{00000019-14D5-4C90-9691-6D4CB8504239}"/>
              </c:ext>
            </c:extLst>
          </c:dPt>
          <c:dPt>
            <c:idx val="24"/>
            <c:invertIfNegative val="0"/>
            <c:bubble3D val="0"/>
            <c:extLst>
              <c:ext xmlns:c16="http://schemas.microsoft.com/office/drawing/2014/chart" uri="{C3380CC4-5D6E-409C-BE32-E72D297353CC}">
                <c16:uniqueId val="{0000001A-14D5-4C90-9691-6D4CB8504239}"/>
              </c:ext>
            </c:extLst>
          </c:dPt>
          <c:dPt>
            <c:idx val="25"/>
            <c:invertIfNegative val="0"/>
            <c:bubble3D val="0"/>
            <c:extLst>
              <c:ext xmlns:c16="http://schemas.microsoft.com/office/drawing/2014/chart" uri="{C3380CC4-5D6E-409C-BE32-E72D297353CC}">
                <c16:uniqueId val="{0000001B-14D5-4C90-9691-6D4CB8504239}"/>
              </c:ext>
            </c:extLst>
          </c:dPt>
          <c:dPt>
            <c:idx val="26"/>
            <c:invertIfNegative val="0"/>
            <c:bubble3D val="0"/>
            <c:extLst>
              <c:ext xmlns:c16="http://schemas.microsoft.com/office/drawing/2014/chart" uri="{C3380CC4-5D6E-409C-BE32-E72D297353CC}">
                <c16:uniqueId val="{0000001C-14D5-4C90-9691-6D4CB8504239}"/>
              </c:ext>
            </c:extLst>
          </c:dPt>
          <c:dPt>
            <c:idx val="27"/>
            <c:invertIfNegative val="0"/>
            <c:bubble3D val="0"/>
            <c:extLst>
              <c:ext xmlns:c16="http://schemas.microsoft.com/office/drawing/2014/chart" uri="{C3380CC4-5D6E-409C-BE32-E72D297353CC}">
                <c16:uniqueId val="{0000001D-14D5-4C90-9691-6D4CB8504239}"/>
              </c:ext>
            </c:extLst>
          </c:dPt>
          <c:dPt>
            <c:idx val="28"/>
            <c:invertIfNegative val="0"/>
            <c:bubble3D val="0"/>
            <c:extLst>
              <c:ext xmlns:c16="http://schemas.microsoft.com/office/drawing/2014/chart" uri="{C3380CC4-5D6E-409C-BE32-E72D297353CC}">
                <c16:uniqueId val="{0000001E-14D5-4C90-9691-6D4CB8504239}"/>
              </c:ext>
            </c:extLst>
          </c:dPt>
          <c:dPt>
            <c:idx val="29"/>
            <c:invertIfNegative val="0"/>
            <c:bubble3D val="0"/>
            <c:extLst>
              <c:ext xmlns:c16="http://schemas.microsoft.com/office/drawing/2014/chart" uri="{C3380CC4-5D6E-409C-BE32-E72D297353CC}">
                <c16:uniqueId val="{0000001F-14D5-4C90-9691-6D4CB8504239}"/>
              </c:ext>
            </c:extLst>
          </c:dPt>
          <c:dPt>
            <c:idx val="30"/>
            <c:invertIfNegative val="0"/>
            <c:bubble3D val="0"/>
            <c:extLst>
              <c:ext xmlns:c16="http://schemas.microsoft.com/office/drawing/2014/chart" uri="{C3380CC4-5D6E-409C-BE32-E72D297353CC}">
                <c16:uniqueId val="{00000020-14D5-4C90-9691-6D4CB8504239}"/>
              </c:ext>
            </c:extLst>
          </c:dPt>
          <c:dPt>
            <c:idx val="31"/>
            <c:invertIfNegative val="0"/>
            <c:bubble3D val="0"/>
            <c:extLst>
              <c:ext xmlns:c16="http://schemas.microsoft.com/office/drawing/2014/chart" uri="{C3380CC4-5D6E-409C-BE32-E72D297353CC}">
                <c16:uniqueId val="{00000021-14D5-4C90-9691-6D4CB8504239}"/>
              </c:ext>
            </c:extLst>
          </c:dPt>
          <c:dPt>
            <c:idx val="32"/>
            <c:invertIfNegative val="0"/>
            <c:bubble3D val="0"/>
            <c:extLst>
              <c:ext xmlns:c16="http://schemas.microsoft.com/office/drawing/2014/chart" uri="{C3380CC4-5D6E-409C-BE32-E72D297353CC}">
                <c16:uniqueId val="{00000022-14D5-4C90-9691-6D4CB8504239}"/>
              </c:ext>
            </c:extLst>
          </c:dPt>
          <c:dPt>
            <c:idx val="33"/>
            <c:invertIfNegative val="0"/>
            <c:bubble3D val="0"/>
            <c:extLst>
              <c:ext xmlns:c16="http://schemas.microsoft.com/office/drawing/2014/chart" uri="{C3380CC4-5D6E-409C-BE32-E72D297353CC}">
                <c16:uniqueId val="{00000023-14D5-4C90-9691-6D4CB8504239}"/>
              </c:ext>
            </c:extLst>
          </c:dPt>
          <c:dPt>
            <c:idx val="34"/>
            <c:invertIfNegative val="0"/>
            <c:bubble3D val="0"/>
            <c:extLst>
              <c:ext xmlns:c16="http://schemas.microsoft.com/office/drawing/2014/chart" uri="{C3380CC4-5D6E-409C-BE32-E72D297353CC}">
                <c16:uniqueId val="{00000024-14D5-4C90-9691-6D4CB8504239}"/>
              </c:ext>
            </c:extLst>
          </c:dPt>
          <c:dPt>
            <c:idx val="35"/>
            <c:invertIfNegative val="0"/>
            <c:bubble3D val="0"/>
            <c:spPr>
              <a:solidFill>
                <a:srgbClr val="595959"/>
              </a:solidFill>
            </c:spPr>
            <c:extLst>
              <c:ext xmlns:c16="http://schemas.microsoft.com/office/drawing/2014/chart" uri="{C3380CC4-5D6E-409C-BE32-E72D297353CC}">
                <c16:uniqueId val="{00000026-14D5-4C90-9691-6D4CB8504239}"/>
              </c:ext>
            </c:extLst>
          </c:dPt>
          <c:dPt>
            <c:idx val="36"/>
            <c:invertIfNegative val="0"/>
            <c:bubble3D val="0"/>
            <c:extLst>
              <c:ext xmlns:c16="http://schemas.microsoft.com/office/drawing/2014/chart" uri="{C3380CC4-5D6E-409C-BE32-E72D297353CC}">
                <c16:uniqueId val="{00000027-14D5-4C90-9691-6D4CB8504239}"/>
              </c:ext>
            </c:extLst>
          </c:dPt>
          <c:dPt>
            <c:idx val="37"/>
            <c:invertIfNegative val="0"/>
            <c:bubble3D val="0"/>
            <c:extLst>
              <c:ext xmlns:c16="http://schemas.microsoft.com/office/drawing/2014/chart" uri="{C3380CC4-5D6E-409C-BE32-E72D297353CC}">
                <c16:uniqueId val="{00000028-14D5-4C90-9691-6D4CB8504239}"/>
              </c:ext>
            </c:extLst>
          </c:dPt>
          <c:dPt>
            <c:idx val="38"/>
            <c:invertIfNegative val="0"/>
            <c:bubble3D val="0"/>
            <c:extLst>
              <c:ext xmlns:c16="http://schemas.microsoft.com/office/drawing/2014/chart" uri="{C3380CC4-5D6E-409C-BE32-E72D297353CC}">
                <c16:uniqueId val="{00000029-14D5-4C90-9691-6D4CB8504239}"/>
              </c:ext>
            </c:extLst>
          </c:dPt>
          <c:dPt>
            <c:idx val="39"/>
            <c:invertIfNegative val="0"/>
            <c:bubble3D val="0"/>
            <c:extLst>
              <c:ext xmlns:c16="http://schemas.microsoft.com/office/drawing/2014/chart" uri="{C3380CC4-5D6E-409C-BE32-E72D297353CC}">
                <c16:uniqueId val="{0000002A-14D5-4C90-9691-6D4CB8504239}"/>
              </c:ext>
            </c:extLst>
          </c:dPt>
          <c:dPt>
            <c:idx val="40"/>
            <c:invertIfNegative val="0"/>
            <c:bubble3D val="0"/>
            <c:extLst>
              <c:ext xmlns:c16="http://schemas.microsoft.com/office/drawing/2014/chart" uri="{C3380CC4-5D6E-409C-BE32-E72D297353CC}">
                <c16:uniqueId val="{0000002B-14D5-4C90-9691-6D4CB8504239}"/>
              </c:ext>
            </c:extLst>
          </c:dPt>
          <c:dPt>
            <c:idx val="41"/>
            <c:invertIfNegative val="0"/>
            <c:bubble3D val="0"/>
            <c:extLst>
              <c:ext xmlns:c16="http://schemas.microsoft.com/office/drawing/2014/chart" uri="{C3380CC4-5D6E-409C-BE32-E72D297353CC}">
                <c16:uniqueId val="{0000002C-14D5-4C90-9691-6D4CB8504239}"/>
              </c:ext>
            </c:extLst>
          </c:dPt>
          <c:dPt>
            <c:idx val="42"/>
            <c:invertIfNegative val="0"/>
            <c:bubble3D val="0"/>
            <c:extLst>
              <c:ext xmlns:c16="http://schemas.microsoft.com/office/drawing/2014/chart" uri="{C3380CC4-5D6E-409C-BE32-E72D297353CC}">
                <c16:uniqueId val="{0000002D-14D5-4C90-9691-6D4CB8504239}"/>
              </c:ext>
            </c:extLst>
          </c:dPt>
          <c:dPt>
            <c:idx val="43"/>
            <c:invertIfNegative val="0"/>
            <c:bubble3D val="0"/>
            <c:extLst>
              <c:ext xmlns:c16="http://schemas.microsoft.com/office/drawing/2014/chart" uri="{C3380CC4-5D6E-409C-BE32-E72D297353CC}">
                <c16:uniqueId val="{0000002E-14D5-4C90-9691-6D4CB8504239}"/>
              </c:ext>
            </c:extLst>
          </c:dPt>
          <c:dPt>
            <c:idx val="44"/>
            <c:invertIfNegative val="0"/>
            <c:bubble3D val="0"/>
            <c:extLst>
              <c:ext xmlns:c16="http://schemas.microsoft.com/office/drawing/2014/chart" uri="{C3380CC4-5D6E-409C-BE32-E72D297353CC}">
                <c16:uniqueId val="{0000002F-14D5-4C90-9691-6D4CB8504239}"/>
              </c:ext>
            </c:extLst>
          </c:dPt>
          <c:dPt>
            <c:idx val="45"/>
            <c:invertIfNegative val="0"/>
            <c:bubble3D val="0"/>
            <c:extLst>
              <c:ext xmlns:c16="http://schemas.microsoft.com/office/drawing/2014/chart" uri="{C3380CC4-5D6E-409C-BE32-E72D297353CC}">
                <c16:uniqueId val="{00000030-14D5-4C90-9691-6D4CB8504239}"/>
              </c:ext>
            </c:extLst>
          </c:dPt>
          <c:dPt>
            <c:idx val="46"/>
            <c:invertIfNegative val="0"/>
            <c:bubble3D val="0"/>
            <c:extLst>
              <c:ext xmlns:c16="http://schemas.microsoft.com/office/drawing/2014/chart" uri="{C3380CC4-5D6E-409C-BE32-E72D297353CC}">
                <c16:uniqueId val="{00000031-14D5-4C90-9691-6D4CB8504239}"/>
              </c:ext>
            </c:extLst>
          </c:dPt>
          <c:dPt>
            <c:idx val="47"/>
            <c:invertIfNegative val="0"/>
            <c:bubble3D val="0"/>
            <c:spPr>
              <a:solidFill>
                <a:srgbClr val="595959"/>
              </a:solidFill>
            </c:spPr>
            <c:extLst>
              <c:ext xmlns:c16="http://schemas.microsoft.com/office/drawing/2014/chart" uri="{C3380CC4-5D6E-409C-BE32-E72D297353CC}">
                <c16:uniqueId val="{00000033-14D5-4C90-9691-6D4CB8504239}"/>
              </c:ext>
            </c:extLst>
          </c:dPt>
          <c:dPt>
            <c:idx val="48"/>
            <c:invertIfNegative val="0"/>
            <c:bubble3D val="0"/>
            <c:extLst>
              <c:ext xmlns:c16="http://schemas.microsoft.com/office/drawing/2014/chart" uri="{C3380CC4-5D6E-409C-BE32-E72D297353CC}">
                <c16:uniqueId val="{00000034-14D5-4C90-9691-6D4CB8504239}"/>
              </c:ext>
            </c:extLst>
          </c:dPt>
          <c:dPt>
            <c:idx val="49"/>
            <c:invertIfNegative val="0"/>
            <c:bubble3D val="0"/>
            <c:extLst>
              <c:ext xmlns:c16="http://schemas.microsoft.com/office/drawing/2014/chart" uri="{C3380CC4-5D6E-409C-BE32-E72D297353CC}">
                <c16:uniqueId val="{00000035-14D5-4C90-9691-6D4CB8504239}"/>
              </c:ext>
            </c:extLst>
          </c:dPt>
          <c:dPt>
            <c:idx val="50"/>
            <c:invertIfNegative val="0"/>
            <c:bubble3D val="0"/>
            <c:extLst>
              <c:ext xmlns:c16="http://schemas.microsoft.com/office/drawing/2014/chart" uri="{C3380CC4-5D6E-409C-BE32-E72D297353CC}">
                <c16:uniqueId val="{00000036-14D5-4C90-9691-6D4CB8504239}"/>
              </c:ext>
            </c:extLst>
          </c:dPt>
          <c:dPt>
            <c:idx val="51"/>
            <c:invertIfNegative val="0"/>
            <c:bubble3D val="0"/>
            <c:extLst>
              <c:ext xmlns:c16="http://schemas.microsoft.com/office/drawing/2014/chart" uri="{C3380CC4-5D6E-409C-BE32-E72D297353CC}">
                <c16:uniqueId val="{00000037-14D5-4C90-9691-6D4CB8504239}"/>
              </c:ext>
            </c:extLst>
          </c:dPt>
          <c:dPt>
            <c:idx val="52"/>
            <c:invertIfNegative val="0"/>
            <c:bubble3D val="0"/>
            <c:extLst>
              <c:ext xmlns:c16="http://schemas.microsoft.com/office/drawing/2014/chart" uri="{C3380CC4-5D6E-409C-BE32-E72D297353CC}">
                <c16:uniqueId val="{00000038-14D5-4C90-9691-6D4CB8504239}"/>
              </c:ext>
            </c:extLst>
          </c:dPt>
          <c:dPt>
            <c:idx val="53"/>
            <c:invertIfNegative val="0"/>
            <c:bubble3D val="0"/>
            <c:extLst>
              <c:ext xmlns:c16="http://schemas.microsoft.com/office/drawing/2014/chart" uri="{C3380CC4-5D6E-409C-BE32-E72D297353CC}">
                <c16:uniqueId val="{00000039-14D5-4C90-9691-6D4CB8504239}"/>
              </c:ext>
            </c:extLst>
          </c:dPt>
          <c:dPt>
            <c:idx val="54"/>
            <c:invertIfNegative val="0"/>
            <c:bubble3D val="0"/>
            <c:extLst>
              <c:ext xmlns:c16="http://schemas.microsoft.com/office/drawing/2014/chart" uri="{C3380CC4-5D6E-409C-BE32-E72D297353CC}">
                <c16:uniqueId val="{0000003A-14D5-4C90-9691-6D4CB8504239}"/>
              </c:ext>
            </c:extLst>
          </c:dPt>
          <c:dPt>
            <c:idx val="55"/>
            <c:invertIfNegative val="0"/>
            <c:bubble3D val="0"/>
            <c:extLst>
              <c:ext xmlns:c16="http://schemas.microsoft.com/office/drawing/2014/chart" uri="{C3380CC4-5D6E-409C-BE32-E72D297353CC}">
                <c16:uniqueId val="{0000003B-14D5-4C90-9691-6D4CB8504239}"/>
              </c:ext>
            </c:extLst>
          </c:dPt>
          <c:dPt>
            <c:idx val="56"/>
            <c:invertIfNegative val="0"/>
            <c:bubble3D val="0"/>
            <c:extLst>
              <c:ext xmlns:c16="http://schemas.microsoft.com/office/drawing/2014/chart" uri="{C3380CC4-5D6E-409C-BE32-E72D297353CC}">
                <c16:uniqueId val="{0000003C-14D5-4C90-9691-6D4CB8504239}"/>
              </c:ext>
            </c:extLst>
          </c:dPt>
          <c:dPt>
            <c:idx val="59"/>
            <c:invertIfNegative val="0"/>
            <c:bubble3D val="0"/>
            <c:spPr>
              <a:solidFill>
                <a:srgbClr val="595959"/>
              </a:solidFill>
            </c:spPr>
            <c:extLst>
              <c:ext xmlns:c16="http://schemas.microsoft.com/office/drawing/2014/chart" uri="{C3380CC4-5D6E-409C-BE32-E72D297353CC}">
                <c16:uniqueId val="{0000003E-14D5-4C90-9691-6D4CB8504239}"/>
              </c:ext>
            </c:extLst>
          </c:dPt>
          <c:dLbls>
            <c:dLbl>
              <c:idx val="11"/>
              <c:layout>
                <c:manualLayout>
                  <c:x val="-1.4966332485914559E-2"/>
                  <c:y val="-8.466654907423740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4D5-4C90-9691-6D4CB8504239}"/>
                </c:ext>
              </c:extLst>
            </c:dLbl>
            <c:dLbl>
              <c:idx val="23"/>
              <c:layout>
                <c:manualLayout>
                  <c:x val="-1.4966332485914559E-2"/>
                  <c:y val="-4.938882029330515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4D5-4C90-9691-6D4CB8504239}"/>
                </c:ext>
              </c:extLst>
            </c:dLbl>
            <c:dLbl>
              <c:idx val="35"/>
              <c:layout>
                <c:manualLayout>
                  <c:x val="-6.4141424939633826E-3"/>
                  <c:y val="-3.174995590283902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4D5-4C90-9691-6D4CB8504239}"/>
                </c:ext>
              </c:extLst>
            </c:dLbl>
            <c:dLbl>
              <c:idx val="47"/>
              <c:layout>
                <c:manualLayout>
                  <c:x val="-1.4966332485914559E-2"/>
                  <c:y val="-6.3499911805678044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14D5-4C90-9691-6D4CB8504239}"/>
                </c:ext>
              </c:extLst>
            </c:dLbl>
            <c:dLbl>
              <c:idx val="59"/>
              <c:layout>
                <c:manualLayout>
                  <c:x val="-1.2828284987926765E-2"/>
                  <c:y val="-3.174995590283902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14D5-4C90-9691-6D4CB85042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'F44-45 Diésel'!$A$7:$B$66</c:f>
              <c:multiLvlStrCache>
                <c:ptCount val="6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lvl>
                <c:lvl>
                  <c:pt idx="0">
                    <c:v>2017</c:v>
                  </c:pt>
                  <c:pt idx="12">
                    <c:v>2018</c:v>
                  </c:pt>
                  <c:pt idx="24">
                    <c:v>2019</c:v>
                  </c:pt>
                  <c:pt idx="36">
                    <c:v>2020</c:v>
                  </c:pt>
                  <c:pt idx="48">
                    <c:v>2021</c:v>
                  </c:pt>
                </c:lvl>
              </c:multiLvlStrCache>
            </c:multiLvlStrRef>
          </c:cat>
          <c:val>
            <c:numRef>
              <c:f>'F44-45 Diésel'!$E$7:$E$66</c:f>
              <c:numCache>
                <c:formatCode>0.00</c:formatCode>
                <c:ptCount val="60"/>
                <c:pt idx="0">
                  <c:v>17.294502752644501</c:v>
                </c:pt>
                <c:pt idx="1">
                  <c:v>17.288462738507501</c:v>
                </c:pt>
                <c:pt idx="2">
                  <c:v>17.164721707315</c:v>
                </c:pt>
                <c:pt idx="3">
                  <c:v>17.095617316134099</c:v>
                </c:pt>
                <c:pt idx="4">
                  <c:v>16.9757140270933</c:v>
                </c:pt>
                <c:pt idx="5">
                  <c:v>16.796238753919098</c:v>
                </c:pt>
                <c:pt idx="6">
                  <c:v>16.670035932285199</c:v>
                </c:pt>
                <c:pt idx="7">
                  <c:v>16.723212340993602</c:v>
                </c:pt>
                <c:pt idx="8">
                  <c:v>16.974701176247599</c:v>
                </c:pt>
                <c:pt idx="9">
                  <c:v>17.166011289959801</c:v>
                </c:pt>
                <c:pt idx="10">
                  <c:v>17.286427085808</c:v>
                </c:pt>
                <c:pt idx="11">
                  <c:v>17.4418023401089</c:v>
                </c:pt>
                <c:pt idx="12">
                  <c:v>18.026870105317599</c:v>
                </c:pt>
                <c:pt idx="13">
                  <c:v>18.783817413091501</c:v>
                </c:pt>
                <c:pt idx="14">
                  <c:v>19.043688534307101</c:v>
                </c:pt>
                <c:pt idx="15">
                  <c:v>19.121714415335099</c:v>
                </c:pt>
                <c:pt idx="16">
                  <c:v>19.3331360333347</c:v>
                </c:pt>
                <c:pt idx="17">
                  <c:v>19.6214311331807</c:v>
                </c:pt>
                <c:pt idx="18">
                  <c:v>19.913286092365801</c:v>
                </c:pt>
                <c:pt idx="19">
                  <c:v>20.344545886245399</c:v>
                </c:pt>
                <c:pt idx="20">
                  <c:v>20.591370578587899</c:v>
                </c:pt>
                <c:pt idx="21">
                  <c:v>20.875385654755299</c:v>
                </c:pt>
                <c:pt idx="22">
                  <c:v>21.044528167723399</c:v>
                </c:pt>
                <c:pt idx="23">
                  <c:v>20.9323412669665</c:v>
                </c:pt>
                <c:pt idx="24">
                  <c:v>20.943174345428801</c:v>
                </c:pt>
                <c:pt idx="25">
                  <c:v>21.801021079720801</c:v>
                </c:pt>
                <c:pt idx="26">
                  <c:v>21.927467088610001</c:v>
                </c:pt>
                <c:pt idx="27">
                  <c:v>21.7386803341271</c:v>
                </c:pt>
                <c:pt idx="28">
                  <c:v>21.6602215772959</c:v>
                </c:pt>
                <c:pt idx="29">
                  <c:v>21.456055401163201</c:v>
                </c:pt>
                <c:pt idx="30">
                  <c:v>21.497953235815</c:v>
                </c:pt>
                <c:pt idx="31">
                  <c:v>21.424309671244501</c:v>
                </c:pt>
                <c:pt idx="32">
                  <c:v>21.414000606360901</c:v>
                </c:pt>
                <c:pt idx="33">
                  <c:v>21.359036249125101</c:v>
                </c:pt>
                <c:pt idx="34">
                  <c:v>21.320472978319302</c:v>
                </c:pt>
                <c:pt idx="35">
                  <c:v>21.440107489046699</c:v>
                </c:pt>
                <c:pt idx="36">
                  <c:v>21.5055793335004</c:v>
                </c:pt>
                <c:pt idx="37">
                  <c:v>21.310375608076701</c:v>
                </c:pt>
                <c:pt idx="38">
                  <c:v>20.450780596460799</c:v>
                </c:pt>
                <c:pt idx="39">
                  <c:v>19.202514951924702</c:v>
                </c:pt>
                <c:pt idx="40">
                  <c:v>18.702259494549899</c:v>
                </c:pt>
                <c:pt idx="41">
                  <c:v>19.226384754789098</c:v>
                </c:pt>
                <c:pt idx="42">
                  <c:v>19.867464365827502</c:v>
                </c:pt>
                <c:pt idx="43">
                  <c:v>19.915712668195301</c:v>
                </c:pt>
                <c:pt idx="44">
                  <c:v>19.653683905842001</c:v>
                </c:pt>
                <c:pt idx="45">
                  <c:v>19.278611743625198</c:v>
                </c:pt>
                <c:pt idx="46">
                  <c:v>18.938829060048199</c:v>
                </c:pt>
                <c:pt idx="47">
                  <c:v>19.242656463608899</c:v>
                </c:pt>
                <c:pt idx="48">
                  <c:v>19.9139582142334</c:v>
                </c:pt>
                <c:pt idx="49">
                  <c:v>20.715949328495199</c:v>
                </c:pt>
                <c:pt idx="50">
                  <c:v>21.483003992284601</c:v>
                </c:pt>
                <c:pt idx="51">
                  <c:v>21.6496451613442</c:v>
                </c:pt>
                <c:pt idx="52">
                  <c:v>21.817251381957099</c:v>
                </c:pt>
                <c:pt idx="53">
                  <c:v>21.805548520361501</c:v>
                </c:pt>
                <c:pt idx="54">
                  <c:v>21.801951594903802</c:v>
                </c:pt>
                <c:pt idx="55">
                  <c:v>21.796883780698401</c:v>
                </c:pt>
                <c:pt idx="56">
                  <c:v>21.753087666921701</c:v>
                </c:pt>
                <c:pt idx="57">
                  <c:v>21.6736414388951</c:v>
                </c:pt>
                <c:pt idx="58">
                  <c:v>21.6298265670886</c:v>
                </c:pt>
                <c:pt idx="59">
                  <c:v>21.899960807089599</c:v>
                </c:pt>
              </c:numCache>
            </c:numRef>
          </c:val>
          <c:extLst>
            <c:ext xmlns:c16="http://schemas.microsoft.com/office/drawing/2014/chart" uri="{C3380CC4-5D6E-409C-BE32-E72D297353CC}">
              <c16:uniqueId val="{0000003F-14D5-4C90-9691-6D4CB8504239}"/>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0-14D5-4C90-9691-6D4CB8504239}"/>
              </c:ext>
            </c:extLst>
          </c:dPt>
          <c:dPt>
            <c:idx val="1"/>
            <c:invertIfNegative val="0"/>
            <c:bubble3D val="0"/>
            <c:extLst>
              <c:ext xmlns:c16="http://schemas.microsoft.com/office/drawing/2014/chart" uri="{C3380CC4-5D6E-409C-BE32-E72D297353CC}">
                <c16:uniqueId val="{00000041-14D5-4C90-9691-6D4CB8504239}"/>
              </c:ext>
            </c:extLst>
          </c:dPt>
          <c:dPt>
            <c:idx val="2"/>
            <c:invertIfNegative val="0"/>
            <c:bubble3D val="0"/>
            <c:extLst>
              <c:ext xmlns:c16="http://schemas.microsoft.com/office/drawing/2014/chart" uri="{C3380CC4-5D6E-409C-BE32-E72D297353CC}">
                <c16:uniqueId val="{00000042-14D5-4C90-9691-6D4CB8504239}"/>
              </c:ext>
            </c:extLst>
          </c:dPt>
          <c:dPt>
            <c:idx val="3"/>
            <c:invertIfNegative val="0"/>
            <c:bubble3D val="0"/>
            <c:extLst>
              <c:ext xmlns:c16="http://schemas.microsoft.com/office/drawing/2014/chart" uri="{C3380CC4-5D6E-409C-BE32-E72D297353CC}">
                <c16:uniqueId val="{00000043-14D5-4C90-9691-6D4CB8504239}"/>
              </c:ext>
            </c:extLst>
          </c:dPt>
          <c:dPt>
            <c:idx val="4"/>
            <c:invertIfNegative val="0"/>
            <c:bubble3D val="0"/>
            <c:extLst>
              <c:ext xmlns:c16="http://schemas.microsoft.com/office/drawing/2014/chart" uri="{C3380CC4-5D6E-409C-BE32-E72D297353CC}">
                <c16:uniqueId val="{00000044-14D5-4C90-9691-6D4CB8504239}"/>
              </c:ext>
            </c:extLst>
          </c:dPt>
          <c:dPt>
            <c:idx val="5"/>
            <c:invertIfNegative val="0"/>
            <c:bubble3D val="0"/>
            <c:extLst>
              <c:ext xmlns:c16="http://schemas.microsoft.com/office/drawing/2014/chart" uri="{C3380CC4-5D6E-409C-BE32-E72D297353CC}">
                <c16:uniqueId val="{00000045-14D5-4C90-9691-6D4CB8504239}"/>
              </c:ext>
            </c:extLst>
          </c:dPt>
          <c:dPt>
            <c:idx val="6"/>
            <c:invertIfNegative val="0"/>
            <c:bubble3D val="0"/>
            <c:extLst>
              <c:ext xmlns:c16="http://schemas.microsoft.com/office/drawing/2014/chart" uri="{C3380CC4-5D6E-409C-BE32-E72D297353CC}">
                <c16:uniqueId val="{00000046-14D5-4C90-9691-6D4CB8504239}"/>
              </c:ext>
            </c:extLst>
          </c:dPt>
          <c:dPt>
            <c:idx val="7"/>
            <c:invertIfNegative val="0"/>
            <c:bubble3D val="0"/>
            <c:extLst>
              <c:ext xmlns:c16="http://schemas.microsoft.com/office/drawing/2014/chart" uri="{C3380CC4-5D6E-409C-BE32-E72D297353CC}">
                <c16:uniqueId val="{00000047-14D5-4C90-9691-6D4CB8504239}"/>
              </c:ext>
            </c:extLst>
          </c:dPt>
          <c:dPt>
            <c:idx val="8"/>
            <c:invertIfNegative val="0"/>
            <c:bubble3D val="0"/>
            <c:extLst>
              <c:ext xmlns:c16="http://schemas.microsoft.com/office/drawing/2014/chart" uri="{C3380CC4-5D6E-409C-BE32-E72D297353CC}">
                <c16:uniqueId val="{00000048-14D5-4C90-9691-6D4CB8504239}"/>
              </c:ext>
            </c:extLst>
          </c:dPt>
          <c:dPt>
            <c:idx val="9"/>
            <c:invertIfNegative val="0"/>
            <c:bubble3D val="0"/>
            <c:extLst>
              <c:ext xmlns:c16="http://schemas.microsoft.com/office/drawing/2014/chart" uri="{C3380CC4-5D6E-409C-BE32-E72D297353CC}">
                <c16:uniqueId val="{00000049-14D5-4C90-9691-6D4CB8504239}"/>
              </c:ext>
            </c:extLst>
          </c:dPt>
          <c:dPt>
            <c:idx val="10"/>
            <c:invertIfNegative val="0"/>
            <c:bubble3D val="0"/>
            <c:extLst>
              <c:ext xmlns:c16="http://schemas.microsoft.com/office/drawing/2014/chart" uri="{C3380CC4-5D6E-409C-BE32-E72D297353CC}">
                <c16:uniqueId val="{0000004A-14D5-4C90-9691-6D4CB8504239}"/>
              </c:ext>
            </c:extLst>
          </c:dPt>
          <c:dPt>
            <c:idx val="11"/>
            <c:invertIfNegative val="0"/>
            <c:bubble3D val="0"/>
            <c:spPr>
              <a:solidFill>
                <a:srgbClr val="FFC000"/>
              </a:solidFill>
            </c:spPr>
            <c:extLst>
              <c:ext xmlns:c16="http://schemas.microsoft.com/office/drawing/2014/chart" uri="{C3380CC4-5D6E-409C-BE32-E72D297353CC}">
                <c16:uniqueId val="{0000004C-14D5-4C90-9691-6D4CB8504239}"/>
              </c:ext>
            </c:extLst>
          </c:dPt>
          <c:dPt>
            <c:idx val="12"/>
            <c:invertIfNegative val="0"/>
            <c:bubble3D val="0"/>
            <c:extLst>
              <c:ext xmlns:c16="http://schemas.microsoft.com/office/drawing/2014/chart" uri="{C3380CC4-5D6E-409C-BE32-E72D297353CC}">
                <c16:uniqueId val="{0000004D-14D5-4C90-9691-6D4CB8504239}"/>
              </c:ext>
            </c:extLst>
          </c:dPt>
          <c:dPt>
            <c:idx val="13"/>
            <c:invertIfNegative val="0"/>
            <c:bubble3D val="0"/>
            <c:extLst>
              <c:ext xmlns:c16="http://schemas.microsoft.com/office/drawing/2014/chart" uri="{C3380CC4-5D6E-409C-BE32-E72D297353CC}">
                <c16:uniqueId val="{0000004E-14D5-4C90-9691-6D4CB8504239}"/>
              </c:ext>
            </c:extLst>
          </c:dPt>
          <c:dPt>
            <c:idx val="14"/>
            <c:invertIfNegative val="0"/>
            <c:bubble3D val="0"/>
            <c:extLst>
              <c:ext xmlns:c16="http://schemas.microsoft.com/office/drawing/2014/chart" uri="{C3380CC4-5D6E-409C-BE32-E72D297353CC}">
                <c16:uniqueId val="{0000004F-14D5-4C90-9691-6D4CB8504239}"/>
              </c:ext>
            </c:extLst>
          </c:dPt>
          <c:dPt>
            <c:idx val="15"/>
            <c:invertIfNegative val="0"/>
            <c:bubble3D val="0"/>
            <c:extLst>
              <c:ext xmlns:c16="http://schemas.microsoft.com/office/drawing/2014/chart" uri="{C3380CC4-5D6E-409C-BE32-E72D297353CC}">
                <c16:uniqueId val="{00000050-14D5-4C90-9691-6D4CB8504239}"/>
              </c:ext>
            </c:extLst>
          </c:dPt>
          <c:dPt>
            <c:idx val="16"/>
            <c:invertIfNegative val="0"/>
            <c:bubble3D val="0"/>
            <c:extLst>
              <c:ext xmlns:c16="http://schemas.microsoft.com/office/drawing/2014/chart" uri="{C3380CC4-5D6E-409C-BE32-E72D297353CC}">
                <c16:uniqueId val="{00000051-14D5-4C90-9691-6D4CB8504239}"/>
              </c:ext>
            </c:extLst>
          </c:dPt>
          <c:dPt>
            <c:idx val="17"/>
            <c:invertIfNegative val="0"/>
            <c:bubble3D val="0"/>
            <c:extLst>
              <c:ext xmlns:c16="http://schemas.microsoft.com/office/drawing/2014/chart" uri="{C3380CC4-5D6E-409C-BE32-E72D297353CC}">
                <c16:uniqueId val="{00000052-14D5-4C90-9691-6D4CB8504239}"/>
              </c:ext>
            </c:extLst>
          </c:dPt>
          <c:dPt>
            <c:idx val="18"/>
            <c:invertIfNegative val="0"/>
            <c:bubble3D val="0"/>
            <c:extLst>
              <c:ext xmlns:c16="http://schemas.microsoft.com/office/drawing/2014/chart" uri="{C3380CC4-5D6E-409C-BE32-E72D297353CC}">
                <c16:uniqueId val="{00000053-14D5-4C90-9691-6D4CB8504239}"/>
              </c:ext>
            </c:extLst>
          </c:dPt>
          <c:dPt>
            <c:idx val="19"/>
            <c:invertIfNegative val="0"/>
            <c:bubble3D val="0"/>
            <c:extLst>
              <c:ext xmlns:c16="http://schemas.microsoft.com/office/drawing/2014/chart" uri="{C3380CC4-5D6E-409C-BE32-E72D297353CC}">
                <c16:uniqueId val="{00000054-14D5-4C90-9691-6D4CB8504239}"/>
              </c:ext>
            </c:extLst>
          </c:dPt>
          <c:dPt>
            <c:idx val="20"/>
            <c:invertIfNegative val="0"/>
            <c:bubble3D val="0"/>
            <c:extLst>
              <c:ext xmlns:c16="http://schemas.microsoft.com/office/drawing/2014/chart" uri="{C3380CC4-5D6E-409C-BE32-E72D297353CC}">
                <c16:uniqueId val="{00000055-14D5-4C90-9691-6D4CB8504239}"/>
              </c:ext>
            </c:extLst>
          </c:dPt>
          <c:dPt>
            <c:idx val="21"/>
            <c:invertIfNegative val="0"/>
            <c:bubble3D val="0"/>
            <c:extLst>
              <c:ext xmlns:c16="http://schemas.microsoft.com/office/drawing/2014/chart" uri="{C3380CC4-5D6E-409C-BE32-E72D297353CC}">
                <c16:uniqueId val="{00000056-14D5-4C90-9691-6D4CB8504239}"/>
              </c:ext>
            </c:extLst>
          </c:dPt>
          <c:dPt>
            <c:idx val="22"/>
            <c:invertIfNegative val="0"/>
            <c:bubble3D val="0"/>
            <c:extLst>
              <c:ext xmlns:c16="http://schemas.microsoft.com/office/drawing/2014/chart" uri="{C3380CC4-5D6E-409C-BE32-E72D297353CC}">
                <c16:uniqueId val="{00000057-14D5-4C90-9691-6D4CB8504239}"/>
              </c:ext>
            </c:extLst>
          </c:dPt>
          <c:dPt>
            <c:idx val="23"/>
            <c:invertIfNegative val="0"/>
            <c:bubble3D val="0"/>
            <c:spPr>
              <a:solidFill>
                <a:srgbClr val="FFC000"/>
              </a:solidFill>
            </c:spPr>
            <c:extLst>
              <c:ext xmlns:c16="http://schemas.microsoft.com/office/drawing/2014/chart" uri="{C3380CC4-5D6E-409C-BE32-E72D297353CC}">
                <c16:uniqueId val="{00000059-14D5-4C90-9691-6D4CB8504239}"/>
              </c:ext>
            </c:extLst>
          </c:dPt>
          <c:dPt>
            <c:idx val="24"/>
            <c:invertIfNegative val="0"/>
            <c:bubble3D val="0"/>
            <c:extLst>
              <c:ext xmlns:c16="http://schemas.microsoft.com/office/drawing/2014/chart" uri="{C3380CC4-5D6E-409C-BE32-E72D297353CC}">
                <c16:uniqueId val="{0000005A-14D5-4C90-9691-6D4CB8504239}"/>
              </c:ext>
            </c:extLst>
          </c:dPt>
          <c:dPt>
            <c:idx val="25"/>
            <c:invertIfNegative val="0"/>
            <c:bubble3D val="0"/>
            <c:extLst>
              <c:ext xmlns:c16="http://schemas.microsoft.com/office/drawing/2014/chart" uri="{C3380CC4-5D6E-409C-BE32-E72D297353CC}">
                <c16:uniqueId val="{0000005B-14D5-4C90-9691-6D4CB8504239}"/>
              </c:ext>
            </c:extLst>
          </c:dPt>
          <c:dPt>
            <c:idx val="26"/>
            <c:invertIfNegative val="0"/>
            <c:bubble3D val="0"/>
            <c:extLst>
              <c:ext xmlns:c16="http://schemas.microsoft.com/office/drawing/2014/chart" uri="{C3380CC4-5D6E-409C-BE32-E72D297353CC}">
                <c16:uniqueId val="{0000005C-14D5-4C90-9691-6D4CB8504239}"/>
              </c:ext>
            </c:extLst>
          </c:dPt>
          <c:dPt>
            <c:idx val="27"/>
            <c:invertIfNegative val="0"/>
            <c:bubble3D val="0"/>
            <c:extLst>
              <c:ext xmlns:c16="http://schemas.microsoft.com/office/drawing/2014/chart" uri="{C3380CC4-5D6E-409C-BE32-E72D297353CC}">
                <c16:uniqueId val="{0000005D-14D5-4C90-9691-6D4CB8504239}"/>
              </c:ext>
            </c:extLst>
          </c:dPt>
          <c:dPt>
            <c:idx val="28"/>
            <c:invertIfNegative val="0"/>
            <c:bubble3D val="0"/>
            <c:extLst>
              <c:ext xmlns:c16="http://schemas.microsoft.com/office/drawing/2014/chart" uri="{C3380CC4-5D6E-409C-BE32-E72D297353CC}">
                <c16:uniqueId val="{0000005E-14D5-4C90-9691-6D4CB8504239}"/>
              </c:ext>
            </c:extLst>
          </c:dPt>
          <c:dPt>
            <c:idx val="29"/>
            <c:invertIfNegative val="0"/>
            <c:bubble3D val="0"/>
            <c:extLst>
              <c:ext xmlns:c16="http://schemas.microsoft.com/office/drawing/2014/chart" uri="{C3380CC4-5D6E-409C-BE32-E72D297353CC}">
                <c16:uniqueId val="{0000005F-14D5-4C90-9691-6D4CB8504239}"/>
              </c:ext>
            </c:extLst>
          </c:dPt>
          <c:dPt>
            <c:idx val="30"/>
            <c:invertIfNegative val="0"/>
            <c:bubble3D val="0"/>
            <c:extLst>
              <c:ext xmlns:c16="http://schemas.microsoft.com/office/drawing/2014/chart" uri="{C3380CC4-5D6E-409C-BE32-E72D297353CC}">
                <c16:uniqueId val="{00000060-14D5-4C90-9691-6D4CB8504239}"/>
              </c:ext>
            </c:extLst>
          </c:dPt>
          <c:dPt>
            <c:idx val="31"/>
            <c:invertIfNegative val="0"/>
            <c:bubble3D val="0"/>
            <c:extLst>
              <c:ext xmlns:c16="http://schemas.microsoft.com/office/drawing/2014/chart" uri="{C3380CC4-5D6E-409C-BE32-E72D297353CC}">
                <c16:uniqueId val="{00000061-14D5-4C90-9691-6D4CB8504239}"/>
              </c:ext>
            </c:extLst>
          </c:dPt>
          <c:dPt>
            <c:idx val="32"/>
            <c:invertIfNegative val="0"/>
            <c:bubble3D val="0"/>
            <c:extLst>
              <c:ext xmlns:c16="http://schemas.microsoft.com/office/drawing/2014/chart" uri="{C3380CC4-5D6E-409C-BE32-E72D297353CC}">
                <c16:uniqueId val="{00000062-14D5-4C90-9691-6D4CB8504239}"/>
              </c:ext>
            </c:extLst>
          </c:dPt>
          <c:dPt>
            <c:idx val="33"/>
            <c:invertIfNegative val="0"/>
            <c:bubble3D val="0"/>
            <c:extLst>
              <c:ext xmlns:c16="http://schemas.microsoft.com/office/drawing/2014/chart" uri="{C3380CC4-5D6E-409C-BE32-E72D297353CC}">
                <c16:uniqueId val="{00000063-14D5-4C90-9691-6D4CB8504239}"/>
              </c:ext>
            </c:extLst>
          </c:dPt>
          <c:dPt>
            <c:idx val="34"/>
            <c:invertIfNegative val="0"/>
            <c:bubble3D val="0"/>
            <c:extLst>
              <c:ext xmlns:c16="http://schemas.microsoft.com/office/drawing/2014/chart" uri="{C3380CC4-5D6E-409C-BE32-E72D297353CC}">
                <c16:uniqueId val="{00000064-14D5-4C90-9691-6D4CB8504239}"/>
              </c:ext>
            </c:extLst>
          </c:dPt>
          <c:dPt>
            <c:idx val="35"/>
            <c:invertIfNegative val="0"/>
            <c:bubble3D val="0"/>
            <c:spPr>
              <a:solidFill>
                <a:srgbClr val="FFC000"/>
              </a:solidFill>
            </c:spPr>
            <c:extLst>
              <c:ext xmlns:c16="http://schemas.microsoft.com/office/drawing/2014/chart" uri="{C3380CC4-5D6E-409C-BE32-E72D297353CC}">
                <c16:uniqueId val="{00000066-14D5-4C90-9691-6D4CB8504239}"/>
              </c:ext>
            </c:extLst>
          </c:dPt>
          <c:dPt>
            <c:idx val="36"/>
            <c:invertIfNegative val="0"/>
            <c:bubble3D val="0"/>
            <c:extLst>
              <c:ext xmlns:c16="http://schemas.microsoft.com/office/drawing/2014/chart" uri="{C3380CC4-5D6E-409C-BE32-E72D297353CC}">
                <c16:uniqueId val="{00000067-14D5-4C90-9691-6D4CB8504239}"/>
              </c:ext>
            </c:extLst>
          </c:dPt>
          <c:dPt>
            <c:idx val="37"/>
            <c:invertIfNegative val="0"/>
            <c:bubble3D val="0"/>
            <c:extLst>
              <c:ext xmlns:c16="http://schemas.microsoft.com/office/drawing/2014/chart" uri="{C3380CC4-5D6E-409C-BE32-E72D297353CC}">
                <c16:uniqueId val="{00000068-14D5-4C90-9691-6D4CB8504239}"/>
              </c:ext>
            </c:extLst>
          </c:dPt>
          <c:dPt>
            <c:idx val="38"/>
            <c:invertIfNegative val="0"/>
            <c:bubble3D val="0"/>
            <c:extLst>
              <c:ext xmlns:c16="http://schemas.microsoft.com/office/drawing/2014/chart" uri="{C3380CC4-5D6E-409C-BE32-E72D297353CC}">
                <c16:uniqueId val="{00000069-14D5-4C90-9691-6D4CB8504239}"/>
              </c:ext>
            </c:extLst>
          </c:dPt>
          <c:dPt>
            <c:idx val="39"/>
            <c:invertIfNegative val="0"/>
            <c:bubble3D val="0"/>
            <c:extLst>
              <c:ext xmlns:c16="http://schemas.microsoft.com/office/drawing/2014/chart" uri="{C3380CC4-5D6E-409C-BE32-E72D297353CC}">
                <c16:uniqueId val="{0000006A-14D5-4C90-9691-6D4CB8504239}"/>
              </c:ext>
            </c:extLst>
          </c:dPt>
          <c:dPt>
            <c:idx val="40"/>
            <c:invertIfNegative val="0"/>
            <c:bubble3D val="0"/>
            <c:extLst>
              <c:ext xmlns:c16="http://schemas.microsoft.com/office/drawing/2014/chart" uri="{C3380CC4-5D6E-409C-BE32-E72D297353CC}">
                <c16:uniqueId val="{0000006B-14D5-4C90-9691-6D4CB8504239}"/>
              </c:ext>
            </c:extLst>
          </c:dPt>
          <c:dPt>
            <c:idx val="41"/>
            <c:invertIfNegative val="0"/>
            <c:bubble3D val="0"/>
            <c:extLst>
              <c:ext xmlns:c16="http://schemas.microsoft.com/office/drawing/2014/chart" uri="{C3380CC4-5D6E-409C-BE32-E72D297353CC}">
                <c16:uniqueId val="{0000006C-14D5-4C90-9691-6D4CB8504239}"/>
              </c:ext>
            </c:extLst>
          </c:dPt>
          <c:dPt>
            <c:idx val="42"/>
            <c:invertIfNegative val="0"/>
            <c:bubble3D val="0"/>
            <c:extLst>
              <c:ext xmlns:c16="http://schemas.microsoft.com/office/drawing/2014/chart" uri="{C3380CC4-5D6E-409C-BE32-E72D297353CC}">
                <c16:uniqueId val="{0000006D-14D5-4C90-9691-6D4CB8504239}"/>
              </c:ext>
            </c:extLst>
          </c:dPt>
          <c:dPt>
            <c:idx val="43"/>
            <c:invertIfNegative val="0"/>
            <c:bubble3D val="0"/>
            <c:extLst>
              <c:ext xmlns:c16="http://schemas.microsoft.com/office/drawing/2014/chart" uri="{C3380CC4-5D6E-409C-BE32-E72D297353CC}">
                <c16:uniqueId val="{0000006E-14D5-4C90-9691-6D4CB8504239}"/>
              </c:ext>
            </c:extLst>
          </c:dPt>
          <c:dPt>
            <c:idx val="44"/>
            <c:invertIfNegative val="0"/>
            <c:bubble3D val="0"/>
            <c:extLst>
              <c:ext xmlns:c16="http://schemas.microsoft.com/office/drawing/2014/chart" uri="{C3380CC4-5D6E-409C-BE32-E72D297353CC}">
                <c16:uniqueId val="{0000006F-14D5-4C90-9691-6D4CB8504239}"/>
              </c:ext>
            </c:extLst>
          </c:dPt>
          <c:dPt>
            <c:idx val="46"/>
            <c:invertIfNegative val="0"/>
            <c:bubble3D val="0"/>
            <c:extLst>
              <c:ext xmlns:c16="http://schemas.microsoft.com/office/drawing/2014/chart" uri="{C3380CC4-5D6E-409C-BE32-E72D297353CC}">
                <c16:uniqueId val="{00000070-14D5-4C90-9691-6D4CB8504239}"/>
              </c:ext>
            </c:extLst>
          </c:dPt>
          <c:dPt>
            <c:idx val="47"/>
            <c:invertIfNegative val="0"/>
            <c:bubble3D val="0"/>
            <c:spPr>
              <a:solidFill>
                <a:srgbClr val="FFC000"/>
              </a:solidFill>
            </c:spPr>
            <c:extLst>
              <c:ext xmlns:c16="http://schemas.microsoft.com/office/drawing/2014/chart" uri="{C3380CC4-5D6E-409C-BE32-E72D297353CC}">
                <c16:uniqueId val="{00000072-14D5-4C90-9691-6D4CB8504239}"/>
              </c:ext>
            </c:extLst>
          </c:dPt>
          <c:dPt>
            <c:idx val="48"/>
            <c:invertIfNegative val="0"/>
            <c:bubble3D val="0"/>
            <c:extLst>
              <c:ext xmlns:c16="http://schemas.microsoft.com/office/drawing/2014/chart" uri="{C3380CC4-5D6E-409C-BE32-E72D297353CC}">
                <c16:uniqueId val="{00000073-14D5-4C90-9691-6D4CB8504239}"/>
              </c:ext>
            </c:extLst>
          </c:dPt>
          <c:dPt>
            <c:idx val="49"/>
            <c:invertIfNegative val="0"/>
            <c:bubble3D val="0"/>
            <c:extLst>
              <c:ext xmlns:c16="http://schemas.microsoft.com/office/drawing/2014/chart" uri="{C3380CC4-5D6E-409C-BE32-E72D297353CC}">
                <c16:uniqueId val="{00000074-14D5-4C90-9691-6D4CB8504239}"/>
              </c:ext>
            </c:extLst>
          </c:dPt>
          <c:dPt>
            <c:idx val="50"/>
            <c:invertIfNegative val="0"/>
            <c:bubble3D val="0"/>
            <c:extLst>
              <c:ext xmlns:c16="http://schemas.microsoft.com/office/drawing/2014/chart" uri="{C3380CC4-5D6E-409C-BE32-E72D297353CC}">
                <c16:uniqueId val="{00000075-14D5-4C90-9691-6D4CB8504239}"/>
              </c:ext>
            </c:extLst>
          </c:dPt>
          <c:dPt>
            <c:idx val="51"/>
            <c:invertIfNegative val="0"/>
            <c:bubble3D val="0"/>
            <c:extLst>
              <c:ext xmlns:c16="http://schemas.microsoft.com/office/drawing/2014/chart" uri="{C3380CC4-5D6E-409C-BE32-E72D297353CC}">
                <c16:uniqueId val="{00000076-14D5-4C90-9691-6D4CB8504239}"/>
              </c:ext>
            </c:extLst>
          </c:dPt>
          <c:dPt>
            <c:idx val="52"/>
            <c:invertIfNegative val="0"/>
            <c:bubble3D val="0"/>
            <c:extLst>
              <c:ext xmlns:c16="http://schemas.microsoft.com/office/drawing/2014/chart" uri="{C3380CC4-5D6E-409C-BE32-E72D297353CC}">
                <c16:uniqueId val="{00000077-14D5-4C90-9691-6D4CB8504239}"/>
              </c:ext>
            </c:extLst>
          </c:dPt>
          <c:dPt>
            <c:idx val="53"/>
            <c:invertIfNegative val="0"/>
            <c:bubble3D val="0"/>
            <c:extLst>
              <c:ext xmlns:c16="http://schemas.microsoft.com/office/drawing/2014/chart" uri="{C3380CC4-5D6E-409C-BE32-E72D297353CC}">
                <c16:uniqueId val="{00000078-14D5-4C90-9691-6D4CB8504239}"/>
              </c:ext>
            </c:extLst>
          </c:dPt>
          <c:dPt>
            <c:idx val="54"/>
            <c:invertIfNegative val="0"/>
            <c:bubble3D val="0"/>
            <c:extLst>
              <c:ext xmlns:c16="http://schemas.microsoft.com/office/drawing/2014/chart" uri="{C3380CC4-5D6E-409C-BE32-E72D297353CC}">
                <c16:uniqueId val="{00000079-14D5-4C90-9691-6D4CB8504239}"/>
              </c:ext>
            </c:extLst>
          </c:dPt>
          <c:dPt>
            <c:idx val="55"/>
            <c:invertIfNegative val="0"/>
            <c:bubble3D val="0"/>
            <c:extLst>
              <c:ext xmlns:c16="http://schemas.microsoft.com/office/drawing/2014/chart" uri="{C3380CC4-5D6E-409C-BE32-E72D297353CC}">
                <c16:uniqueId val="{0000007A-14D5-4C90-9691-6D4CB8504239}"/>
              </c:ext>
            </c:extLst>
          </c:dPt>
          <c:dPt>
            <c:idx val="56"/>
            <c:invertIfNegative val="0"/>
            <c:bubble3D val="0"/>
            <c:extLst>
              <c:ext xmlns:c16="http://schemas.microsoft.com/office/drawing/2014/chart" uri="{C3380CC4-5D6E-409C-BE32-E72D297353CC}">
                <c16:uniqueId val="{0000007B-14D5-4C90-9691-6D4CB8504239}"/>
              </c:ext>
            </c:extLst>
          </c:dPt>
          <c:dPt>
            <c:idx val="59"/>
            <c:invertIfNegative val="0"/>
            <c:bubble3D val="0"/>
            <c:spPr>
              <a:solidFill>
                <a:srgbClr val="FBBB27"/>
              </a:solidFill>
            </c:spPr>
            <c:extLst>
              <c:ext xmlns:c16="http://schemas.microsoft.com/office/drawing/2014/chart" uri="{C3380CC4-5D6E-409C-BE32-E72D297353CC}">
                <c16:uniqueId val="{0000007D-14D5-4C90-9691-6D4CB8504239}"/>
              </c:ext>
            </c:extLst>
          </c:dPt>
          <c:dLbls>
            <c:dLbl>
              <c:idx val="11"/>
              <c:layout>
                <c:manualLayout>
                  <c:x val="2.1380474979877549E-3"/>
                  <c:y val="-7.4083230439957792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14D5-4C90-9691-6D4CB8504239}"/>
                </c:ext>
              </c:extLst>
            </c:dLbl>
            <c:dLbl>
              <c:idx val="23"/>
              <c:layout>
                <c:manualLayout>
                  <c:x val="0"/>
                  <c:y val="-3.5277728780932278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14D5-4C90-9691-6D4CB8504239}"/>
                </c:ext>
              </c:extLst>
            </c:dLbl>
            <c:dLbl>
              <c:idx val="35"/>
              <c:layout>
                <c:manualLayout>
                  <c:x val="6.4141424939633826E-3"/>
                  <c:y val="-3.1749955902839057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14D5-4C90-9691-6D4CB8504239}"/>
                </c:ext>
              </c:extLst>
            </c:dLbl>
            <c:dLbl>
              <c:idx val="47"/>
              <c:layout>
                <c:manualLayout>
                  <c:x val="-2.1380474979877944E-3"/>
                  <c:y val="-3.1749955902839022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14D5-4C90-9691-6D4CB8504239}"/>
                </c:ext>
              </c:extLst>
            </c:dLbl>
            <c:dLbl>
              <c:idx val="59"/>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D-14D5-4C90-9691-6D4CB850423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'F44-45 Diésel'!$F$7:$F$66</c:f>
              <c:numCache>
                <c:formatCode>0.00</c:formatCode>
                <c:ptCount val="60"/>
                <c:pt idx="0">
                  <c:v>17.074313615121401</c:v>
                </c:pt>
                <c:pt idx="1">
                  <c:v>17.065597703047501</c:v>
                </c:pt>
                <c:pt idx="2">
                  <c:v>16.9498532895533</c:v>
                </c:pt>
                <c:pt idx="3">
                  <c:v>16.883721073636501</c:v>
                </c:pt>
                <c:pt idx="4">
                  <c:v>16.7661412693482</c:v>
                </c:pt>
                <c:pt idx="5">
                  <c:v>16.590894011054701</c:v>
                </c:pt>
                <c:pt idx="6">
                  <c:v>16.4629208193249</c:v>
                </c:pt>
                <c:pt idx="7">
                  <c:v>16.5154317053887</c:v>
                </c:pt>
                <c:pt idx="8">
                  <c:v>16.768190704804798</c:v>
                </c:pt>
                <c:pt idx="9">
                  <c:v>16.9593770088327</c:v>
                </c:pt>
                <c:pt idx="10">
                  <c:v>17.083504831977798</c:v>
                </c:pt>
                <c:pt idx="11">
                  <c:v>17.241641537202</c:v>
                </c:pt>
                <c:pt idx="12">
                  <c:v>17.783892527658899</c:v>
                </c:pt>
                <c:pt idx="13">
                  <c:v>18.447064021845001</c:v>
                </c:pt>
                <c:pt idx="14">
                  <c:v>18.689965982853</c:v>
                </c:pt>
                <c:pt idx="15">
                  <c:v>18.780545247240202</c:v>
                </c:pt>
                <c:pt idx="16">
                  <c:v>18.938496349444002</c:v>
                </c:pt>
                <c:pt idx="17">
                  <c:v>19.174175412531898</c:v>
                </c:pt>
                <c:pt idx="18">
                  <c:v>19.532149325649101</c:v>
                </c:pt>
                <c:pt idx="19">
                  <c:v>20.045081185363902</c:v>
                </c:pt>
                <c:pt idx="20">
                  <c:v>20.3218888119059</c:v>
                </c:pt>
                <c:pt idx="21">
                  <c:v>20.6111327612014</c:v>
                </c:pt>
                <c:pt idx="22">
                  <c:v>20.782250757103199</c:v>
                </c:pt>
                <c:pt idx="23">
                  <c:v>20.661376207358298</c:v>
                </c:pt>
                <c:pt idx="24">
                  <c:v>20.5835196329617</c:v>
                </c:pt>
                <c:pt idx="25">
                  <c:v>21.417091525834099</c:v>
                </c:pt>
                <c:pt idx="26">
                  <c:v>21.529641308428399</c:v>
                </c:pt>
                <c:pt idx="27">
                  <c:v>21.3335600073774</c:v>
                </c:pt>
                <c:pt idx="28">
                  <c:v>21.246148929556298</c:v>
                </c:pt>
                <c:pt idx="29">
                  <c:v>21.041225877984001</c:v>
                </c:pt>
                <c:pt idx="30">
                  <c:v>21.126071217349299</c:v>
                </c:pt>
                <c:pt idx="31">
                  <c:v>21.0993802885604</c:v>
                </c:pt>
                <c:pt idx="32">
                  <c:v>21.1508491680876</c:v>
                </c:pt>
                <c:pt idx="33">
                  <c:v>21.0837162974059</c:v>
                </c:pt>
                <c:pt idx="34">
                  <c:v>21.069014924409899</c:v>
                </c:pt>
                <c:pt idx="35">
                  <c:v>21.2124560152897</c:v>
                </c:pt>
                <c:pt idx="36">
                  <c:v>21.279110135076699</c:v>
                </c:pt>
                <c:pt idx="37">
                  <c:v>21.020797909078901</c:v>
                </c:pt>
                <c:pt idx="38">
                  <c:v>20.177345112897999</c:v>
                </c:pt>
                <c:pt idx="39">
                  <c:v>19.025367992045599</c:v>
                </c:pt>
                <c:pt idx="40">
                  <c:v>18.5671217783141</c:v>
                </c:pt>
                <c:pt idx="41">
                  <c:v>19.125712297907299</c:v>
                </c:pt>
                <c:pt idx="42">
                  <c:v>19.695218368898601</c:v>
                </c:pt>
                <c:pt idx="43">
                  <c:v>19.7027314217781</c:v>
                </c:pt>
                <c:pt idx="44">
                  <c:v>19.400065610753298</c:v>
                </c:pt>
                <c:pt idx="45">
                  <c:v>19.060155858244901</c:v>
                </c:pt>
                <c:pt idx="46">
                  <c:v>18.8019315650339</c:v>
                </c:pt>
                <c:pt idx="47">
                  <c:v>19.152073843451699</c:v>
                </c:pt>
                <c:pt idx="48">
                  <c:v>19.870742849603701</c:v>
                </c:pt>
                <c:pt idx="49">
                  <c:v>20.745151394540901</c:v>
                </c:pt>
                <c:pt idx="50">
                  <c:v>21.427620911797899</c:v>
                </c:pt>
                <c:pt idx="51">
                  <c:v>21.549174451317501</c:v>
                </c:pt>
                <c:pt idx="52">
                  <c:v>21.685154052528201</c:v>
                </c:pt>
                <c:pt idx="53">
                  <c:v>21.732751381016001</c:v>
                </c:pt>
                <c:pt idx="54">
                  <c:v>21.735496353358901</c:v>
                </c:pt>
                <c:pt idx="55">
                  <c:v>21.7870390921737</c:v>
                </c:pt>
                <c:pt idx="56">
                  <c:v>21.725235413032099</c:v>
                </c:pt>
                <c:pt idx="57">
                  <c:v>21.708185384478099</c:v>
                </c:pt>
                <c:pt idx="58">
                  <c:v>21.642098937403901</c:v>
                </c:pt>
                <c:pt idx="59">
                  <c:v>21.819912303908101</c:v>
                </c:pt>
              </c:numCache>
            </c:numRef>
          </c:val>
          <c:extLst>
            <c:ext xmlns:c16="http://schemas.microsoft.com/office/drawing/2014/chart" uri="{C3380CC4-5D6E-409C-BE32-E72D297353CC}">
              <c16:uniqueId val="{0000007E-14D5-4C90-9691-6D4CB8504239}"/>
            </c:ext>
          </c:extLst>
        </c:ser>
        <c:dLbls>
          <c:showLegendKey val="0"/>
          <c:showVal val="0"/>
          <c:showCatName val="0"/>
          <c:showSerName val="0"/>
          <c:showPercent val="0"/>
          <c:showBubbleSize val="0"/>
        </c:dLbls>
        <c:gapWidth val="75"/>
        <c:overlap val="-50"/>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tickMarkSkip val="1"/>
        <c:noMultiLvlLbl val="0"/>
      </c:catAx>
      <c:valAx>
        <c:axId val="183675904"/>
        <c:scaling>
          <c:orientation val="minMax"/>
          <c:max val="24.5"/>
          <c:min val="16"/>
        </c:scaling>
        <c:delete val="0"/>
        <c:axPos val="l"/>
        <c:numFmt formatCode="0.00" sourceLinked="1"/>
        <c:majorTickMark val="out"/>
        <c:minorTickMark val="none"/>
        <c:tickLblPos val="nextTo"/>
        <c:crossAx val="183674368"/>
        <c:crosses val="autoZero"/>
        <c:crossBetween val="midCat"/>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v>Regular</c:v>
          </c:tx>
          <c:spPr>
            <a:solidFill>
              <a:srgbClr val="AFB7BC"/>
            </a:solidFill>
          </c:spPr>
          <c:invertIfNegative val="0"/>
          <c:dPt>
            <c:idx val="1"/>
            <c:invertIfNegative val="0"/>
            <c:bubble3D val="0"/>
            <c:extLst>
              <c:ext xmlns:c16="http://schemas.microsoft.com/office/drawing/2014/chart" uri="{C3380CC4-5D6E-409C-BE32-E72D297353CC}">
                <c16:uniqueId val="{00000000-DBB8-4E7E-956A-785FEAB4B17C}"/>
              </c:ext>
            </c:extLst>
          </c:dPt>
          <c:dPt>
            <c:idx val="2"/>
            <c:invertIfNegative val="0"/>
            <c:bubble3D val="0"/>
            <c:extLst>
              <c:ext xmlns:c16="http://schemas.microsoft.com/office/drawing/2014/chart" uri="{C3380CC4-5D6E-409C-BE32-E72D297353CC}">
                <c16:uniqueId val="{00000001-DBB8-4E7E-956A-785FEAB4B17C}"/>
              </c:ext>
            </c:extLst>
          </c:dPt>
          <c:dPt>
            <c:idx val="3"/>
            <c:invertIfNegative val="0"/>
            <c:bubble3D val="0"/>
            <c:extLst>
              <c:ext xmlns:c16="http://schemas.microsoft.com/office/drawing/2014/chart" uri="{C3380CC4-5D6E-409C-BE32-E72D297353CC}">
                <c16:uniqueId val="{00000002-DBB8-4E7E-956A-785FEAB4B17C}"/>
              </c:ext>
            </c:extLst>
          </c:dPt>
          <c:dPt>
            <c:idx val="4"/>
            <c:invertIfNegative val="0"/>
            <c:bubble3D val="0"/>
            <c:extLst>
              <c:ext xmlns:c16="http://schemas.microsoft.com/office/drawing/2014/chart" uri="{C3380CC4-5D6E-409C-BE32-E72D297353CC}">
                <c16:uniqueId val="{00000003-DBB8-4E7E-956A-785FEAB4B17C}"/>
              </c:ext>
            </c:extLst>
          </c:dPt>
          <c:dPt>
            <c:idx val="5"/>
            <c:invertIfNegative val="0"/>
            <c:bubble3D val="0"/>
            <c:extLst>
              <c:ext xmlns:c16="http://schemas.microsoft.com/office/drawing/2014/chart" uri="{C3380CC4-5D6E-409C-BE32-E72D297353CC}">
                <c16:uniqueId val="{00000004-DBB8-4E7E-956A-785FEAB4B17C}"/>
              </c:ext>
            </c:extLst>
          </c:dPt>
          <c:dPt>
            <c:idx val="6"/>
            <c:invertIfNegative val="0"/>
            <c:bubble3D val="0"/>
            <c:extLst>
              <c:ext xmlns:c16="http://schemas.microsoft.com/office/drawing/2014/chart" uri="{C3380CC4-5D6E-409C-BE32-E72D297353CC}">
                <c16:uniqueId val="{00000005-DBB8-4E7E-956A-785FEAB4B17C}"/>
              </c:ext>
            </c:extLst>
          </c:dPt>
          <c:dPt>
            <c:idx val="8"/>
            <c:invertIfNegative val="0"/>
            <c:bubble3D val="0"/>
            <c:extLst>
              <c:ext xmlns:c16="http://schemas.microsoft.com/office/drawing/2014/chart" uri="{C3380CC4-5D6E-409C-BE32-E72D297353CC}">
                <c16:uniqueId val="{00000006-DBB8-4E7E-956A-785FEAB4B17C}"/>
              </c:ext>
            </c:extLst>
          </c:dPt>
          <c:dPt>
            <c:idx val="9"/>
            <c:invertIfNegative val="0"/>
            <c:bubble3D val="0"/>
            <c:extLst>
              <c:ext xmlns:c16="http://schemas.microsoft.com/office/drawing/2014/chart" uri="{C3380CC4-5D6E-409C-BE32-E72D297353CC}">
                <c16:uniqueId val="{00000007-DBB8-4E7E-956A-785FEAB4B17C}"/>
              </c:ext>
            </c:extLst>
          </c:dPt>
          <c:dPt>
            <c:idx val="10"/>
            <c:invertIfNegative val="0"/>
            <c:bubble3D val="0"/>
            <c:extLst>
              <c:ext xmlns:c16="http://schemas.microsoft.com/office/drawing/2014/chart" uri="{C3380CC4-5D6E-409C-BE32-E72D297353CC}">
                <c16:uniqueId val="{00000008-DBB8-4E7E-956A-785FEAB4B17C}"/>
              </c:ext>
            </c:extLst>
          </c:dPt>
          <c:dPt>
            <c:idx val="11"/>
            <c:invertIfNegative val="0"/>
            <c:bubble3D val="0"/>
            <c:extLst>
              <c:ext xmlns:c16="http://schemas.microsoft.com/office/drawing/2014/chart" uri="{C3380CC4-5D6E-409C-BE32-E72D297353CC}">
                <c16:uniqueId val="{00000009-DBB8-4E7E-956A-785FEAB4B17C}"/>
              </c:ext>
            </c:extLst>
          </c:dPt>
          <c:dPt>
            <c:idx val="12"/>
            <c:invertIfNegative val="0"/>
            <c:bubble3D val="0"/>
            <c:extLst>
              <c:ext xmlns:c16="http://schemas.microsoft.com/office/drawing/2014/chart" uri="{C3380CC4-5D6E-409C-BE32-E72D297353CC}">
                <c16:uniqueId val="{0000000A-DBB8-4E7E-956A-785FEAB4B17C}"/>
              </c:ext>
            </c:extLst>
          </c:dPt>
          <c:dPt>
            <c:idx val="13"/>
            <c:invertIfNegative val="0"/>
            <c:bubble3D val="0"/>
            <c:spPr>
              <a:solidFill>
                <a:srgbClr val="595959"/>
              </a:solidFill>
            </c:spPr>
            <c:extLst>
              <c:ext xmlns:c16="http://schemas.microsoft.com/office/drawing/2014/chart" uri="{C3380CC4-5D6E-409C-BE32-E72D297353CC}">
                <c16:uniqueId val="{0000000C-DBB8-4E7E-956A-785FEAB4B17C}"/>
              </c:ext>
            </c:extLst>
          </c:dPt>
          <c:dPt>
            <c:idx val="14"/>
            <c:invertIfNegative val="0"/>
            <c:bubble3D val="0"/>
            <c:extLst>
              <c:ext xmlns:c16="http://schemas.microsoft.com/office/drawing/2014/chart" uri="{C3380CC4-5D6E-409C-BE32-E72D297353CC}">
                <c16:uniqueId val="{0000000D-DBB8-4E7E-956A-785FEAB4B17C}"/>
              </c:ext>
            </c:extLst>
          </c:dPt>
          <c:dPt>
            <c:idx val="15"/>
            <c:invertIfNegative val="0"/>
            <c:bubble3D val="0"/>
            <c:extLst>
              <c:ext xmlns:c16="http://schemas.microsoft.com/office/drawing/2014/chart" uri="{C3380CC4-5D6E-409C-BE32-E72D297353CC}">
                <c16:uniqueId val="{0000000E-DBB8-4E7E-956A-785FEAB4B17C}"/>
              </c:ext>
            </c:extLst>
          </c:dPt>
          <c:dPt>
            <c:idx val="17"/>
            <c:invertIfNegative val="0"/>
            <c:bubble3D val="0"/>
            <c:extLst>
              <c:ext xmlns:c16="http://schemas.microsoft.com/office/drawing/2014/chart" uri="{C3380CC4-5D6E-409C-BE32-E72D297353CC}">
                <c16:uniqueId val="{0000000F-DBB8-4E7E-956A-785FEAB4B17C}"/>
              </c:ext>
            </c:extLst>
          </c:dPt>
          <c:dPt>
            <c:idx val="19"/>
            <c:invertIfNegative val="0"/>
            <c:bubble3D val="0"/>
            <c:extLst>
              <c:ext xmlns:c16="http://schemas.microsoft.com/office/drawing/2014/chart" uri="{C3380CC4-5D6E-409C-BE32-E72D297353CC}">
                <c16:uniqueId val="{00000010-DBB8-4E7E-956A-785FEAB4B17C}"/>
              </c:ext>
            </c:extLst>
          </c:dPt>
          <c:dPt>
            <c:idx val="20"/>
            <c:invertIfNegative val="0"/>
            <c:bubble3D val="0"/>
            <c:extLst>
              <c:ext xmlns:c16="http://schemas.microsoft.com/office/drawing/2014/chart" uri="{C3380CC4-5D6E-409C-BE32-E72D297353CC}">
                <c16:uniqueId val="{00000011-DBB8-4E7E-956A-785FEAB4B17C}"/>
              </c:ext>
            </c:extLst>
          </c:dPt>
          <c:dPt>
            <c:idx val="21"/>
            <c:invertIfNegative val="0"/>
            <c:bubble3D val="0"/>
            <c:extLst>
              <c:ext xmlns:c16="http://schemas.microsoft.com/office/drawing/2014/chart" uri="{C3380CC4-5D6E-409C-BE32-E72D297353CC}">
                <c16:uniqueId val="{00000012-DBB8-4E7E-956A-785FEAB4B17C}"/>
              </c:ext>
            </c:extLst>
          </c:dPt>
          <c:dPt>
            <c:idx val="22"/>
            <c:invertIfNegative val="0"/>
            <c:bubble3D val="0"/>
            <c:spPr>
              <a:solidFill>
                <a:srgbClr val="595959"/>
              </a:solidFill>
            </c:spPr>
            <c:extLst>
              <c:ext xmlns:c16="http://schemas.microsoft.com/office/drawing/2014/chart" uri="{C3380CC4-5D6E-409C-BE32-E72D297353CC}">
                <c16:uniqueId val="{00000014-DBB8-4E7E-956A-785FEAB4B17C}"/>
              </c:ext>
            </c:extLst>
          </c:dPt>
          <c:dPt>
            <c:idx val="23"/>
            <c:invertIfNegative val="0"/>
            <c:bubble3D val="0"/>
            <c:extLst>
              <c:ext xmlns:c16="http://schemas.microsoft.com/office/drawing/2014/chart" uri="{C3380CC4-5D6E-409C-BE32-E72D297353CC}">
                <c16:uniqueId val="{00000015-DBB8-4E7E-956A-785FEAB4B17C}"/>
              </c:ext>
            </c:extLst>
          </c:dPt>
          <c:dPt>
            <c:idx val="24"/>
            <c:invertIfNegative val="0"/>
            <c:bubble3D val="0"/>
            <c:extLst>
              <c:ext xmlns:c16="http://schemas.microsoft.com/office/drawing/2014/chart" uri="{C3380CC4-5D6E-409C-BE32-E72D297353CC}">
                <c16:uniqueId val="{00000016-DBB8-4E7E-956A-785FEAB4B17C}"/>
              </c:ext>
            </c:extLst>
          </c:dPt>
          <c:dPt>
            <c:idx val="25"/>
            <c:invertIfNegative val="0"/>
            <c:bubble3D val="0"/>
            <c:extLst>
              <c:ext xmlns:c16="http://schemas.microsoft.com/office/drawing/2014/chart" uri="{C3380CC4-5D6E-409C-BE32-E72D297353CC}">
                <c16:uniqueId val="{00000017-DBB8-4E7E-956A-785FEAB4B17C}"/>
              </c:ext>
            </c:extLst>
          </c:dPt>
          <c:dPt>
            <c:idx val="26"/>
            <c:invertIfNegative val="0"/>
            <c:bubble3D val="0"/>
            <c:extLst>
              <c:ext xmlns:c16="http://schemas.microsoft.com/office/drawing/2014/chart" uri="{C3380CC4-5D6E-409C-BE32-E72D297353CC}">
                <c16:uniqueId val="{00000018-DBB8-4E7E-956A-785FEAB4B17C}"/>
              </c:ext>
            </c:extLst>
          </c:dPt>
          <c:dPt>
            <c:idx val="27"/>
            <c:invertIfNegative val="0"/>
            <c:bubble3D val="0"/>
            <c:extLst>
              <c:ext xmlns:c16="http://schemas.microsoft.com/office/drawing/2014/chart" uri="{C3380CC4-5D6E-409C-BE32-E72D297353CC}">
                <c16:uniqueId val="{00000019-DBB8-4E7E-956A-785FEAB4B17C}"/>
              </c:ext>
            </c:extLst>
          </c:dPt>
          <c:dPt>
            <c:idx val="30"/>
            <c:invertIfNegative val="0"/>
            <c:bubble3D val="0"/>
            <c:extLst>
              <c:ext xmlns:c16="http://schemas.microsoft.com/office/drawing/2014/chart" uri="{C3380CC4-5D6E-409C-BE32-E72D297353CC}">
                <c16:uniqueId val="{0000001A-DBB8-4E7E-956A-785FEAB4B17C}"/>
              </c:ext>
            </c:extLst>
          </c:dPt>
          <c:dPt>
            <c:idx val="32"/>
            <c:invertIfNegative val="0"/>
            <c:bubble3D val="0"/>
            <c:extLst>
              <c:ext xmlns:c16="http://schemas.microsoft.com/office/drawing/2014/chart" uri="{C3380CC4-5D6E-409C-BE32-E72D297353CC}">
                <c16:uniqueId val="{0000001B-DBB8-4E7E-956A-785FEAB4B17C}"/>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B8-4E7E-956A-785FEAB4B17C}"/>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B8-4E7E-956A-785FEAB4B17C}"/>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B8-4E7E-956A-785FEAB4B17C}"/>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B8-4E7E-956A-785FEAB4B17C}"/>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BB8-4E7E-956A-785FEAB4B17C}"/>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BB8-4E7E-956A-785FEAB4B17C}"/>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BB8-4E7E-956A-785FEAB4B17C}"/>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BB8-4E7E-956A-785FEAB4B17C}"/>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BB8-4E7E-956A-785FEAB4B17C}"/>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BB8-4E7E-956A-785FEAB4B17C}"/>
                </c:ext>
              </c:extLst>
            </c:dLbl>
            <c:dLbl>
              <c:idx val="13"/>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BB8-4E7E-956A-785FEAB4B17C}"/>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BB8-4E7E-956A-785FEAB4B17C}"/>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BB8-4E7E-956A-785FEAB4B17C}"/>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BB8-4E7E-956A-785FEAB4B17C}"/>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BB8-4E7E-956A-785FEAB4B17C}"/>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BB8-4E7E-956A-785FEAB4B17C}"/>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BB8-4E7E-956A-785FEAB4B17C}"/>
                </c:ext>
              </c:extLst>
            </c:dLbl>
            <c:dLbl>
              <c:idx val="22"/>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BB8-4E7E-956A-785FEAB4B17C}"/>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BB8-4E7E-956A-785FEAB4B17C}"/>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BB8-4E7E-956A-785FEAB4B17C}"/>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BB8-4E7E-956A-785FEAB4B17C}"/>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BB8-4E7E-956A-785FEAB4B17C}"/>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BB8-4E7E-956A-785FEAB4B17C}"/>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BB8-4E7E-956A-785FEAB4B17C}"/>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'F46'!$A$7:$A$39</c:f>
              <c:strCache>
                <c:ptCount val="33"/>
                <c:pt idx="0">
                  <c:v>Tamaulipas</c:v>
                </c:pt>
                <c:pt idx="1">
                  <c:v>Chihuahua</c:v>
                </c:pt>
                <c:pt idx="2">
                  <c:v>Baja California</c:v>
                </c:pt>
                <c:pt idx="3">
                  <c:v>Tlaxcala</c:v>
                </c:pt>
                <c:pt idx="4">
                  <c:v>Querétaro</c:v>
                </c:pt>
                <c:pt idx="5">
                  <c:v>Puebla</c:v>
                </c:pt>
                <c:pt idx="6">
                  <c:v>Sonora</c:v>
                </c:pt>
                <c:pt idx="7">
                  <c:v>Tabasco</c:v>
                </c:pt>
                <c:pt idx="8">
                  <c:v>Hidalgo</c:v>
                </c:pt>
                <c:pt idx="9">
                  <c:v>Coahuila</c:v>
                </c:pt>
                <c:pt idx="10">
                  <c:v>Morelos</c:v>
                </c:pt>
                <c:pt idx="11">
                  <c:v>Guanajuato</c:v>
                </c:pt>
                <c:pt idx="12">
                  <c:v>Aguascalientes</c:v>
                </c:pt>
                <c:pt idx="13">
                  <c:v>Nacional</c:v>
                </c:pt>
                <c:pt idx="14">
                  <c:v>México</c:v>
                </c:pt>
                <c:pt idx="15">
                  <c:v>Veracruz</c:v>
                </c:pt>
                <c:pt idx="16">
                  <c:v>Colima</c:v>
                </c:pt>
                <c:pt idx="17">
                  <c:v>Sinaloa</c:v>
                </c:pt>
                <c:pt idx="18">
                  <c:v>Durango</c:v>
                </c:pt>
                <c:pt idx="19">
                  <c:v>San Luis Potosí</c:v>
                </c:pt>
                <c:pt idx="20">
                  <c:v>Chiapas</c:v>
                </c:pt>
                <c:pt idx="21">
                  <c:v>Zacatecas</c:v>
                </c:pt>
                <c:pt idx="22">
                  <c:v>Jalisco</c:v>
                </c:pt>
                <c:pt idx="23">
                  <c:v>Nayarit</c:v>
                </c:pt>
                <c:pt idx="24">
                  <c:v>Baja California Sur</c:v>
                </c:pt>
                <c:pt idx="25">
                  <c:v>Michoacán</c:v>
                </c:pt>
                <c:pt idx="26">
                  <c:v>Yucatán</c:v>
                </c:pt>
                <c:pt idx="27">
                  <c:v>Ciudad de México</c:v>
                </c:pt>
                <c:pt idx="28">
                  <c:v>Nuevo León</c:v>
                </c:pt>
                <c:pt idx="29">
                  <c:v>Oaxaca</c:v>
                </c:pt>
                <c:pt idx="30">
                  <c:v>Quintana Roo</c:v>
                </c:pt>
                <c:pt idx="31">
                  <c:v>Campeche</c:v>
                </c:pt>
                <c:pt idx="32">
                  <c:v>Guerrero</c:v>
                </c:pt>
              </c:strCache>
            </c:strRef>
          </c:cat>
          <c:val>
            <c:numRef>
              <c:f>'F46'!$B$7:$B$39</c:f>
              <c:numCache>
                <c:formatCode>0.00</c:formatCode>
                <c:ptCount val="33"/>
                <c:pt idx="0">
                  <c:v>17.962381157263501</c:v>
                </c:pt>
                <c:pt idx="1">
                  <c:v>18.4590392918034</c:v>
                </c:pt>
                <c:pt idx="2">
                  <c:v>19.367637135392801</c:v>
                </c:pt>
                <c:pt idx="3">
                  <c:v>19.681368527160998</c:v>
                </c:pt>
                <c:pt idx="4">
                  <c:v>19.798234625698601</c:v>
                </c:pt>
                <c:pt idx="5">
                  <c:v>19.8607531680886</c:v>
                </c:pt>
                <c:pt idx="6">
                  <c:v>19.920521184560201</c:v>
                </c:pt>
                <c:pt idx="7">
                  <c:v>19.925053335870601</c:v>
                </c:pt>
                <c:pt idx="8">
                  <c:v>19.934842936708101</c:v>
                </c:pt>
                <c:pt idx="9">
                  <c:v>20.183371940409799</c:v>
                </c:pt>
                <c:pt idx="10">
                  <c:v>20.187376541803399</c:v>
                </c:pt>
                <c:pt idx="11">
                  <c:v>20.1985114358855</c:v>
                </c:pt>
                <c:pt idx="12">
                  <c:v>20.250612262030799</c:v>
                </c:pt>
                <c:pt idx="13">
                  <c:v>20.276357755143799</c:v>
                </c:pt>
                <c:pt idx="14">
                  <c:v>20.292853189056299</c:v>
                </c:pt>
                <c:pt idx="15">
                  <c:v>20.323610084629401</c:v>
                </c:pt>
                <c:pt idx="16">
                  <c:v>20.330451052417299</c:v>
                </c:pt>
                <c:pt idx="17">
                  <c:v>20.553022850355799</c:v>
                </c:pt>
                <c:pt idx="18">
                  <c:v>20.563320199551399</c:v>
                </c:pt>
                <c:pt idx="19">
                  <c:v>20.674514468090301</c:v>
                </c:pt>
                <c:pt idx="20">
                  <c:v>20.7057311420213</c:v>
                </c:pt>
                <c:pt idx="21">
                  <c:v>20.714955855360799</c:v>
                </c:pt>
                <c:pt idx="22">
                  <c:v>20.777291779911401</c:v>
                </c:pt>
                <c:pt idx="23">
                  <c:v>20.790315300228698</c:v>
                </c:pt>
                <c:pt idx="24">
                  <c:v>20.843105952384601</c:v>
                </c:pt>
                <c:pt idx="25">
                  <c:v>20.925469630985202</c:v>
                </c:pt>
                <c:pt idx="26">
                  <c:v>21.0075617273407</c:v>
                </c:pt>
                <c:pt idx="27">
                  <c:v>21.077008395349399</c:v>
                </c:pt>
                <c:pt idx="28">
                  <c:v>21.138229879155599</c:v>
                </c:pt>
                <c:pt idx="29">
                  <c:v>21.2487208366021</c:v>
                </c:pt>
                <c:pt idx="30">
                  <c:v>21.343123932643302</c:v>
                </c:pt>
                <c:pt idx="31">
                  <c:v>21.692625702559699</c:v>
                </c:pt>
                <c:pt idx="32">
                  <c:v>21.783888796840898</c:v>
                </c:pt>
              </c:numCache>
            </c:numRef>
          </c:val>
          <c:extLst>
            <c:ext xmlns:c16="http://schemas.microsoft.com/office/drawing/2014/chart" uri="{C3380CC4-5D6E-409C-BE32-E72D297353CC}">
              <c16:uniqueId val="{0000001C-DBB8-4E7E-956A-785FEAB4B17C}"/>
            </c:ext>
          </c:extLst>
        </c:ser>
        <c:ser>
          <c:idx val="1"/>
          <c:order val="1"/>
          <c:tx>
            <c:v>Premium</c:v>
          </c:tx>
          <c:spPr>
            <a:solidFill>
              <a:srgbClr val="FFE699"/>
            </a:solidFill>
          </c:spPr>
          <c:invertIfNegative val="0"/>
          <c:dPt>
            <c:idx val="1"/>
            <c:invertIfNegative val="0"/>
            <c:bubble3D val="0"/>
            <c:extLst>
              <c:ext xmlns:c16="http://schemas.microsoft.com/office/drawing/2014/chart" uri="{C3380CC4-5D6E-409C-BE32-E72D297353CC}">
                <c16:uniqueId val="{0000001D-DBB8-4E7E-956A-785FEAB4B17C}"/>
              </c:ext>
            </c:extLst>
          </c:dPt>
          <c:dPt>
            <c:idx val="2"/>
            <c:invertIfNegative val="0"/>
            <c:bubble3D val="0"/>
            <c:extLst>
              <c:ext xmlns:c16="http://schemas.microsoft.com/office/drawing/2014/chart" uri="{C3380CC4-5D6E-409C-BE32-E72D297353CC}">
                <c16:uniqueId val="{0000001E-DBB8-4E7E-956A-785FEAB4B17C}"/>
              </c:ext>
            </c:extLst>
          </c:dPt>
          <c:dPt>
            <c:idx val="3"/>
            <c:invertIfNegative val="0"/>
            <c:bubble3D val="0"/>
            <c:extLst>
              <c:ext xmlns:c16="http://schemas.microsoft.com/office/drawing/2014/chart" uri="{C3380CC4-5D6E-409C-BE32-E72D297353CC}">
                <c16:uniqueId val="{0000001F-DBB8-4E7E-956A-785FEAB4B17C}"/>
              </c:ext>
            </c:extLst>
          </c:dPt>
          <c:dPt>
            <c:idx val="4"/>
            <c:invertIfNegative val="0"/>
            <c:bubble3D val="0"/>
            <c:extLst>
              <c:ext xmlns:c16="http://schemas.microsoft.com/office/drawing/2014/chart" uri="{C3380CC4-5D6E-409C-BE32-E72D297353CC}">
                <c16:uniqueId val="{00000020-DBB8-4E7E-956A-785FEAB4B17C}"/>
              </c:ext>
            </c:extLst>
          </c:dPt>
          <c:dPt>
            <c:idx val="5"/>
            <c:invertIfNegative val="0"/>
            <c:bubble3D val="0"/>
            <c:extLst>
              <c:ext xmlns:c16="http://schemas.microsoft.com/office/drawing/2014/chart" uri="{C3380CC4-5D6E-409C-BE32-E72D297353CC}">
                <c16:uniqueId val="{00000021-DBB8-4E7E-956A-785FEAB4B17C}"/>
              </c:ext>
            </c:extLst>
          </c:dPt>
          <c:dPt>
            <c:idx val="6"/>
            <c:invertIfNegative val="0"/>
            <c:bubble3D val="0"/>
            <c:extLst>
              <c:ext xmlns:c16="http://schemas.microsoft.com/office/drawing/2014/chart" uri="{C3380CC4-5D6E-409C-BE32-E72D297353CC}">
                <c16:uniqueId val="{00000022-DBB8-4E7E-956A-785FEAB4B17C}"/>
              </c:ext>
            </c:extLst>
          </c:dPt>
          <c:dPt>
            <c:idx val="8"/>
            <c:invertIfNegative val="0"/>
            <c:bubble3D val="0"/>
            <c:extLst>
              <c:ext xmlns:c16="http://schemas.microsoft.com/office/drawing/2014/chart" uri="{C3380CC4-5D6E-409C-BE32-E72D297353CC}">
                <c16:uniqueId val="{00000023-DBB8-4E7E-956A-785FEAB4B17C}"/>
              </c:ext>
            </c:extLst>
          </c:dPt>
          <c:dPt>
            <c:idx val="9"/>
            <c:invertIfNegative val="0"/>
            <c:bubble3D val="0"/>
            <c:extLst>
              <c:ext xmlns:c16="http://schemas.microsoft.com/office/drawing/2014/chart" uri="{C3380CC4-5D6E-409C-BE32-E72D297353CC}">
                <c16:uniqueId val="{00000024-DBB8-4E7E-956A-785FEAB4B17C}"/>
              </c:ext>
            </c:extLst>
          </c:dPt>
          <c:dPt>
            <c:idx val="10"/>
            <c:invertIfNegative val="0"/>
            <c:bubble3D val="0"/>
            <c:extLst>
              <c:ext xmlns:c16="http://schemas.microsoft.com/office/drawing/2014/chart" uri="{C3380CC4-5D6E-409C-BE32-E72D297353CC}">
                <c16:uniqueId val="{00000025-DBB8-4E7E-956A-785FEAB4B17C}"/>
              </c:ext>
            </c:extLst>
          </c:dPt>
          <c:dPt>
            <c:idx val="11"/>
            <c:invertIfNegative val="0"/>
            <c:bubble3D val="0"/>
            <c:extLst>
              <c:ext xmlns:c16="http://schemas.microsoft.com/office/drawing/2014/chart" uri="{C3380CC4-5D6E-409C-BE32-E72D297353CC}">
                <c16:uniqueId val="{00000026-DBB8-4E7E-956A-785FEAB4B17C}"/>
              </c:ext>
            </c:extLst>
          </c:dPt>
          <c:dPt>
            <c:idx val="12"/>
            <c:invertIfNegative val="0"/>
            <c:bubble3D val="0"/>
            <c:extLst>
              <c:ext xmlns:c16="http://schemas.microsoft.com/office/drawing/2014/chart" uri="{C3380CC4-5D6E-409C-BE32-E72D297353CC}">
                <c16:uniqueId val="{00000027-DBB8-4E7E-956A-785FEAB4B17C}"/>
              </c:ext>
            </c:extLst>
          </c:dPt>
          <c:dPt>
            <c:idx val="13"/>
            <c:invertIfNegative val="0"/>
            <c:bubble3D val="0"/>
            <c:spPr>
              <a:solidFill>
                <a:srgbClr val="FFC000"/>
              </a:solidFill>
            </c:spPr>
            <c:extLst>
              <c:ext xmlns:c16="http://schemas.microsoft.com/office/drawing/2014/chart" uri="{C3380CC4-5D6E-409C-BE32-E72D297353CC}">
                <c16:uniqueId val="{00000029-DBB8-4E7E-956A-785FEAB4B17C}"/>
              </c:ext>
            </c:extLst>
          </c:dPt>
          <c:dPt>
            <c:idx val="14"/>
            <c:invertIfNegative val="0"/>
            <c:bubble3D val="0"/>
            <c:extLst>
              <c:ext xmlns:c16="http://schemas.microsoft.com/office/drawing/2014/chart" uri="{C3380CC4-5D6E-409C-BE32-E72D297353CC}">
                <c16:uniqueId val="{0000002A-DBB8-4E7E-956A-785FEAB4B17C}"/>
              </c:ext>
            </c:extLst>
          </c:dPt>
          <c:dPt>
            <c:idx val="15"/>
            <c:invertIfNegative val="0"/>
            <c:bubble3D val="0"/>
            <c:extLst>
              <c:ext xmlns:c16="http://schemas.microsoft.com/office/drawing/2014/chart" uri="{C3380CC4-5D6E-409C-BE32-E72D297353CC}">
                <c16:uniqueId val="{0000002B-DBB8-4E7E-956A-785FEAB4B17C}"/>
              </c:ext>
            </c:extLst>
          </c:dPt>
          <c:dPt>
            <c:idx val="17"/>
            <c:invertIfNegative val="0"/>
            <c:bubble3D val="0"/>
            <c:extLst>
              <c:ext xmlns:c16="http://schemas.microsoft.com/office/drawing/2014/chart" uri="{C3380CC4-5D6E-409C-BE32-E72D297353CC}">
                <c16:uniqueId val="{0000002C-DBB8-4E7E-956A-785FEAB4B17C}"/>
              </c:ext>
            </c:extLst>
          </c:dPt>
          <c:dPt>
            <c:idx val="19"/>
            <c:invertIfNegative val="0"/>
            <c:bubble3D val="0"/>
            <c:extLst>
              <c:ext xmlns:c16="http://schemas.microsoft.com/office/drawing/2014/chart" uri="{C3380CC4-5D6E-409C-BE32-E72D297353CC}">
                <c16:uniqueId val="{0000002D-DBB8-4E7E-956A-785FEAB4B17C}"/>
              </c:ext>
            </c:extLst>
          </c:dPt>
          <c:dPt>
            <c:idx val="20"/>
            <c:invertIfNegative val="0"/>
            <c:bubble3D val="0"/>
            <c:extLst>
              <c:ext xmlns:c16="http://schemas.microsoft.com/office/drawing/2014/chart" uri="{C3380CC4-5D6E-409C-BE32-E72D297353CC}">
                <c16:uniqueId val="{0000002E-DBB8-4E7E-956A-785FEAB4B17C}"/>
              </c:ext>
            </c:extLst>
          </c:dPt>
          <c:dPt>
            <c:idx val="21"/>
            <c:invertIfNegative val="0"/>
            <c:bubble3D val="0"/>
            <c:extLst>
              <c:ext xmlns:c16="http://schemas.microsoft.com/office/drawing/2014/chart" uri="{C3380CC4-5D6E-409C-BE32-E72D297353CC}">
                <c16:uniqueId val="{0000002F-DBB8-4E7E-956A-785FEAB4B17C}"/>
              </c:ext>
            </c:extLst>
          </c:dPt>
          <c:dPt>
            <c:idx val="22"/>
            <c:invertIfNegative val="0"/>
            <c:bubble3D val="0"/>
            <c:spPr>
              <a:solidFill>
                <a:srgbClr val="FFC000"/>
              </a:solidFill>
            </c:spPr>
            <c:extLst>
              <c:ext xmlns:c16="http://schemas.microsoft.com/office/drawing/2014/chart" uri="{C3380CC4-5D6E-409C-BE32-E72D297353CC}">
                <c16:uniqueId val="{00000031-DBB8-4E7E-956A-785FEAB4B17C}"/>
              </c:ext>
            </c:extLst>
          </c:dPt>
          <c:dPt>
            <c:idx val="23"/>
            <c:invertIfNegative val="0"/>
            <c:bubble3D val="0"/>
            <c:extLst>
              <c:ext xmlns:c16="http://schemas.microsoft.com/office/drawing/2014/chart" uri="{C3380CC4-5D6E-409C-BE32-E72D297353CC}">
                <c16:uniqueId val="{00000032-DBB8-4E7E-956A-785FEAB4B17C}"/>
              </c:ext>
            </c:extLst>
          </c:dPt>
          <c:dPt>
            <c:idx val="24"/>
            <c:invertIfNegative val="0"/>
            <c:bubble3D val="0"/>
            <c:extLst>
              <c:ext xmlns:c16="http://schemas.microsoft.com/office/drawing/2014/chart" uri="{C3380CC4-5D6E-409C-BE32-E72D297353CC}">
                <c16:uniqueId val="{00000033-DBB8-4E7E-956A-785FEAB4B17C}"/>
              </c:ext>
            </c:extLst>
          </c:dPt>
          <c:dPt>
            <c:idx val="25"/>
            <c:invertIfNegative val="0"/>
            <c:bubble3D val="0"/>
            <c:extLst>
              <c:ext xmlns:c16="http://schemas.microsoft.com/office/drawing/2014/chart" uri="{C3380CC4-5D6E-409C-BE32-E72D297353CC}">
                <c16:uniqueId val="{00000034-DBB8-4E7E-956A-785FEAB4B17C}"/>
              </c:ext>
            </c:extLst>
          </c:dPt>
          <c:dPt>
            <c:idx val="26"/>
            <c:invertIfNegative val="0"/>
            <c:bubble3D val="0"/>
            <c:extLst>
              <c:ext xmlns:c16="http://schemas.microsoft.com/office/drawing/2014/chart" uri="{C3380CC4-5D6E-409C-BE32-E72D297353CC}">
                <c16:uniqueId val="{00000035-DBB8-4E7E-956A-785FEAB4B17C}"/>
              </c:ext>
            </c:extLst>
          </c:dPt>
          <c:dPt>
            <c:idx val="27"/>
            <c:invertIfNegative val="0"/>
            <c:bubble3D val="0"/>
            <c:extLst>
              <c:ext xmlns:c16="http://schemas.microsoft.com/office/drawing/2014/chart" uri="{C3380CC4-5D6E-409C-BE32-E72D297353CC}">
                <c16:uniqueId val="{00000036-DBB8-4E7E-956A-785FEAB4B17C}"/>
              </c:ext>
            </c:extLst>
          </c:dPt>
          <c:dPt>
            <c:idx val="30"/>
            <c:invertIfNegative val="0"/>
            <c:bubble3D val="0"/>
            <c:extLst>
              <c:ext xmlns:c16="http://schemas.microsoft.com/office/drawing/2014/chart" uri="{C3380CC4-5D6E-409C-BE32-E72D297353CC}">
                <c16:uniqueId val="{00000037-DBB8-4E7E-956A-785FEAB4B17C}"/>
              </c:ext>
            </c:extLst>
          </c:dPt>
          <c:dPt>
            <c:idx val="31"/>
            <c:invertIfNegative val="0"/>
            <c:bubble3D val="0"/>
            <c:extLst>
              <c:ext xmlns:c16="http://schemas.microsoft.com/office/drawing/2014/chart" uri="{C3380CC4-5D6E-409C-BE32-E72D297353CC}">
                <c16:uniqueId val="{00000038-DBB8-4E7E-956A-785FEAB4B17C}"/>
              </c:ext>
            </c:extLst>
          </c:dPt>
          <c:dPt>
            <c:idx val="32"/>
            <c:invertIfNegative val="0"/>
            <c:bubble3D val="0"/>
            <c:extLst>
              <c:ext xmlns:c16="http://schemas.microsoft.com/office/drawing/2014/chart" uri="{C3380CC4-5D6E-409C-BE32-E72D297353CC}">
                <c16:uniqueId val="{00000039-DBB8-4E7E-956A-785FEAB4B17C}"/>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BB8-4E7E-956A-785FEAB4B17C}"/>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BB8-4E7E-956A-785FEAB4B17C}"/>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BB8-4E7E-956A-785FEAB4B17C}"/>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DBB8-4E7E-956A-785FEAB4B17C}"/>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BB8-4E7E-956A-785FEAB4B17C}"/>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BB8-4E7E-956A-785FEAB4B17C}"/>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BB8-4E7E-956A-785FEAB4B17C}"/>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BB8-4E7E-956A-785FEAB4B17C}"/>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BB8-4E7E-956A-785FEAB4B17C}"/>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BB8-4E7E-956A-785FEAB4B17C}"/>
                </c:ext>
              </c:extLst>
            </c:dLbl>
            <c:dLbl>
              <c:idx val="13"/>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BB8-4E7E-956A-785FEAB4B17C}"/>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BB8-4E7E-956A-785FEAB4B17C}"/>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BB8-4E7E-956A-785FEAB4B17C}"/>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BB8-4E7E-956A-785FEAB4B17C}"/>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BB8-4E7E-956A-785FEAB4B17C}"/>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DBB8-4E7E-956A-785FEAB4B17C}"/>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BB8-4E7E-956A-785FEAB4B17C}"/>
                </c:ext>
              </c:extLst>
            </c:dLbl>
            <c:dLbl>
              <c:idx val="22"/>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DBB8-4E7E-956A-785FEAB4B17C}"/>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BB8-4E7E-956A-785FEAB4B17C}"/>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DBB8-4E7E-956A-785FEAB4B17C}"/>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DBB8-4E7E-956A-785FEAB4B17C}"/>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DBB8-4E7E-956A-785FEAB4B17C}"/>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DBB8-4E7E-956A-785FEAB4B17C}"/>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DBB8-4E7E-956A-785FEAB4B17C}"/>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'F46'!$A$7:$A$39</c:f>
              <c:strCache>
                <c:ptCount val="33"/>
                <c:pt idx="0">
                  <c:v>Tamaulipas</c:v>
                </c:pt>
                <c:pt idx="1">
                  <c:v>Chihuahua</c:v>
                </c:pt>
                <c:pt idx="2">
                  <c:v>Baja California</c:v>
                </c:pt>
                <c:pt idx="3">
                  <c:v>Tlaxcala</c:v>
                </c:pt>
                <c:pt idx="4">
                  <c:v>Querétaro</c:v>
                </c:pt>
                <c:pt idx="5">
                  <c:v>Puebla</c:v>
                </c:pt>
                <c:pt idx="6">
                  <c:v>Sonora</c:v>
                </c:pt>
                <c:pt idx="7">
                  <c:v>Tabasco</c:v>
                </c:pt>
                <c:pt idx="8">
                  <c:v>Hidalgo</c:v>
                </c:pt>
                <c:pt idx="9">
                  <c:v>Coahuila</c:v>
                </c:pt>
                <c:pt idx="10">
                  <c:v>Morelos</c:v>
                </c:pt>
                <c:pt idx="11">
                  <c:v>Guanajuato</c:v>
                </c:pt>
                <c:pt idx="12">
                  <c:v>Aguascalientes</c:v>
                </c:pt>
                <c:pt idx="13">
                  <c:v>Nacional</c:v>
                </c:pt>
                <c:pt idx="14">
                  <c:v>México</c:v>
                </c:pt>
                <c:pt idx="15">
                  <c:v>Veracruz</c:v>
                </c:pt>
                <c:pt idx="16">
                  <c:v>Colima</c:v>
                </c:pt>
                <c:pt idx="17">
                  <c:v>Sinaloa</c:v>
                </c:pt>
                <c:pt idx="18">
                  <c:v>Durango</c:v>
                </c:pt>
                <c:pt idx="19">
                  <c:v>San Luis Potosí</c:v>
                </c:pt>
                <c:pt idx="20">
                  <c:v>Chiapas</c:v>
                </c:pt>
                <c:pt idx="21">
                  <c:v>Zacatecas</c:v>
                </c:pt>
                <c:pt idx="22">
                  <c:v>Jalisco</c:v>
                </c:pt>
                <c:pt idx="23">
                  <c:v>Nayarit</c:v>
                </c:pt>
                <c:pt idx="24">
                  <c:v>Baja California Sur</c:v>
                </c:pt>
                <c:pt idx="25">
                  <c:v>Michoacán</c:v>
                </c:pt>
                <c:pt idx="26">
                  <c:v>Yucatán</c:v>
                </c:pt>
                <c:pt idx="27">
                  <c:v>Ciudad de México</c:v>
                </c:pt>
                <c:pt idx="28">
                  <c:v>Nuevo León</c:v>
                </c:pt>
                <c:pt idx="29">
                  <c:v>Oaxaca</c:v>
                </c:pt>
                <c:pt idx="30">
                  <c:v>Quintana Roo</c:v>
                </c:pt>
                <c:pt idx="31">
                  <c:v>Campeche</c:v>
                </c:pt>
                <c:pt idx="32">
                  <c:v>Guerrero</c:v>
                </c:pt>
              </c:strCache>
            </c:strRef>
          </c:cat>
          <c:val>
            <c:numRef>
              <c:f>'F46'!$C$7:$C$39</c:f>
              <c:numCache>
                <c:formatCode>0.00</c:formatCode>
                <c:ptCount val="33"/>
                <c:pt idx="0">
                  <c:v>20.454497142854098</c:v>
                </c:pt>
                <c:pt idx="1">
                  <c:v>20.797568504639901</c:v>
                </c:pt>
                <c:pt idx="2">
                  <c:v>21.533465542295101</c:v>
                </c:pt>
                <c:pt idx="3">
                  <c:v>21.8951522949721</c:v>
                </c:pt>
                <c:pt idx="4">
                  <c:v>22.166632398130599</c:v>
                </c:pt>
                <c:pt idx="5">
                  <c:v>22.037109084041699</c:v>
                </c:pt>
                <c:pt idx="6">
                  <c:v>22.358236607628399</c:v>
                </c:pt>
                <c:pt idx="7">
                  <c:v>21.7420931988371</c:v>
                </c:pt>
                <c:pt idx="8">
                  <c:v>21.987379996308999</c:v>
                </c:pt>
                <c:pt idx="9">
                  <c:v>22.665600548311701</c:v>
                </c:pt>
                <c:pt idx="10">
                  <c:v>22.116382091603001</c:v>
                </c:pt>
                <c:pt idx="11">
                  <c:v>22.6498825651218</c:v>
                </c:pt>
                <c:pt idx="12">
                  <c:v>22.691473893982401</c:v>
                </c:pt>
                <c:pt idx="13">
                  <c:v>22.449079045557198</c:v>
                </c:pt>
                <c:pt idx="14">
                  <c:v>22.545861299993799</c:v>
                </c:pt>
                <c:pt idx="15">
                  <c:v>22.019752913977602</c:v>
                </c:pt>
                <c:pt idx="16">
                  <c:v>22.339406683505501</c:v>
                </c:pt>
                <c:pt idx="17">
                  <c:v>23.021759756586999</c:v>
                </c:pt>
                <c:pt idx="18">
                  <c:v>22.9272528231505</c:v>
                </c:pt>
                <c:pt idx="19">
                  <c:v>22.754499600603999</c:v>
                </c:pt>
                <c:pt idx="20">
                  <c:v>22.272003905656501</c:v>
                </c:pt>
                <c:pt idx="21">
                  <c:v>22.598834786801199</c:v>
                </c:pt>
                <c:pt idx="22">
                  <c:v>22.9300141945325</c:v>
                </c:pt>
                <c:pt idx="23">
                  <c:v>22.931827822641701</c:v>
                </c:pt>
                <c:pt idx="24">
                  <c:v>22.751896392094299</c:v>
                </c:pt>
                <c:pt idx="25">
                  <c:v>22.985870047565601</c:v>
                </c:pt>
                <c:pt idx="26">
                  <c:v>22.5560607643807</c:v>
                </c:pt>
                <c:pt idx="27">
                  <c:v>23.258350700889402</c:v>
                </c:pt>
                <c:pt idx="28">
                  <c:v>23.516755578201199</c:v>
                </c:pt>
                <c:pt idx="29">
                  <c:v>22.943960015792499</c:v>
                </c:pt>
                <c:pt idx="30">
                  <c:v>22.760003504898702</c:v>
                </c:pt>
                <c:pt idx="31">
                  <c:v>23.109885538647401</c:v>
                </c:pt>
                <c:pt idx="32">
                  <c:v>23.1657445636733</c:v>
                </c:pt>
              </c:numCache>
            </c:numRef>
          </c:val>
          <c:extLst>
            <c:ext xmlns:c16="http://schemas.microsoft.com/office/drawing/2014/chart" uri="{C3380CC4-5D6E-409C-BE32-E72D297353CC}">
              <c16:uniqueId val="{0000003A-DBB8-4E7E-956A-785FEAB4B17C}"/>
            </c:ext>
          </c:extLst>
        </c:ser>
        <c:ser>
          <c:idx val="2"/>
          <c:order val="2"/>
          <c:tx>
            <c:v>Diésel</c:v>
          </c:tx>
          <c:spPr>
            <a:solidFill>
              <a:srgbClr val="F8CBAD"/>
            </a:solidFill>
          </c:spPr>
          <c:invertIfNegative val="0"/>
          <c:dPt>
            <c:idx val="1"/>
            <c:invertIfNegative val="0"/>
            <c:bubble3D val="0"/>
            <c:extLst>
              <c:ext xmlns:c16="http://schemas.microsoft.com/office/drawing/2014/chart" uri="{C3380CC4-5D6E-409C-BE32-E72D297353CC}">
                <c16:uniqueId val="{0000003B-DBB8-4E7E-956A-785FEAB4B17C}"/>
              </c:ext>
            </c:extLst>
          </c:dPt>
          <c:dPt>
            <c:idx val="2"/>
            <c:invertIfNegative val="0"/>
            <c:bubble3D val="0"/>
            <c:extLst>
              <c:ext xmlns:c16="http://schemas.microsoft.com/office/drawing/2014/chart" uri="{C3380CC4-5D6E-409C-BE32-E72D297353CC}">
                <c16:uniqueId val="{0000003C-DBB8-4E7E-956A-785FEAB4B17C}"/>
              </c:ext>
            </c:extLst>
          </c:dPt>
          <c:dPt>
            <c:idx val="3"/>
            <c:invertIfNegative val="0"/>
            <c:bubble3D val="0"/>
            <c:extLst>
              <c:ext xmlns:c16="http://schemas.microsoft.com/office/drawing/2014/chart" uri="{C3380CC4-5D6E-409C-BE32-E72D297353CC}">
                <c16:uniqueId val="{0000003D-DBB8-4E7E-956A-785FEAB4B17C}"/>
              </c:ext>
            </c:extLst>
          </c:dPt>
          <c:dPt>
            <c:idx val="4"/>
            <c:invertIfNegative val="0"/>
            <c:bubble3D val="0"/>
            <c:extLst>
              <c:ext xmlns:c16="http://schemas.microsoft.com/office/drawing/2014/chart" uri="{C3380CC4-5D6E-409C-BE32-E72D297353CC}">
                <c16:uniqueId val="{0000003E-DBB8-4E7E-956A-785FEAB4B17C}"/>
              </c:ext>
            </c:extLst>
          </c:dPt>
          <c:dPt>
            <c:idx val="5"/>
            <c:invertIfNegative val="0"/>
            <c:bubble3D val="0"/>
            <c:extLst>
              <c:ext xmlns:c16="http://schemas.microsoft.com/office/drawing/2014/chart" uri="{C3380CC4-5D6E-409C-BE32-E72D297353CC}">
                <c16:uniqueId val="{0000003F-DBB8-4E7E-956A-785FEAB4B17C}"/>
              </c:ext>
            </c:extLst>
          </c:dPt>
          <c:dPt>
            <c:idx val="6"/>
            <c:invertIfNegative val="0"/>
            <c:bubble3D val="0"/>
            <c:extLst>
              <c:ext xmlns:c16="http://schemas.microsoft.com/office/drawing/2014/chart" uri="{C3380CC4-5D6E-409C-BE32-E72D297353CC}">
                <c16:uniqueId val="{00000040-DBB8-4E7E-956A-785FEAB4B17C}"/>
              </c:ext>
            </c:extLst>
          </c:dPt>
          <c:dPt>
            <c:idx val="8"/>
            <c:invertIfNegative val="0"/>
            <c:bubble3D val="0"/>
            <c:extLst>
              <c:ext xmlns:c16="http://schemas.microsoft.com/office/drawing/2014/chart" uri="{C3380CC4-5D6E-409C-BE32-E72D297353CC}">
                <c16:uniqueId val="{00000041-DBB8-4E7E-956A-785FEAB4B17C}"/>
              </c:ext>
            </c:extLst>
          </c:dPt>
          <c:dPt>
            <c:idx val="9"/>
            <c:invertIfNegative val="0"/>
            <c:bubble3D val="0"/>
            <c:extLst>
              <c:ext xmlns:c16="http://schemas.microsoft.com/office/drawing/2014/chart" uri="{C3380CC4-5D6E-409C-BE32-E72D297353CC}">
                <c16:uniqueId val="{00000042-DBB8-4E7E-956A-785FEAB4B17C}"/>
              </c:ext>
            </c:extLst>
          </c:dPt>
          <c:dPt>
            <c:idx val="10"/>
            <c:invertIfNegative val="0"/>
            <c:bubble3D val="0"/>
            <c:extLst>
              <c:ext xmlns:c16="http://schemas.microsoft.com/office/drawing/2014/chart" uri="{C3380CC4-5D6E-409C-BE32-E72D297353CC}">
                <c16:uniqueId val="{00000043-DBB8-4E7E-956A-785FEAB4B17C}"/>
              </c:ext>
            </c:extLst>
          </c:dPt>
          <c:dPt>
            <c:idx val="11"/>
            <c:invertIfNegative val="0"/>
            <c:bubble3D val="0"/>
            <c:extLst>
              <c:ext xmlns:c16="http://schemas.microsoft.com/office/drawing/2014/chart" uri="{C3380CC4-5D6E-409C-BE32-E72D297353CC}">
                <c16:uniqueId val="{00000044-DBB8-4E7E-956A-785FEAB4B17C}"/>
              </c:ext>
            </c:extLst>
          </c:dPt>
          <c:dPt>
            <c:idx val="12"/>
            <c:invertIfNegative val="0"/>
            <c:bubble3D val="0"/>
            <c:extLst>
              <c:ext xmlns:c16="http://schemas.microsoft.com/office/drawing/2014/chart" uri="{C3380CC4-5D6E-409C-BE32-E72D297353CC}">
                <c16:uniqueId val="{00000045-DBB8-4E7E-956A-785FEAB4B17C}"/>
              </c:ext>
            </c:extLst>
          </c:dPt>
          <c:dPt>
            <c:idx val="13"/>
            <c:invertIfNegative val="0"/>
            <c:bubble3D val="0"/>
            <c:spPr>
              <a:solidFill>
                <a:srgbClr val="C55A11"/>
              </a:solidFill>
            </c:spPr>
            <c:extLst>
              <c:ext xmlns:c16="http://schemas.microsoft.com/office/drawing/2014/chart" uri="{C3380CC4-5D6E-409C-BE32-E72D297353CC}">
                <c16:uniqueId val="{00000047-DBB8-4E7E-956A-785FEAB4B17C}"/>
              </c:ext>
            </c:extLst>
          </c:dPt>
          <c:dPt>
            <c:idx val="14"/>
            <c:invertIfNegative val="0"/>
            <c:bubble3D val="0"/>
            <c:extLst>
              <c:ext xmlns:c16="http://schemas.microsoft.com/office/drawing/2014/chart" uri="{C3380CC4-5D6E-409C-BE32-E72D297353CC}">
                <c16:uniqueId val="{00000048-DBB8-4E7E-956A-785FEAB4B17C}"/>
              </c:ext>
            </c:extLst>
          </c:dPt>
          <c:dPt>
            <c:idx val="15"/>
            <c:invertIfNegative val="0"/>
            <c:bubble3D val="0"/>
            <c:extLst>
              <c:ext xmlns:c16="http://schemas.microsoft.com/office/drawing/2014/chart" uri="{C3380CC4-5D6E-409C-BE32-E72D297353CC}">
                <c16:uniqueId val="{00000049-DBB8-4E7E-956A-785FEAB4B17C}"/>
              </c:ext>
            </c:extLst>
          </c:dPt>
          <c:dPt>
            <c:idx val="17"/>
            <c:invertIfNegative val="0"/>
            <c:bubble3D val="0"/>
            <c:extLst>
              <c:ext xmlns:c16="http://schemas.microsoft.com/office/drawing/2014/chart" uri="{C3380CC4-5D6E-409C-BE32-E72D297353CC}">
                <c16:uniqueId val="{0000004A-DBB8-4E7E-956A-785FEAB4B17C}"/>
              </c:ext>
            </c:extLst>
          </c:dPt>
          <c:dPt>
            <c:idx val="19"/>
            <c:invertIfNegative val="0"/>
            <c:bubble3D val="0"/>
            <c:extLst>
              <c:ext xmlns:c16="http://schemas.microsoft.com/office/drawing/2014/chart" uri="{C3380CC4-5D6E-409C-BE32-E72D297353CC}">
                <c16:uniqueId val="{0000004B-DBB8-4E7E-956A-785FEAB4B17C}"/>
              </c:ext>
            </c:extLst>
          </c:dPt>
          <c:dPt>
            <c:idx val="20"/>
            <c:invertIfNegative val="0"/>
            <c:bubble3D val="0"/>
            <c:extLst>
              <c:ext xmlns:c16="http://schemas.microsoft.com/office/drawing/2014/chart" uri="{C3380CC4-5D6E-409C-BE32-E72D297353CC}">
                <c16:uniqueId val="{0000004C-DBB8-4E7E-956A-785FEAB4B17C}"/>
              </c:ext>
            </c:extLst>
          </c:dPt>
          <c:dPt>
            <c:idx val="21"/>
            <c:invertIfNegative val="0"/>
            <c:bubble3D val="0"/>
            <c:extLst>
              <c:ext xmlns:c16="http://schemas.microsoft.com/office/drawing/2014/chart" uri="{C3380CC4-5D6E-409C-BE32-E72D297353CC}">
                <c16:uniqueId val="{0000004D-DBB8-4E7E-956A-785FEAB4B17C}"/>
              </c:ext>
            </c:extLst>
          </c:dPt>
          <c:dPt>
            <c:idx val="22"/>
            <c:invertIfNegative val="0"/>
            <c:bubble3D val="0"/>
            <c:spPr>
              <a:solidFill>
                <a:srgbClr val="C55A11"/>
              </a:solidFill>
            </c:spPr>
            <c:extLst>
              <c:ext xmlns:c16="http://schemas.microsoft.com/office/drawing/2014/chart" uri="{C3380CC4-5D6E-409C-BE32-E72D297353CC}">
                <c16:uniqueId val="{0000004F-DBB8-4E7E-956A-785FEAB4B17C}"/>
              </c:ext>
            </c:extLst>
          </c:dPt>
          <c:dPt>
            <c:idx val="23"/>
            <c:invertIfNegative val="0"/>
            <c:bubble3D val="0"/>
            <c:extLst>
              <c:ext xmlns:c16="http://schemas.microsoft.com/office/drawing/2014/chart" uri="{C3380CC4-5D6E-409C-BE32-E72D297353CC}">
                <c16:uniqueId val="{00000050-DBB8-4E7E-956A-785FEAB4B17C}"/>
              </c:ext>
            </c:extLst>
          </c:dPt>
          <c:dPt>
            <c:idx val="24"/>
            <c:invertIfNegative val="0"/>
            <c:bubble3D val="0"/>
            <c:extLst>
              <c:ext xmlns:c16="http://schemas.microsoft.com/office/drawing/2014/chart" uri="{C3380CC4-5D6E-409C-BE32-E72D297353CC}">
                <c16:uniqueId val="{00000051-DBB8-4E7E-956A-785FEAB4B17C}"/>
              </c:ext>
            </c:extLst>
          </c:dPt>
          <c:dPt>
            <c:idx val="25"/>
            <c:invertIfNegative val="0"/>
            <c:bubble3D val="0"/>
            <c:extLst>
              <c:ext xmlns:c16="http://schemas.microsoft.com/office/drawing/2014/chart" uri="{C3380CC4-5D6E-409C-BE32-E72D297353CC}">
                <c16:uniqueId val="{00000052-DBB8-4E7E-956A-785FEAB4B17C}"/>
              </c:ext>
            </c:extLst>
          </c:dPt>
          <c:dPt>
            <c:idx val="26"/>
            <c:invertIfNegative val="0"/>
            <c:bubble3D val="0"/>
            <c:extLst>
              <c:ext xmlns:c16="http://schemas.microsoft.com/office/drawing/2014/chart" uri="{C3380CC4-5D6E-409C-BE32-E72D297353CC}">
                <c16:uniqueId val="{00000053-DBB8-4E7E-956A-785FEAB4B17C}"/>
              </c:ext>
            </c:extLst>
          </c:dPt>
          <c:dPt>
            <c:idx val="27"/>
            <c:invertIfNegative val="0"/>
            <c:bubble3D val="0"/>
            <c:extLst>
              <c:ext xmlns:c16="http://schemas.microsoft.com/office/drawing/2014/chart" uri="{C3380CC4-5D6E-409C-BE32-E72D297353CC}">
                <c16:uniqueId val="{00000054-DBB8-4E7E-956A-785FEAB4B17C}"/>
              </c:ext>
            </c:extLst>
          </c:dPt>
          <c:dPt>
            <c:idx val="30"/>
            <c:invertIfNegative val="0"/>
            <c:bubble3D val="0"/>
            <c:extLst>
              <c:ext xmlns:c16="http://schemas.microsoft.com/office/drawing/2014/chart" uri="{C3380CC4-5D6E-409C-BE32-E72D297353CC}">
                <c16:uniqueId val="{00000055-DBB8-4E7E-956A-785FEAB4B17C}"/>
              </c:ext>
            </c:extLst>
          </c:dPt>
          <c:dPt>
            <c:idx val="32"/>
            <c:invertIfNegative val="0"/>
            <c:bubble3D val="0"/>
            <c:extLst>
              <c:ext xmlns:c16="http://schemas.microsoft.com/office/drawing/2014/chart" uri="{C3380CC4-5D6E-409C-BE32-E72D297353CC}">
                <c16:uniqueId val="{00000056-DBB8-4E7E-956A-785FEAB4B17C}"/>
              </c:ext>
            </c:extLst>
          </c:dPt>
          <c:dLbls>
            <c:dLbl>
              <c:idx val="13"/>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7-DBB8-4E7E-956A-785FEAB4B17C}"/>
                </c:ext>
              </c:extLst>
            </c:dLbl>
            <c:dLbl>
              <c:idx val="22"/>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F-DBB8-4E7E-956A-785FEAB4B17C}"/>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'F46'!$A$7:$A$39</c:f>
              <c:strCache>
                <c:ptCount val="33"/>
                <c:pt idx="0">
                  <c:v>Tamaulipas</c:v>
                </c:pt>
                <c:pt idx="1">
                  <c:v>Chihuahua</c:v>
                </c:pt>
                <c:pt idx="2">
                  <c:v>Baja California</c:v>
                </c:pt>
                <c:pt idx="3">
                  <c:v>Tlaxcala</c:v>
                </c:pt>
                <c:pt idx="4">
                  <c:v>Querétaro</c:v>
                </c:pt>
                <c:pt idx="5">
                  <c:v>Puebla</c:v>
                </c:pt>
                <c:pt idx="6">
                  <c:v>Sonora</c:v>
                </c:pt>
                <c:pt idx="7">
                  <c:v>Tabasco</c:v>
                </c:pt>
                <c:pt idx="8">
                  <c:v>Hidalgo</c:v>
                </c:pt>
                <c:pt idx="9">
                  <c:v>Coahuila</c:v>
                </c:pt>
                <c:pt idx="10">
                  <c:v>Morelos</c:v>
                </c:pt>
                <c:pt idx="11">
                  <c:v>Guanajuato</c:v>
                </c:pt>
                <c:pt idx="12">
                  <c:v>Aguascalientes</c:v>
                </c:pt>
                <c:pt idx="13">
                  <c:v>Nacional</c:v>
                </c:pt>
                <c:pt idx="14">
                  <c:v>México</c:v>
                </c:pt>
                <c:pt idx="15">
                  <c:v>Veracruz</c:v>
                </c:pt>
                <c:pt idx="16">
                  <c:v>Colima</c:v>
                </c:pt>
                <c:pt idx="17">
                  <c:v>Sinaloa</c:v>
                </c:pt>
                <c:pt idx="18">
                  <c:v>Durango</c:v>
                </c:pt>
                <c:pt idx="19">
                  <c:v>San Luis Potosí</c:v>
                </c:pt>
                <c:pt idx="20">
                  <c:v>Chiapas</c:v>
                </c:pt>
                <c:pt idx="21">
                  <c:v>Zacatecas</c:v>
                </c:pt>
                <c:pt idx="22">
                  <c:v>Jalisco</c:v>
                </c:pt>
                <c:pt idx="23">
                  <c:v>Nayarit</c:v>
                </c:pt>
                <c:pt idx="24">
                  <c:v>Baja California Sur</c:v>
                </c:pt>
                <c:pt idx="25">
                  <c:v>Michoacán</c:v>
                </c:pt>
                <c:pt idx="26">
                  <c:v>Yucatán</c:v>
                </c:pt>
                <c:pt idx="27">
                  <c:v>Ciudad de México</c:v>
                </c:pt>
                <c:pt idx="28">
                  <c:v>Nuevo León</c:v>
                </c:pt>
                <c:pt idx="29">
                  <c:v>Oaxaca</c:v>
                </c:pt>
                <c:pt idx="30">
                  <c:v>Quintana Roo</c:v>
                </c:pt>
                <c:pt idx="31">
                  <c:v>Campeche</c:v>
                </c:pt>
                <c:pt idx="32">
                  <c:v>Guerrero</c:v>
                </c:pt>
              </c:strCache>
            </c:strRef>
          </c:cat>
          <c:val>
            <c:numRef>
              <c:f>'F46'!$D$7:$D$39</c:f>
              <c:numCache>
                <c:formatCode>0.00</c:formatCode>
                <c:ptCount val="33"/>
                <c:pt idx="0">
                  <c:v>21.2631032031525</c:v>
                </c:pt>
                <c:pt idx="1">
                  <c:v>21.488550407805299</c:v>
                </c:pt>
                <c:pt idx="2">
                  <c:v>20.796739503628999</c:v>
                </c:pt>
                <c:pt idx="3">
                  <c:v>21.1113154688287</c:v>
                </c:pt>
                <c:pt idx="4">
                  <c:v>21.203221525445901</c:v>
                </c:pt>
                <c:pt idx="5">
                  <c:v>21.3101867745312</c:v>
                </c:pt>
                <c:pt idx="6">
                  <c:v>22.095671668052798</c:v>
                </c:pt>
                <c:pt idx="7">
                  <c:v>21.627042282108</c:v>
                </c:pt>
                <c:pt idx="8">
                  <c:v>21.560558614185499</c:v>
                </c:pt>
                <c:pt idx="9">
                  <c:v>21.702691062511999</c:v>
                </c:pt>
                <c:pt idx="10">
                  <c:v>21.749992608128601</c:v>
                </c:pt>
                <c:pt idx="11">
                  <c:v>21.521537521734999</c:v>
                </c:pt>
                <c:pt idx="12">
                  <c:v>21.616106563371499</c:v>
                </c:pt>
                <c:pt idx="13">
                  <c:v>21.819912303908101</c:v>
                </c:pt>
                <c:pt idx="14">
                  <c:v>21.640588467341502</c:v>
                </c:pt>
                <c:pt idx="15">
                  <c:v>21.9708148506027</c:v>
                </c:pt>
                <c:pt idx="16">
                  <c:v>22.038838011669899</c:v>
                </c:pt>
                <c:pt idx="17">
                  <c:v>21.6607332182448</c:v>
                </c:pt>
                <c:pt idx="18">
                  <c:v>21.7449729266548</c:v>
                </c:pt>
                <c:pt idx="19">
                  <c:v>21.870535518735199</c:v>
                </c:pt>
                <c:pt idx="20">
                  <c:v>22.324035766596499</c:v>
                </c:pt>
                <c:pt idx="21">
                  <c:v>21.653837402823498</c:v>
                </c:pt>
                <c:pt idx="22">
                  <c:v>21.899960807089599</c:v>
                </c:pt>
                <c:pt idx="23">
                  <c:v>22.151841953187802</c:v>
                </c:pt>
                <c:pt idx="24">
                  <c:v>22.2522191125028</c:v>
                </c:pt>
                <c:pt idx="25">
                  <c:v>22.276276711259701</c:v>
                </c:pt>
                <c:pt idx="26">
                  <c:v>22.5290356545365</c:v>
                </c:pt>
                <c:pt idx="27">
                  <c:v>22.141952230083</c:v>
                </c:pt>
                <c:pt idx="28">
                  <c:v>21.7248368508683</c:v>
                </c:pt>
                <c:pt idx="29">
                  <c:v>22.751320011652702</c:v>
                </c:pt>
                <c:pt idx="30">
                  <c:v>22.751264588954701</c:v>
                </c:pt>
                <c:pt idx="31">
                  <c:v>23.075736021548</c:v>
                </c:pt>
                <c:pt idx="32">
                  <c:v>23.196788509531899</c:v>
                </c:pt>
              </c:numCache>
            </c:numRef>
          </c:val>
          <c:extLst>
            <c:ext xmlns:c16="http://schemas.microsoft.com/office/drawing/2014/chart" uri="{C3380CC4-5D6E-409C-BE32-E72D297353CC}">
              <c16:uniqueId val="{00000057-DBB8-4E7E-956A-785FEAB4B17C}"/>
            </c:ext>
          </c:extLst>
        </c:ser>
        <c:dLbls>
          <c:showLegendKey val="0"/>
          <c:showVal val="0"/>
          <c:showCatName val="0"/>
          <c:showSerName val="0"/>
          <c:showPercent val="0"/>
          <c:showBubbleSize val="0"/>
        </c:dLbls>
        <c:gapWidth val="5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0.00"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13"/>
            <c:invertIfNegative val="0"/>
            <c:bubble3D val="0"/>
            <c:spPr>
              <a:solidFill>
                <a:srgbClr val="7C878E"/>
              </a:solidFill>
              <a:ln>
                <a:noFill/>
              </a:ln>
              <a:effectLst/>
            </c:spPr>
            <c:extLst>
              <c:ext xmlns:c16="http://schemas.microsoft.com/office/drawing/2014/chart" uri="{C3380CC4-5D6E-409C-BE32-E72D297353CC}">
                <c16:uniqueId val="{00000008-3CCD-4360-9E44-D9EC33FE79A4}"/>
              </c:ext>
            </c:extLst>
          </c:dPt>
          <c:dPt>
            <c:idx val="14"/>
            <c:invertIfNegative val="0"/>
            <c:bubble3D val="0"/>
            <c:spPr>
              <a:solidFill>
                <a:srgbClr val="7C878E"/>
              </a:solidFill>
              <a:ln>
                <a:noFill/>
              </a:ln>
              <a:effectLst/>
            </c:spPr>
            <c:extLst>
              <c:ext xmlns:c16="http://schemas.microsoft.com/office/drawing/2014/chart" uri="{C3380CC4-5D6E-409C-BE32-E72D297353CC}">
                <c16:uniqueId val="{0000000A-7774-4357-A524-A6909E749A0B}"/>
              </c:ext>
            </c:extLst>
          </c:dPt>
          <c:dPt>
            <c:idx val="15"/>
            <c:invertIfNegative val="0"/>
            <c:bubble3D val="0"/>
            <c:spPr>
              <a:solidFill>
                <a:srgbClr val="7C878E"/>
              </a:solidFill>
              <a:ln>
                <a:noFill/>
              </a:ln>
              <a:effectLst/>
            </c:spPr>
            <c:extLst>
              <c:ext xmlns:c16="http://schemas.microsoft.com/office/drawing/2014/chart" uri="{C3380CC4-5D6E-409C-BE32-E72D297353CC}">
                <c16:uniqueId val="{00000001-1681-444D-9A22-8E7158CC7275}"/>
              </c:ext>
            </c:extLst>
          </c:dPt>
          <c:dPt>
            <c:idx val="16"/>
            <c:invertIfNegative val="0"/>
            <c:bubble3D val="0"/>
            <c:spPr>
              <a:solidFill>
                <a:srgbClr val="7C878E"/>
              </a:solidFill>
              <a:ln>
                <a:noFill/>
              </a:ln>
              <a:effectLst/>
            </c:spPr>
            <c:extLst>
              <c:ext xmlns:c16="http://schemas.microsoft.com/office/drawing/2014/chart" uri="{C3380CC4-5D6E-409C-BE32-E72D297353CC}">
                <c16:uniqueId val="{00000003-1681-444D-9A22-8E7158CC7275}"/>
              </c:ext>
            </c:extLst>
          </c:dPt>
          <c:dPt>
            <c:idx val="27"/>
            <c:invertIfNegative val="0"/>
            <c:bubble3D val="0"/>
            <c:spPr>
              <a:solidFill>
                <a:srgbClr val="7C878E"/>
              </a:solidFill>
              <a:ln>
                <a:noFill/>
              </a:ln>
              <a:effectLst/>
            </c:spPr>
            <c:extLst>
              <c:ext xmlns:c16="http://schemas.microsoft.com/office/drawing/2014/chart" uri="{C3380CC4-5D6E-409C-BE32-E72D297353CC}">
                <c16:uniqueId val="{00000005-1681-444D-9A22-8E7158CC7275}"/>
              </c:ext>
            </c:extLst>
          </c:dPt>
          <c:dPt>
            <c:idx val="28"/>
            <c:invertIfNegative val="0"/>
            <c:bubble3D val="0"/>
            <c:spPr>
              <a:solidFill>
                <a:srgbClr val="7C878E"/>
              </a:solidFill>
              <a:ln>
                <a:noFill/>
              </a:ln>
              <a:effectLst/>
            </c:spPr>
            <c:extLst>
              <c:ext xmlns:c16="http://schemas.microsoft.com/office/drawing/2014/chart" uri="{C3380CC4-5D6E-409C-BE32-E72D297353CC}">
                <c16:uniqueId val="{00000007-1681-444D-9A22-8E7158CC727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'F20'!$A$6:$A$38</c:f>
              <c:strCache>
                <c:ptCount val="33"/>
                <c:pt idx="0">
                  <c:v>Tabasco</c:v>
                </c:pt>
                <c:pt idx="1">
                  <c:v>Sonora</c:v>
                </c:pt>
                <c:pt idx="2">
                  <c:v>Tamaulipas</c:v>
                </c:pt>
                <c:pt idx="3">
                  <c:v>Veracruz</c:v>
                </c:pt>
                <c:pt idx="4">
                  <c:v>Guerrero</c:v>
                </c:pt>
                <c:pt idx="5">
                  <c:v>México</c:v>
                </c:pt>
                <c:pt idx="6">
                  <c:v>Ciudad de México</c:v>
                </c:pt>
                <c:pt idx="7">
                  <c:v>Quintana Roo</c:v>
                </c:pt>
                <c:pt idx="8">
                  <c:v>Coahuila</c:v>
                </c:pt>
                <c:pt idx="9">
                  <c:v>Oaxaca</c:v>
                </c:pt>
                <c:pt idx="10">
                  <c:v>Durango</c:v>
                </c:pt>
                <c:pt idx="11">
                  <c:v>Campeche</c:v>
                </c:pt>
                <c:pt idx="12">
                  <c:v>Morelos</c:v>
                </c:pt>
                <c:pt idx="13">
                  <c:v>Baja California</c:v>
                </c:pt>
                <c:pt idx="14">
                  <c:v>Nacional</c:v>
                </c:pt>
                <c:pt idx="15">
                  <c:v>Yucatán</c:v>
                </c:pt>
                <c:pt idx="16">
                  <c:v>Tlaxcala</c:v>
                </c:pt>
                <c:pt idx="17">
                  <c:v>Nuevo León</c:v>
                </c:pt>
                <c:pt idx="18">
                  <c:v>Hidalgo</c:v>
                </c:pt>
                <c:pt idx="19">
                  <c:v>Sinaloa</c:v>
                </c:pt>
                <c:pt idx="20">
                  <c:v>Chihuahua</c:v>
                </c:pt>
                <c:pt idx="21">
                  <c:v>Baja California Sur</c:v>
                </c:pt>
                <c:pt idx="22">
                  <c:v>Puebla</c:v>
                </c:pt>
                <c:pt idx="23">
                  <c:v>Chiapas</c:v>
                </c:pt>
                <c:pt idx="24">
                  <c:v>Colima</c:v>
                </c:pt>
                <c:pt idx="25">
                  <c:v>Jalisco</c:v>
                </c:pt>
                <c:pt idx="26">
                  <c:v>Michoacán</c:v>
                </c:pt>
                <c:pt idx="27">
                  <c:v>Guanajuato</c:v>
                </c:pt>
                <c:pt idx="28">
                  <c:v>Nayarit</c:v>
                </c:pt>
                <c:pt idx="29">
                  <c:v>Querétaro</c:v>
                </c:pt>
                <c:pt idx="30">
                  <c:v>Aguascalientes</c:v>
                </c:pt>
                <c:pt idx="31">
                  <c:v>Zacatecas</c:v>
                </c:pt>
                <c:pt idx="32">
                  <c:v>San Luis Potosí</c:v>
                </c:pt>
              </c:strCache>
            </c:strRef>
          </c:cat>
          <c:val>
            <c:numRef>
              <c:f>'F20'!$B$6:$B$38</c:f>
              <c:numCache>
                <c:formatCode>0.00%</c:formatCode>
                <c:ptCount val="33"/>
                <c:pt idx="0">
                  <c:v>0.20578285795677101</c:v>
                </c:pt>
                <c:pt idx="1">
                  <c:v>0.17279005585657756</c:v>
                </c:pt>
                <c:pt idx="2">
                  <c:v>0.1635392874957339</c:v>
                </c:pt>
                <c:pt idx="3">
                  <c:v>0.16180859669186354</c:v>
                </c:pt>
                <c:pt idx="4">
                  <c:v>0.15082376037991138</c:v>
                </c:pt>
                <c:pt idx="5">
                  <c:v>0.14820560353440046</c:v>
                </c:pt>
                <c:pt idx="6">
                  <c:v>0.14396130857325365</c:v>
                </c:pt>
                <c:pt idx="7">
                  <c:v>0.14150061146680096</c:v>
                </c:pt>
                <c:pt idx="8">
                  <c:v>0.1404714962735068</c:v>
                </c:pt>
                <c:pt idx="9">
                  <c:v>0.13922050561797752</c:v>
                </c:pt>
                <c:pt idx="10">
                  <c:v>0.13727884944641022</c:v>
                </c:pt>
                <c:pt idx="11">
                  <c:v>0.13280731221436662</c:v>
                </c:pt>
                <c:pt idx="12">
                  <c:v>0.13165186500888099</c:v>
                </c:pt>
                <c:pt idx="13">
                  <c:v>0.13150879010389691</c:v>
                </c:pt>
                <c:pt idx="14">
                  <c:v>0.13137210897550497</c:v>
                </c:pt>
                <c:pt idx="15">
                  <c:v>0.13082806739505617</c:v>
                </c:pt>
                <c:pt idx="16">
                  <c:v>0.12865806360623369</c:v>
                </c:pt>
                <c:pt idx="17">
                  <c:v>0.12796339533265236</c:v>
                </c:pt>
                <c:pt idx="18">
                  <c:v>0.12731920687108034</c:v>
                </c:pt>
                <c:pt idx="19">
                  <c:v>0.12674076279315935</c:v>
                </c:pt>
                <c:pt idx="20">
                  <c:v>0.12656233308407222</c:v>
                </c:pt>
                <c:pt idx="21">
                  <c:v>0.12413324928477913</c:v>
                </c:pt>
                <c:pt idx="22">
                  <c:v>0.1238936842537242</c:v>
                </c:pt>
                <c:pt idx="23">
                  <c:v>0.12188268352651914</c:v>
                </c:pt>
                <c:pt idx="24">
                  <c:v>0.11815074405275697</c:v>
                </c:pt>
                <c:pt idx="25">
                  <c:v>0.112132536494063</c:v>
                </c:pt>
                <c:pt idx="26">
                  <c:v>0.11194425777243307</c:v>
                </c:pt>
                <c:pt idx="27">
                  <c:v>0.11061634370297577</c:v>
                </c:pt>
                <c:pt idx="28">
                  <c:v>0.10688964884477438</c:v>
                </c:pt>
                <c:pt idx="29">
                  <c:v>9.4548508786538171E-2</c:v>
                </c:pt>
                <c:pt idx="30">
                  <c:v>9.0238805697756122E-2</c:v>
                </c:pt>
                <c:pt idx="31">
                  <c:v>8.1666793399741464E-2</c:v>
                </c:pt>
                <c:pt idx="32">
                  <c:v>8.0115439265547123E-2</c:v>
                </c:pt>
              </c:numCache>
            </c:numRef>
          </c:val>
          <c:extLst>
            <c:ext xmlns:c16="http://schemas.microsoft.com/office/drawing/2014/chart" uri="{C3380CC4-5D6E-409C-BE32-E72D297353CC}">
              <c16:uniqueId val="{00000008-1681-444D-9A22-8E7158CC7275}"/>
            </c:ext>
          </c:extLst>
        </c:ser>
        <c:dLbls>
          <c:showLegendKey val="0"/>
          <c:showVal val="0"/>
          <c:showCatName val="0"/>
          <c:showSerName val="0"/>
          <c:showPercent val="0"/>
          <c:showBubbleSize val="0"/>
        </c:dLbls>
        <c:gapWidth val="94"/>
        <c:axId val="852507103"/>
        <c:axId val="1148842399"/>
      </c:barChart>
      <c:catAx>
        <c:axId val="85250710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48842399"/>
        <c:crosses val="autoZero"/>
        <c:auto val="1"/>
        <c:lblAlgn val="ctr"/>
        <c:lblOffset val="100"/>
        <c:noMultiLvlLbl val="0"/>
      </c:catAx>
      <c:valAx>
        <c:axId val="1148842399"/>
        <c:scaling>
          <c:orientation val="minMax"/>
        </c:scaling>
        <c:delete val="1"/>
        <c:axPos val="b"/>
        <c:numFmt formatCode="0.00%" sourceLinked="1"/>
        <c:majorTickMark val="out"/>
        <c:minorTickMark val="none"/>
        <c:tickLblPos val="nextTo"/>
        <c:crossAx val="8525071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'F47'!$B$6</c:f>
              <c:strCache>
                <c:ptCount val="1"/>
                <c:pt idx="0">
                  <c:v>Jalisco a/  </c:v>
                </c:pt>
              </c:strCache>
            </c:strRef>
          </c:tx>
          <c:spPr>
            <a:solidFill>
              <a:schemeClr val="bg2">
                <a:lumMod val="50000"/>
              </a:schemeClr>
            </a:solidFill>
            <a:ln>
              <a:noFill/>
            </a:ln>
            <a:effectLst/>
          </c:spPr>
          <c:invertIfNegative val="0"/>
          <c:dPt>
            <c:idx val="15"/>
            <c:invertIfNegative val="0"/>
            <c:bubble3D val="0"/>
            <c:spPr>
              <a:solidFill>
                <a:srgbClr val="FFC000"/>
              </a:solidFill>
              <a:ln>
                <a:noFill/>
              </a:ln>
              <a:effectLst/>
            </c:spPr>
            <c:extLst>
              <c:ext xmlns:c16="http://schemas.microsoft.com/office/drawing/2014/chart" uri="{C3380CC4-5D6E-409C-BE32-E72D297353CC}">
                <c16:uniqueId val="{00000001-ED50-4A5F-9CFD-3A3ED76435E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'F47'!$A$7:$A$22</c:f>
              <c:strCache>
                <c:ptCount val="16"/>
                <c:pt idx="0">
                  <c:v>2006/12</c:v>
                </c:pt>
                <c:pt idx="1">
                  <c:v>2007/12</c:v>
                </c:pt>
                <c:pt idx="2">
                  <c:v>2008/12</c:v>
                </c:pt>
                <c:pt idx="3">
                  <c:v>2009/12</c:v>
                </c:pt>
                <c:pt idx="4">
                  <c:v>2010/12</c:v>
                </c:pt>
                <c:pt idx="5">
                  <c:v>2011/12</c:v>
                </c:pt>
                <c:pt idx="6">
                  <c:v>2012/12</c:v>
                </c:pt>
                <c:pt idx="7">
                  <c:v>2013/12</c:v>
                </c:pt>
                <c:pt idx="8">
                  <c:v>2014/12</c:v>
                </c:pt>
                <c:pt idx="9">
                  <c:v>2015/12</c:v>
                </c:pt>
                <c:pt idx="10">
                  <c:v>2016/12</c:v>
                </c:pt>
                <c:pt idx="11">
                  <c:v>2017/12</c:v>
                </c:pt>
                <c:pt idx="12">
                  <c:v>2018/12</c:v>
                </c:pt>
                <c:pt idx="13">
                  <c:v>2019/12</c:v>
                </c:pt>
                <c:pt idx="14">
                  <c:v>2020/12</c:v>
                </c:pt>
                <c:pt idx="15">
                  <c:v>2021/12</c:v>
                </c:pt>
              </c:strCache>
            </c:strRef>
          </c:cat>
          <c:val>
            <c:numRef>
              <c:f>'F47'!$B$7:$B$22</c:f>
              <c:numCache>
                <c:formatCode>0.00</c:formatCode>
                <c:ptCount val="16"/>
                <c:pt idx="0">
                  <c:v>3.7416875574840001</c:v>
                </c:pt>
                <c:pt idx="1">
                  <c:v>3.0337539248579999</c:v>
                </c:pt>
                <c:pt idx="2">
                  <c:v>3.85588618363</c:v>
                </c:pt>
                <c:pt idx="3">
                  <c:v>4.718677618249</c:v>
                </c:pt>
                <c:pt idx="4">
                  <c:v>5.4863964483740002</c:v>
                </c:pt>
                <c:pt idx="5">
                  <c:v>5.2730102533460004</c:v>
                </c:pt>
                <c:pt idx="6">
                  <c:v>5.3135037045239999</c:v>
                </c:pt>
                <c:pt idx="7">
                  <c:v>5.1298541949379999</c:v>
                </c:pt>
                <c:pt idx="8">
                  <c:v>4.8848859537919997</c:v>
                </c:pt>
                <c:pt idx="9">
                  <c:v>4.290843954763</c:v>
                </c:pt>
                <c:pt idx="10">
                  <c:v>3.3433010500020002</c:v>
                </c:pt>
                <c:pt idx="11">
                  <c:v>2.660853046667</c:v>
                </c:pt>
                <c:pt idx="12">
                  <c:v>2.5936000233329999</c:v>
                </c:pt>
                <c:pt idx="13">
                  <c:v>3.1401514633329999</c:v>
                </c:pt>
                <c:pt idx="14">
                  <c:v>2.89</c:v>
                </c:pt>
                <c:pt idx="15">
                  <c:v>3.2266999999999939</c:v>
                </c:pt>
              </c:numCache>
            </c:numRef>
          </c:val>
          <c:extLst>
            <c:ext xmlns:c16="http://schemas.microsoft.com/office/drawing/2014/chart" uri="{C3380CC4-5D6E-409C-BE32-E72D297353CC}">
              <c16:uniqueId val="{00000002-ED50-4A5F-9CFD-3A3ED76435E3}"/>
            </c:ext>
          </c:extLst>
        </c:ser>
        <c:dLbls>
          <c:showLegendKey val="0"/>
          <c:showVal val="0"/>
          <c:showCatName val="0"/>
          <c:showSerName val="0"/>
          <c:showPercent val="0"/>
          <c:showBubbleSize val="0"/>
        </c:dLbls>
        <c:gapWidth val="219"/>
        <c:overlap val="-27"/>
        <c:axId val="1072920367"/>
        <c:axId val="998322927"/>
      </c:barChart>
      <c:catAx>
        <c:axId val="1072920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98322927"/>
        <c:crosses val="autoZero"/>
        <c:auto val="1"/>
        <c:lblAlgn val="ctr"/>
        <c:lblOffset val="100"/>
        <c:noMultiLvlLbl val="0"/>
      </c:catAx>
      <c:valAx>
        <c:axId val="998322927"/>
        <c:scaling>
          <c:orientation val="minMax"/>
        </c:scaling>
        <c:delete val="1"/>
        <c:axPos val="l"/>
        <c:numFmt formatCode="0.00" sourceLinked="1"/>
        <c:majorTickMark val="none"/>
        <c:minorTickMark val="none"/>
        <c:tickLblPos val="nextTo"/>
        <c:crossAx val="10729203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7"/>
            <c:invertIfNegative val="0"/>
            <c:bubble3D val="0"/>
            <c:spPr>
              <a:solidFill>
                <a:srgbClr val="7C878E"/>
              </a:solidFill>
              <a:ln>
                <a:noFill/>
              </a:ln>
              <a:effectLst/>
            </c:spPr>
            <c:extLst>
              <c:ext xmlns:c16="http://schemas.microsoft.com/office/drawing/2014/chart" uri="{C3380CC4-5D6E-409C-BE32-E72D297353CC}">
                <c16:uniqueId val="{00000001-EB91-417A-8DF7-14E663BFFE2F}"/>
              </c:ext>
            </c:extLst>
          </c:dPt>
          <c:dPt>
            <c:idx val="12"/>
            <c:invertIfNegative val="0"/>
            <c:bubble3D val="0"/>
            <c:spPr>
              <a:solidFill>
                <a:srgbClr val="7C878E"/>
              </a:solidFill>
              <a:ln>
                <a:noFill/>
              </a:ln>
              <a:effectLst/>
            </c:spPr>
            <c:extLst>
              <c:ext xmlns:c16="http://schemas.microsoft.com/office/drawing/2014/chart" uri="{C3380CC4-5D6E-409C-BE32-E72D297353CC}">
                <c16:uniqueId val="{00000005-BAAD-432F-956A-6ECBB04D0329}"/>
              </c:ext>
            </c:extLst>
          </c:dPt>
          <c:dPt>
            <c:idx val="17"/>
            <c:invertIfNegative val="0"/>
            <c:bubble3D val="0"/>
            <c:spPr>
              <a:solidFill>
                <a:srgbClr val="7C878E"/>
              </a:solidFill>
              <a:ln>
                <a:noFill/>
              </a:ln>
              <a:effectLst/>
            </c:spPr>
            <c:extLst>
              <c:ext xmlns:c16="http://schemas.microsoft.com/office/drawing/2014/chart" uri="{C3380CC4-5D6E-409C-BE32-E72D297353CC}">
                <c16:uniqueId val="{00000003-EB91-417A-8DF7-14E663BFFE2F}"/>
              </c:ext>
            </c:extLst>
          </c:dPt>
          <c:dPt>
            <c:idx val="20"/>
            <c:invertIfNegative val="0"/>
            <c:bubble3D val="0"/>
            <c:spPr>
              <a:solidFill>
                <a:srgbClr val="7C878E"/>
              </a:solidFill>
              <a:ln>
                <a:noFill/>
              </a:ln>
              <a:effectLst/>
            </c:spPr>
            <c:extLst>
              <c:ext xmlns:c16="http://schemas.microsoft.com/office/drawing/2014/chart" uri="{C3380CC4-5D6E-409C-BE32-E72D297353CC}">
                <c16:uniqueId val="{00000004-BAAD-432F-956A-6ECBB04D0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'F48'!$A$7:$A$39</c:f>
              <c:strCache>
                <c:ptCount val="33"/>
                <c:pt idx="0">
                  <c:v>Oaxaca</c:v>
                </c:pt>
                <c:pt idx="1">
                  <c:v>Hidalgo</c:v>
                </c:pt>
                <c:pt idx="2">
                  <c:v>Guerrero</c:v>
                </c:pt>
                <c:pt idx="3">
                  <c:v>Baja California</c:v>
                </c:pt>
                <c:pt idx="4">
                  <c:v>Nayarit</c:v>
                </c:pt>
                <c:pt idx="5">
                  <c:v>Yucatán</c:v>
                </c:pt>
                <c:pt idx="6">
                  <c:v>Sinaloa</c:v>
                </c:pt>
                <c:pt idx="7">
                  <c:v>Campeche</c:v>
                </c:pt>
                <c:pt idx="8">
                  <c:v>Zacatecas</c:v>
                </c:pt>
                <c:pt idx="9">
                  <c:v>Colima</c:v>
                </c:pt>
                <c:pt idx="10">
                  <c:v>Veracruz</c:v>
                </c:pt>
                <c:pt idx="11">
                  <c:v>Baja California Sur</c:v>
                </c:pt>
                <c:pt idx="12">
                  <c:v>Morelos</c:v>
                </c:pt>
                <c:pt idx="13">
                  <c:v>Nuevo León</c:v>
                </c:pt>
                <c:pt idx="14">
                  <c:v>Durango</c:v>
                </c:pt>
                <c:pt idx="15">
                  <c:v>Michoacán</c:v>
                </c:pt>
                <c:pt idx="16">
                  <c:v>San Luis Potosí</c:v>
                </c:pt>
                <c:pt idx="17">
                  <c:v>Sonora</c:v>
                </c:pt>
                <c:pt idx="18">
                  <c:v>Jalisco</c:v>
                </c:pt>
                <c:pt idx="19">
                  <c:v>Chihuahua</c:v>
                </c:pt>
                <c:pt idx="20">
                  <c:v>Aguascalientes</c:v>
                </c:pt>
                <c:pt idx="21">
                  <c:v>Tamaulipas</c:v>
                </c:pt>
                <c:pt idx="22">
                  <c:v>Chiapas</c:v>
                </c:pt>
                <c:pt idx="23">
                  <c:v>Nacional</c:v>
                </c:pt>
                <c:pt idx="24">
                  <c:v>Quintana Roo</c:v>
                </c:pt>
                <c:pt idx="25">
                  <c:v>Puebla</c:v>
                </c:pt>
                <c:pt idx="26">
                  <c:v>Tlaxcala</c:v>
                </c:pt>
                <c:pt idx="27">
                  <c:v>Guanajuato</c:v>
                </c:pt>
                <c:pt idx="28">
                  <c:v>Tabasco</c:v>
                </c:pt>
                <c:pt idx="29">
                  <c:v>Querétaro</c:v>
                </c:pt>
                <c:pt idx="30">
                  <c:v>Estado de México</c:v>
                </c:pt>
                <c:pt idx="31">
                  <c:v>Coahuila</c:v>
                </c:pt>
                <c:pt idx="32">
                  <c:v>Ciudad de México</c:v>
                </c:pt>
              </c:strCache>
            </c:strRef>
          </c:cat>
          <c:val>
            <c:numRef>
              <c:f>'F48'!$B$7:$B$39</c:f>
              <c:numCache>
                <c:formatCode>0.00</c:formatCode>
                <c:ptCount val="33"/>
                <c:pt idx="0">
                  <c:v>1.1933999999999969</c:v>
                </c:pt>
                <c:pt idx="1">
                  <c:v>1.3730000000000047</c:v>
                </c:pt>
                <c:pt idx="2">
                  <c:v>1.8333999999999975</c:v>
                </c:pt>
                <c:pt idx="3">
                  <c:v>1.8536000000000001</c:v>
                </c:pt>
                <c:pt idx="4">
                  <c:v>1.8920999999999992</c:v>
                </c:pt>
                <c:pt idx="5">
                  <c:v>2.0227000000000004</c:v>
                </c:pt>
                <c:pt idx="6">
                  <c:v>2.2845999999999975</c:v>
                </c:pt>
                <c:pt idx="7">
                  <c:v>2.3730999999999938</c:v>
                </c:pt>
                <c:pt idx="8">
                  <c:v>2.5096999999999952</c:v>
                </c:pt>
                <c:pt idx="9">
                  <c:v>2.5520000000000067</c:v>
                </c:pt>
                <c:pt idx="10">
                  <c:v>2.6300999999999988</c:v>
                </c:pt>
                <c:pt idx="11">
                  <c:v>2.6381999999999977</c:v>
                </c:pt>
                <c:pt idx="12">
                  <c:v>2.7263999999999982</c:v>
                </c:pt>
                <c:pt idx="13">
                  <c:v>2.8555000000000064</c:v>
                </c:pt>
                <c:pt idx="14">
                  <c:v>2.8829999999999956</c:v>
                </c:pt>
                <c:pt idx="15">
                  <c:v>2.9251000000000005</c:v>
                </c:pt>
                <c:pt idx="16">
                  <c:v>3.1453999999999951</c:v>
                </c:pt>
                <c:pt idx="17">
                  <c:v>3.1774000000000058</c:v>
                </c:pt>
                <c:pt idx="18">
                  <c:v>3.2266999999999939</c:v>
                </c:pt>
                <c:pt idx="19">
                  <c:v>3.2646000000000015</c:v>
                </c:pt>
                <c:pt idx="20">
                  <c:v>3.2783000000000015</c:v>
                </c:pt>
                <c:pt idx="21">
                  <c:v>3.2831999999999937</c:v>
                </c:pt>
                <c:pt idx="22">
                  <c:v>3.303600000000003</c:v>
                </c:pt>
                <c:pt idx="23">
                  <c:v>3.5144999999999982</c:v>
                </c:pt>
                <c:pt idx="24">
                  <c:v>3.537700000000001</c:v>
                </c:pt>
                <c:pt idx="25">
                  <c:v>3.6033999999999935</c:v>
                </c:pt>
                <c:pt idx="26">
                  <c:v>3.609800000000007</c:v>
                </c:pt>
                <c:pt idx="27">
                  <c:v>3.7673000000000059</c:v>
                </c:pt>
                <c:pt idx="28">
                  <c:v>4.4759999999999991</c:v>
                </c:pt>
                <c:pt idx="29">
                  <c:v>4.5591000000000008</c:v>
                </c:pt>
                <c:pt idx="30">
                  <c:v>4.934899999999999</c:v>
                </c:pt>
                <c:pt idx="31">
                  <c:v>5.5114999999999981</c:v>
                </c:pt>
                <c:pt idx="32">
                  <c:v>6.3132999999999981</c:v>
                </c:pt>
              </c:numCache>
            </c:numRef>
          </c:val>
          <c:extLst>
            <c:ext xmlns:c16="http://schemas.microsoft.com/office/drawing/2014/chart" uri="{C3380CC4-5D6E-409C-BE32-E72D297353CC}">
              <c16:uniqueId val="{00000004-EB91-417A-8DF7-14E663BFFE2F}"/>
            </c:ext>
          </c:extLst>
        </c:ser>
        <c:dLbls>
          <c:showLegendKey val="0"/>
          <c:showVal val="0"/>
          <c:showCatName val="0"/>
          <c:showSerName val="0"/>
          <c:showPercent val="0"/>
          <c:showBubbleSize val="0"/>
        </c:dLbls>
        <c:gapWidth val="182"/>
        <c:axId val="993488351"/>
        <c:axId val="910356303"/>
      </c:barChart>
      <c:catAx>
        <c:axId val="9934883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10356303"/>
        <c:crosses val="autoZero"/>
        <c:auto val="1"/>
        <c:lblAlgn val="ctr"/>
        <c:lblOffset val="100"/>
        <c:noMultiLvlLbl val="0"/>
      </c:catAx>
      <c:valAx>
        <c:axId val="910356303"/>
        <c:scaling>
          <c:orientation val="minMax"/>
        </c:scaling>
        <c:delete val="1"/>
        <c:axPos val="b"/>
        <c:numFmt formatCode="0.00" sourceLinked="1"/>
        <c:majorTickMark val="none"/>
        <c:minorTickMark val="none"/>
        <c:tickLblPos val="nextTo"/>
        <c:crossAx val="993488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'F49'!$B$6</c:f>
              <c:strCache>
                <c:ptCount val="1"/>
                <c:pt idx="0">
                  <c:v>variación</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0E55-49BE-8E2B-37D314F64BC4}"/>
              </c:ext>
            </c:extLst>
          </c:dPt>
          <c:dPt>
            <c:idx val="16"/>
            <c:invertIfNegative val="0"/>
            <c:bubble3D val="0"/>
            <c:spPr>
              <a:solidFill>
                <a:srgbClr val="7C878E"/>
              </a:solidFill>
              <a:ln>
                <a:noFill/>
              </a:ln>
              <a:effectLst/>
            </c:spPr>
            <c:extLst>
              <c:ext xmlns:c16="http://schemas.microsoft.com/office/drawing/2014/chart" uri="{C3380CC4-5D6E-409C-BE32-E72D297353CC}">
                <c16:uniqueId val="{00000005-9EFD-42CE-8FC6-D0C676BF37DB}"/>
              </c:ext>
            </c:extLst>
          </c:dPt>
          <c:dPt>
            <c:idx val="17"/>
            <c:invertIfNegative val="0"/>
            <c:bubble3D val="0"/>
            <c:spPr>
              <a:solidFill>
                <a:srgbClr val="7C878E"/>
              </a:solidFill>
              <a:ln>
                <a:noFill/>
              </a:ln>
              <a:effectLst/>
            </c:spPr>
            <c:extLst>
              <c:ext xmlns:c16="http://schemas.microsoft.com/office/drawing/2014/chart" uri="{C3380CC4-5D6E-409C-BE32-E72D297353CC}">
                <c16:uniqueId val="{00000003-0E55-49BE-8E2B-37D314F64BC4}"/>
              </c:ext>
            </c:extLst>
          </c:dPt>
          <c:dPt>
            <c:idx val="22"/>
            <c:invertIfNegative val="0"/>
            <c:bubble3D val="0"/>
            <c:spPr>
              <a:solidFill>
                <a:srgbClr val="7C878E"/>
              </a:solidFill>
              <a:ln>
                <a:noFill/>
              </a:ln>
              <a:effectLst/>
            </c:spPr>
            <c:extLst>
              <c:ext xmlns:c16="http://schemas.microsoft.com/office/drawing/2014/chart" uri="{C3380CC4-5D6E-409C-BE32-E72D297353CC}">
                <c16:uniqueId val="{00000004-9EFD-42CE-8FC6-D0C676BF37D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'F49'!$A$7:$A$39</c:f>
              <c:strCache>
                <c:ptCount val="33"/>
                <c:pt idx="0">
                  <c:v>Aguascalientes</c:v>
                </c:pt>
                <c:pt idx="1">
                  <c:v>Hidalgo</c:v>
                </c:pt>
                <c:pt idx="2">
                  <c:v>Nayarit</c:v>
                </c:pt>
                <c:pt idx="3">
                  <c:v>Veracruz</c:v>
                </c:pt>
                <c:pt idx="4">
                  <c:v>Tabasco</c:v>
                </c:pt>
                <c:pt idx="5">
                  <c:v>Querétaro</c:v>
                </c:pt>
                <c:pt idx="6">
                  <c:v>Nuevo León</c:v>
                </c:pt>
                <c:pt idx="7">
                  <c:v>Durango</c:v>
                </c:pt>
                <c:pt idx="8">
                  <c:v>Guanajuato</c:v>
                </c:pt>
                <c:pt idx="9">
                  <c:v>Sonora</c:v>
                </c:pt>
                <c:pt idx="10">
                  <c:v>Oaxaca</c:v>
                </c:pt>
                <c:pt idx="11">
                  <c:v>Campeche</c:v>
                </c:pt>
                <c:pt idx="12">
                  <c:v>San Luis Potosí</c:v>
                </c:pt>
                <c:pt idx="13">
                  <c:v>Chiapas</c:v>
                </c:pt>
                <c:pt idx="14">
                  <c:v>Zacatecas</c:v>
                </c:pt>
                <c:pt idx="15">
                  <c:v>Quintana Roo</c:v>
                </c:pt>
                <c:pt idx="16">
                  <c:v>Tlaxcala</c:v>
                </c:pt>
                <c:pt idx="17">
                  <c:v>Baja California</c:v>
                </c:pt>
                <c:pt idx="18">
                  <c:v>Colima</c:v>
                </c:pt>
                <c:pt idx="19">
                  <c:v>Nacional</c:v>
                </c:pt>
                <c:pt idx="20">
                  <c:v>Estado de México</c:v>
                </c:pt>
                <c:pt idx="21">
                  <c:v>Yucatán</c:v>
                </c:pt>
                <c:pt idx="22">
                  <c:v>Sinaloa</c:v>
                </c:pt>
                <c:pt idx="23">
                  <c:v>Tamaulipas</c:v>
                </c:pt>
                <c:pt idx="24">
                  <c:v>Jalisco</c:v>
                </c:pt>
                <c:pt idx="25">
                  <c:v>Baja California Sur</c:v>
                </c:pt>
                <c:pt idx="26">
                  <c:v>Puebla</c:v>
                </c:pt>
                <c:pt idx="27">
                  <c:v>Morelos</c:v>
                </c:pt>
                <c:pt idx="28">
                  <c:v>Chihuahua</c:v>
                </c:pt>
                <c:pt idx="29">
                  <c:v>Guerrero</c:v>
                </c:pt>
                <c:pt idx="30">
                  <c:v>Michoacán</c:v>
                </c:pt>
                <c:pt idx="31">
                  <c:v>Ciudad de México</c:v>
                </c:pt>
                <c:pt idx="32">
                  <c:v>Coahuila</c:v>
                </c:pt>
              </c:strCache>
            </c:strRef>
          </c:cat>
          <c:val>
            <c:numRef>
              <c:f>'F49'!$B$7:$B$39</c:f>
              <c:numCache>
                <c:formatCode>0.00</c:formatCode>
                <c:ptCount val="33"/>
                <c:pt idx="0">
                  <c:v>-1.6482000000000028</c:v>
                </c:pt>
                <c:pt idx="1">
                  <c:v>-1.5856999999999886</c:v>
                </c:pt>
                <c:pt idx="2">
                  <c:v>-1.397900000000007</c:v>
                </c:pt>
                <c:pt idx="3">
                  <c:v>-1.3187000000000069</c:v>
                </c:pt>
                <c:pt idx="4">
                  <c:v>-1.2715000000000032</c:v>
                </c:pt>
                <c:pt idx="5">
                  <c:v>-1.1447000000000003</c:v>
                </c:pt>
                <c:pt idx="6">
                  <c:v>-1.0097999999999985</c:v>
                </c:pt>
                <c:pt idx="7">
                  <c:v>-0.86310000000000286</c:v>
                </c:pt>
                <c:pt idx="8">
                  <c:v>-0.80809999999999604</c:v>
                </c:pt>
                <c:pt idx="9">
                  <c:v>-0.78579999999999472</c:v>
                </c:pt>
                <c:pt idx="10">
                  <c:v>-0.716700000000003</c:v>
                </c:pt>
                <c:pt idx="11">
                  <c:v>-0.68650000000000944</c:v>
                </c:pt>
                <c:pt idx="12">
                  <c:v>-0.61120000000001085</c:v>
                </c:pt>
                <c:pt idx="13">
                  <c:v>-0.55329999999999302</c:v>
                </c:pt>
                <c:pt idx="14">
                  <c:v>-0.44890000000000896</c:v>
                </c:pt>
                <c:pt idx="15">
                  <c:v>-0.43299999999999272</c:v>
                </c:pt>
                <c:pt idx="16">
                  <c:v>-0.33579999999999188</c:v>
                </c:pt>
                <c:pt idx="17">
                  <c:v>-0.29000000000000625</c:v>
                </c:pt>
                <c:pt idx="18">
                  <c:v>-0.19109999999999161</c:v>
                </c:pt>
                <c:pt idx="19">
                  <c:v>-0.15040000000000475</c:v>
                </c:pt>
                <c:pt idx="20">
                  <c:v>-7.4100000000001387E-2</c:v>
                </c:pt>
                <c:pt idx="21">
                  <c:v>-5.9100000000000819E-2</c:v>
                </c:pt>
                <c:pt idx="22">
                  <c:v>9.2100000000002069E-2</c:v>
                </c:pt>
                <c:pt idx="23">
                  <c:v>0.1302999999999912</c:v>
                </c:pt>
                <c:pt idx="24">
                  <c:v>0.24209999999999354</c:v>
                </c:pt>
                <c:pt idx="25">
                  <c:v>0.24249999999999261</c:v>
                </c:pt>
                <c:pt idx="26">
                  <c:v>0.27289999999999281</c:v>
                </c:pt>
                <c:pt idx="27">
                  <c:v>0.46339999999999293</c:v>
                </c:pt>
                <c:pt idx="28">
                  <c:v>0.617999999999995</c:v>
                </c:pt>
                <c:pt idx="29">
                  <c:v>0.69819999999999993</c:v>
                </c:pt>
                <c:pt idx="30">
                  <c:v>0.97669999999999391</c:v>
                </c:pt>
                <c:pt idx="31">
                  <c:v>1.0189999999999912</c:v>
                </c:pt>
                <c:pt idx="32">
                  <c:v>1.5057999999999936</c:v>
                </c:pt>
              </c:numCache>
            </c:numRef>
          </c:val>
          <c:extLst>
            <c:ext xmlns:c16="http://schemas.microsoft.com/office/drawing/2014/chart" uri="{C3380CC4-5D6E-409C-BE32-E72D297353CC}">
              <c16:uniqueId val="{00000004-0E55-49BE-8E2B-37D314F64BC4}"/>
            </c:ext>
          </c:extLst>
        </c:ser>
        <c:dLbls>
          <c:showLegendKey val="0"/>
          <c:showVal val="0"/>
          <c:showCatName val="0"/>
          <c:showSerName val="0"/>
          <c:showPercent val="0"/>
          <c:showBubbleSize val="0"/>
        </c:dLbls>
        <c:gapWidth val="182"/>
        <c:axId val="1001799615"/>
        <c:axId val="998332079"/>
      </c:barChart>
      <c:catAx>
        <c:axId val="1001799615"/>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98332079"/>
        <c:crosses val="autoZero"/>
        <c:auto val="1"/>
        <c:lblAlgn val="ctr"/>
        <c:lblOffset val="100"/>
        <c:noMultiLvlLbl val="0"/>
      </c:catAx>
      <c:valAx>
        <c:axId val="998332079"/>
        <c:scaling>
          <c:orientation val="minMax"/>
        </c:scaling>
        <c:delete val="1"/>
        <c:axPos val="b"/>
        <c:numFmt formatCode="0.00" sourceLinked="1"/>
        <c:majorTickMark val="none"/>
        <c:minorTickMark val="none"/>
        <c:tickLblPos val="nextTo"/>
        <c:crossAx val="10017996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2E32-4523-8198-BC685ABC69F2}"/>
              </c:ext>
            </c:extLst>
          </c:dPt>
          <c:dPt>
            <c:idx val="1"/>
            <c:invertIfNegative val="0"/>
            <c:bubble3D val="0"/>
            <c:spPr>
              <a:solidFill>
                <a:srgbClr val="606868"/>
              </a:solidFill>
              <a:ln>
                <a:noFill/>
              </a:ln>
              <a:effectLst/>
            </c:spPr>
            <c:extLst>
              <c:ext xmlns:c16="http://schemas.microsoft.com/office/drawing/2014/chart" uri="{C3380CC4-5D6E-409C-BE32-E72D297353CC}">
                <c16:uniqueId val="{00000003-2E32-4523-8198-BC685ABC69F2}"/>
              </c:ext>
            </c:extLst>
          </c:dPt>
          <c:dPt>
            <c:idx val="5"/>
            <c:invertIfNegative val="0"/>
            <c:bubble3D val="0"/>
            <c:spPr>
              <a:solidFill>
                <a:srgbClr val="606868"/>
              </a:solidFill>
              <a:ln>
                <a:noFill/>
              </a:ln>
              <a:effectLst/>
            </c:spPr>
            <c:extLst>
              <c:ext xmlns:c16="http://schemas.microsoft.com/office/drawing/2014/chart" uri="{C3380CC4-5D6E-409C-BE32-E72D297353CC}">
                <c16:uniqueId val="{00000005-2E32-4523-8198-BC685ABC69F2}"/>
              </c:ext>
            </c:extLst>
          </c:dPt>
          <c:dPt>
            <c:idx val="6"/>
            <c:invertIfNegative val="0"/>
            <c:bubble3D val="0"/>
            <c:spPr>
              <a:solidFill>
                <a:srgbClr val="606868"/>
              </a:solidFill>
              <a:ln>
                <a:noFill/>
              </a:ln>
              <a:effectLst/>
            </c:spPr>
            <c:extLst>
              <c:ext xmlns:c16="http://schemas.microsoft.com/office/drawing/2014/chart" uri="{C3380CC4-5D6E-409C-BE32-E72D297353CC}">
                <c16:uniqueId val="{00000007-2E32-4523-8198-BC685ABC69F2}"/>
              </c:ext>
            </c:extLst>
          </c:dPt>
          <c:dPt>
            <c:idx val="7"/>
            <c:invertIfNegative val="0"/>
            <c:bubble3D val="0"/>
            <c:spPr>
              <a:solidFill>
                <a:srgbClr val="606868"/>
              </a:solidFill>
              <a:ln>
                <a:noFill/>
              </a:ln>
              <a:effectLst/>
            </c:spPr>
            <c:extLst>
              <c:ext xmlns:c16="http://schemas.microsoft.com/office/drawing/2014/chart" uri="{C3380CC4-5D6E-409C-BE32-E72D297353CC}">
                <c16:uniqueId val="{00000009-2E32-4523-8198-BC685ABC69F2}"/>
              </c:ext>
            </c:extLst>
          </c:dPt>
          <c:dPt>
            <c:idx val="8"/>
            <c:invertIfNegative val="0"/>
            <c:bubble3D val="0"/>
            <c:spPr>
              <a:solidFill>
                <a:srgbClr val="606868"/>
              </a:solidFill>
              <a:ln>
                <a:noFill/>
              </a:ln>
              <a:effectLst/>
            </c:spPr>
            <c:extLst>
              <c:ext xmlns:c16="http://schemas.microsoft.com/office/drawing/2014/chart" uri="{C3380CC4-5D6E-409C-BE32-E72D297353CC}">
                <c16:uniqueId val="{0000000B-2E32-4523-8198-BC685ABC69F2}"/>
              </c:ext>
            </c:extLst>
          </c:dPt>
          <c:dPt>
            <c:idx val="9"/>
            <c:invertIfNegative val="0"/>
            <c:bubble3D val="0"/>
            <c:spPr>
              <a:solidFill>
                <a:srgbClr val="606868"/>
              </a:solidFill>
              <a:ln>
                <a:noFill/>
              </a:ln>
              <a:effectLst/>
            </c:spPr>
            <c:extLst>
              <c:ext xmlns:c16="http://schemas.microsoft.com/office/drawing/2014/chart" uri="{C3380CC4-5D6E-409C-BE32-E72D297353CC}">
                <c16:uniqueId val="{0000000D-2E32-4523-8198-BC685ABC69F2}"/>
              </c:ext>
            </c:extLst>
          </c:dPt>
          <c:dPt>
            <c:idx val="10"/>
            <c:invertIfNegative val="0"/>
            <c:bubble3D val="0"/>
            <c:spPr>
              <a:solidFill>
                <a:srgbClr val="606868"/>
              </a:solidFill>
              <a:ln>
                <a:noFill/>
              </a:ln>
              <a:effectLst/>
            </c:spPr>
            <c:extLst>
              <c:ext xmlns:c16="http://schemas.microsoft.com/office/drawing/2014/chart" uri="{C3380CC4-5D6E-409C-BE32-E72D297353CC}">
                <c16:uniqueId val="{0000000F-2E32-4523-8198-BC685ABC69F2}"/>
              </c:ext>
            </c:extLst>
          </c:dPt>
          <c:dPt>
            <c:idx val="11"/>
            <c:invertIfNegative val="0"/>
            <c:bubble3D val="0"/>
            <c:spPr>
              <a:solidFill>
                <a:srgbClr val="FFC000"/>
              </a:solidFill>
              <a:ln>
                <a:noFill/>
              </a:ln>
              <a:effectLst/>
            </c:spPr>
            <c:extLst>
              <c:ext xmlns:c16="http://schemas.microsoft.com/office/drawing/2014/chart" uri="{C3380CC4-5D6E-409C-BE32-E72D297353CC}">
                <c16:uniqueId val="{00000011-2E32-4523-8198-BC685ABC69F2}"/>
              </c:ext>
            </c:extLst>
          </c:dPt>
          <c:dPt>
            <c:idx val="12"/>
            <c:invertIfNegative val="0"/>
            <c:bubble3D val="0"/>
            <c:spPr>
              <a:solidFill>
                <a:srgbClr val="606868"/>
              </a:solidFill>
              <a:ln>
                <a:noFill/>
              </a:ln>
              <a:effectLst/>
            </c:spPr>
            <c:extLst>
              <c:ext xmlns:c16="http://schemas.microsoft.com/office/drawing/2014/chart" uri="{C3380CC4-5D6E-409C-BE32-E72D297353CC}">
                <c16:uniqueId val="{00000013-2E32-4523-8198-BC685ABC69F2}"/>
              </c:ext>
            </c:extLst>
          </c:dPt>
          <c:dPt>
            <c:idx val="13"/>
            <c:invertIfNegative val="0"/>
            <c:bubble3D val="0"/>
            <c:spPr>
              <a:solidFill>
                <a:srgbClr val="606868"/>
              </a:solidFill>
              <a:ln>
                <a:noFill/>
              </a:ln>
              <a:effectLst/>
            </c:spPr>
            <c:extLst>
              <c:ext xmlns:c16="http://schemas.microsoft.com/office/drawing/2014/chart" uri="{C3380CC4-5D6E-409C-BE32-E72D297353CC}">
                <c16:uniqueId val="{00000015-2E32-4523-8198-BC685ABC69F2}"/>
              </c:ext>
            </c:extLst>
          </c:dPt>
          <c:dPt>
            <c:idx val="14"/>
            <c:invertIfNegative val="0"/>
            <c:bubble3D val="0"/>
            <c:spPr>
              <a:solidFill>
                <a:srgbClr val="606868"/>
              </a:solidFill>
              <a:ln>
                <a:noFill/>
              </a:ln>
              <a:effectLst/>
            </c:spPr>
            <c:extLst>
              <c:ext xmlns:c16="http://schemas.microsoft.com/office/drawing/2014/chart" uri="{C3380CC4-5D6E-409C-BE32-E72D297353CC}">
                <c16:uniqueId val="{00000017-2E32-4523-8198-BC685ABC69F2}"/>
              </c:ext>
            </c:extLst>
          </c:dPt>
          <c:dPt>
            <c:idx val="15"/>
            <c:invertIfNegative val="0"/>
            <c:bubble3D val="0"/>
            <c:spPr>
              <a:solidFill>
                <a:srgbClr val="606868"/>
              </a:solidFill>
              <a:ln>
                <a:noFill/>
              </a:ln>
              <a:effectLst/>
            </c:spPr>
            <c:extLst>
              <c:ext xmlns:c16="http://schemas.microsoft.com/office/drawing/2014/chart" uri="{C3380CC4-5D6E-409C-BE32-E72D297353CC}">
                <c16:uniqueId val="{00000019-2E32-4523-8198-BC685ABC69F2}"/>
              </c:ext>
            </c:extLst>
          </c:dPt>
          <c:dPt>
            <c:idx val="16"/>
            <c:invertIfNegative val="0"/>
            <c:bubble3D val="0"/>
            <c:spPr>
              <a:solidFill>
                <a:srgbClr val="606868"/>
              </a:solidFill>
              <a:ln>
                <a:noFill/>
              </a:ln>
              <a:effectLst/>
            </c:spPr>
            <c:extLst>
              <c:ext xmlns:c16="http://schemas.microsoft.com/office/drawing/2014/chart" uri="{C3380CC4-5D6E-409C-BE32-E72D297353CC}">
                <c16:uniqueId val="{0000001B-2E32-4523-8198-BC685ABC69F2}"/>
              </c:ext>
            </c:extLst>
          </c:dPt>
          <c:dPt>
            <c:idx val="17"/>
            <c:invertIfNegative val="0"/>
            <c:bubble3D val="0"/>
            <c:spPr>
              <a:solidFill>
                <a:srgbClr val="606868"/>
              </a:solidFill>
              <a:ln>
                <a:noFill/>
              </a:ln>
              <a:effectLst/>
            </c:spPr>
            <c:extLst>
              <c:ext xmlns:c16="http://schemas.microsoft.com/office/drawing/2014/chart" uri="{C3380CC4-5D6E-409C-BE32-E72D297353CC}">
                <c16:uniqueId val="{0000001D-2E32-4523-8198-BC685ABC69F2}"/>
              </c:ext>
            </c:extLst>
          </c:dPt>
          <c:dPt>
            <c:idx val="18"/>
            <c:invertIfNegative val="0"/>
            <c:bubble3D val="0"/>
            <c:spPr>
              <a:solidFill>
                <a:srgbClr val="606868"/>
              </a:solidFill>
              <a:ln>
                <a:noFill/>
              </a:ln>
              <a:effectLst/>
            </c:spPr>
            <c:extLst>
              <c:ext xmlns:c16="http://schemas.microsoft.com/office/drawing/2014/chart" uri="{C3380CC4-5D6E-409C-BE32-E72D297353CC}">
                <c16:uniqueId val="{0000001F-2E32-4523-8198-BC685ABC69F2}"/>
              </c:ext>
            </c:extLst>
          </c:dPt>
          <c:dPt>
            <c:idx val="19"/>
            <c:invertIfNegative val="0"/>
            <c:bubble3D val="0"/>
            <c:spPr>
              <a:solidFill>
                <a:srgbClr val="606868"/>
              </a:solidFill>
              <a:ln>
                <a:noFill/>
              </a:ln>
              <a:effectLst/>
            </c:spPr>
            <c:extLst>
              <c:ext xmlns:c16="http://schemas.microsoft.com/office/drawing/2014/chart" uri="{C3380CC4-5D6E-409C-BE32-E72D297353CC}">
                <c16:uniqueId val="{00000021-2E32-4523-8198-BC685ABC69F2}"/>
              </c:ext>
            </c:extLst>
          </c:dPt>
          <c:dPt>
            <c:idx val="20"/>
            <c:invertIfNegative val="0"/>
            <c:bubble3D val="0"/>
            <c:spPr>
              <a:solidFill>
                <a:srgbClr val="606868"/>
              </a:solidFill>
              <a:ln>
                <a:noFill/>
              </a:ln>
              <a:effectLst/>
            </c:spPr>
            <c:extLst>
              <c:ext xmlns:c16="http://schemas.microsoft.com/office/drawing/2014/chart" uri="{C3380CC4-5D6E-409C-BE32-E72D297353CC}">
                <c16:uniqueId val="{00000023-2E32-4523-8198-BC685ABC69F2}"/>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25-2E32-4523-8198-BC685ABC69F2}"/>
              </c:ext>
            </c:extLst>
          </c:dPt>
          <c:dPt>
            <c:idx val="22"/>
            <c:invertIfNegative val="0"/>
            <c:bubble3D val="0"/>
            <c:spPr>
              <a:solidFill>
                <a:srgbClr val="606868"/>
              </a:solidFill>
              <a:ln>
                <a:noFill/>
              </a:ln>
              <a:effectLst/>
            </c:spPr>
            <c:extLst>
              <c:ext xmlns:c16="http://schemas.microsoft.com/office/drawing/2014/chart" uri="{C3380CC4-5D6E-409C-BE32-E72D297353CC}">
                <c16:uniqueId val="{00000027-2E32-4523-8198-BC685ABC69F2}"/>
              </c:ext>
            </c:extLst>
          </c:dPt>
          <c:dPt>
            <c:idx val="23"/>
            <c:invertIfNegative val="0"/>
            <c:bubble3D val="0"/>
            <c:spPr>
              <a:solidFill>
                <a:srgbClr val="FFC000"/>
              </a:solidFill>
              <a:ln>
                <a:noFill/>
              </a:ln>
              <a:effectLst/>
            </c:spPr>
            <c:extLst>
              <c:ext xmlns:c16="http://schemas.microsoft.com/office/drawing/2014/chart" uri="{C3380CC4-5D6E-409C-BE32-E72D297353CC}">
                <c16:uniqueId val="{00000029-2E32-4523-8198-BC685ABC69F2}"/>
              </c:ext>
            </c:extLst>
          </c:dPt>
          <c:dPt>
            <c:idx val="36"/>
            <c:invertIfNegative val="0"/>
            <c:bubble3D val="0"/>
            <c:spPr>
              <a:solidFill>
                <a:srgbClr val="FFC000"/>
              </a:solidFill>
              <a:ln>
                <a:noFill/>
              </a:ln>
              <a:effectLst/>
            </c:spPr>
            <c:extLst>
              <c:ext xmlns:c16="http://schemas.microsoft.com/office/drawing/2014/chart" uri="{C3380CC4-5D6E-409C-BE32-E72D297353CC}">
                <c16:uniqueId val="{0000002B-2E32-4523-8198-BC685ABC69F2}"/>
              </c:ext>
            </c:extLst>
          </c:dPt>
          <c:dPt>
            <c:idx val="47"/>
            <c:invertIfNegative val="0"/>
            <c:bubble3D val="0"/>
            <c:spPr>
              <a:solidFill>
                <a:srgbClr val="FFC000"/>
              </a:solidFill>
              <a:ln>
                <a:noFill/>
              </a:ln>
              <a:effectLst/>
            </c:spPr>
            <c:extLst>
              <c:ext xmlns:c16="http://schemas.microsoft.com/office/drawing/2014/chart" uri="{C3380CC4-5D6E-409C-BE32-E72D297353CC}">
                <c16:uniqueId val="{0000002D-2E32-4523-8198-BC685ABC69F2}"/>
              </c:ext>
            </c:extLst>
          </c:dPt>
          <c:dPt>
            <c:idx val="59"/>
            <c:invertIfNegative val="0"/>
            <c:bubble3D val="0"/>
            <c:spPr>
              <a:solidFill>
                <a:srgbClr val="FFC000"/>
              </a:solidFill>
              <a:ln>
                <a:noFill/>
              </a:ln>
              <a:effectLst/>
            </c:spPr>
            <c:extLst>
              <c:ext xmlns:c16="http://schemas.microsoft.com/office/drawing/2014/chart" uri="{C3380CC4-5D6E-409C-BE32-E72D297353CC}">
                <c16:uniqueId val="{0000002F-2E32-4523-8198-BC685ABC69F2}"/>
              </c:ext>
            </c:extLst>
          </c:dPt>
          <c:dPt>
            <c:idx val="71"/>
            <c:invertIfNegative val="0"/>
            <c:bubble3D val="0"/>
            <c:spPr>
              <a:solidFill>
                <a:srgbClr val="FFC000"/>
              </a:solidFill>
              <a:ln>
                <a:noFill/>
              </a:ln>
              <a:effectLst/>
            </c:spPr>
            <c:extLst>
              <c:ext xmlns:c16="http://schemas.microsoft.com/office/drawing/2014/chart" uri="{C3380CC4-5D6E-409C-BE32-E72D297353CC}">
                <c16:uniqueId val="{00000031-2E32-4523-8198-BC685ABC69F2}"/>
              </c:ext>
            </c:extLst>
          </c:dPt>
          <c:dPt>
            <c:idx val="83"/>
            <c:invertIfNegative val="0"/>
            <c:bubble3D val="0"/>
            <c:spPr>
              <a:solidFill>
                <a:srgbClr val="FFC000"/>
              </a:solidFill>
              <a:ln>
                <a:noFill/>
              </a:ln>
              <a:effectLst/>
            </c:spPr>
            <c:extLst>
              <c:ext xmlns:c16="http://schemas.microsoft.com/office/drawing/2014/chart" uri="{C3380CC4-5D6E-409C-BE32-E72D297353CC}">
                <c16:uniqueId val="{00000033-2E32-4523-8198-BC685ABC69F2}"/>
              </c:ext>
            </c:extLst>
          </c:dPt>
          <c:dPt>
            <c:idx val="95"/>
            <c:invertIfNegative val="0"/>
            <c:bubble3D val="0"/>
            <c:spPr>
              <a:solidFill>
                <a:srgbClr val="FFC000"/>
              </a:solidFill>
              <a:ln>
                <a:noFill/>
              </a:ln>
              <a:effectLst/>
            </c:spPr>
            <c:extLst>
              <c:ext xmlns:c16="http://schemas.microsoft.com/office/drawing/2014/chart" uri="{C3380CC4-5D6E-409C-BE32-E72D297353CC}">
                <c16:uniqueId val="{00000035-2E32-4523-8198-BC685ABC69F2}"/>
              </c:ext>
            </c:extLst>
          </c:dPt>
          <c:dPt>
            <c:idx val="107"/>
            <c:invertIfNegative val="0"/>
            <c:bubble3D val="0"/>
            <c:spPr>
              <a:solidFill>
                <a:srgbClr val="FFC000"/>
              </a:solidFill>
              <a:ln>
                <a:noFill/>
              </a:ln>
              <a:effectLst/>
            </c:spPr>
            <c:extLst>
              <c:ext xmlns:c16="http://schemas.microsoft.com/office/drawing/2014/chart" uri="{C3380CC4-5D6E-409C-BE32-E72D297353CC}">
                <c16:uniqueId val="{00000037-2E32-4523-8198-BC685ABC69F2}"/>
              </c:ext>
            </c:extLst>
          </c:dPt>
          <c:dLbls>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E32-4523-8198-BC685ABC69F2}"/>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2E32-4523-8198-BC685ABC69F2}"/>
                </c:ext>
              </c:extLst>
            </c:dLbl>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2E32-4523-8198-BC685ABC69F2}"/>
                </c:ext>
              </c:extLst>
            </c:dLbl>
            <c:dLbl>
              <c:idx val="4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2E32-4523-8198-BC685ABC69F2}"/>
                </c:ext>
              </c:extLst>
            </c:dLbl>
            <c:dLbl>
              <c:idx val="5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2E32-4523-8198-BC685ABC69F2}"/>
                </c:ext>
              </c:extLst>
            </c:dLbl>
            <c:dLbl>
              <c:idx val="7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2E32-4523-8198-BC685ABC69F2}"/>
                </c:ext>
              </c:extLst>
            </c:dLbl>
            <c:dLbl>
              <c:idx val="8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2E32-4523-8198-BC685ABC69F2}"/>
                </c:ext>
              </c:extLst>
            </c:dLbl>
            <c:dLbl>
              <c:idx val="9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2E32-4523-8198-BC685ABC69F2}"/>
                </c:ext>
              </c:extLst>
            </c:dLbl>
            <c:dLbl>
              <c:idx val="10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2E32-4523-8198-BC685ABC69F2}"/>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'F50'!$A$163:$B$270</c:f>
              <c:multiLvlStrCache>
                <c:ptCount val="10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pt idx="77">
                    <c:v>junio</c:v>
                  </c:pt>
                  <c:pt idx="78">
                    <c:v>julio</c:v>
                  </c:pt>
                  <c:pt idx="79">
                    <c:v>agosto</c:v>
                  </c:pt>
                  <c:pt idx="80">
                    <c:v>septiembre</c:v>
                  </c:pt>
                  <c:pt idx="81">
                    <c:v>octubre</c:v>
                  </c:pt>
                  <c:pt idx="82">
                    <c:v>noviembre</c:v>
                  </c:pt>
                  <c:pt idx="83">
                    <c:v>diciembre</c:v>
                  </c:pt>
                  <c:pt idx="84">
                    <c:v>enero</c:v>
                  </c:pt>
                  <c:pt idx="85">
                    <c:v>febrero</c:v>
                  </c:pt>
                  <c:pt idx="86">
                    <c:v>marzo</c:v>
                  </c:pt>
                  <c:pt idx="87">
                    <c:v>abril</c:v>
                  </c:pt>
                  <c:pt idx="88">
                    <c:v>mayo</c:v>
                  </c:pt>
                  <c:pt idx="89">
                    <c:v>junio</c:v>
                  </c:pt>
                  <c:pt idx="90">
                    <c:v>julio</c:v>
                  </c:pt>
                  <c:pt idx="91">
                    <c:v>agosto</c:v>
                  </c:pt>
                  <c:pt idx="92">
                    <c:v>septiembre</c:v>
                  </c:pt>
                  <c:pt idx="93">
                    <c:v>octubre</c:v>
                  </c:pt>
                  <c:pt idx="94">
                    <c:v>noviembre</c:v>
                  </c:pt>
                  <c:pt idx="95">
                    <c:v>diciembre</c:v>
                  </c:pt>
                  <c:pt idx="96">
                    <c:v>enero</c:v>
                  </c:pt>
                  <c:pt idx="97">
                    <c:v>febrero</c:v>
                  </c:pt>
                  <c:pt idx="98">
                    <c:v>marzo</c:v>
                  </c:pt>
                  <c:pt idx="99">
                    <c:v>abril</c:v>
                  </c:pt>
                  <c:pt idx="100">
                    <c:v>mayo</c:v>
                  </c:pt>
                  <c:pt idx="101">
                    <c:v>junio</c:v>
                  </c:pt>
                  <c:pt idx="102">
                    <c:v>julio</c:v>
                  </c:pt>
                  <c:pt idx="103">
                    <c:v>agosto</c:v>
                  </c:pt>
                  <c:pt idx="104">
                    <c:v>septiembre</c:v>
                  </c:pt>
                  <c:pt idx="105">
                    <c:v>octubre</c:v>
                  </c:pt>
                  <c:pt idx="106">
                    <c:v>noviembre</c:v>
                  </c:pt>
                  <c:pt idx="107">
                    <c:v>diciembre</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'F50'!$C$163:$C$270</c:f>
              <c:numCache>
                <c:formatCode>_-* #,##0_-;\-* #,##0_-;_-* "-"??_-;_-@_-</c:formatCode>
                <c:ptCount val="108"/>
                <c:pt idx="0">
                  <c:v>1353365</c:v>
                </c:pt>
                <c:pt idx="1">
                  <c:v>1361492</c:v>
                </c:pt>
                <c:pt idx="2">
                  <c:v>1368619</c:v>
                </c:pt>
                <c:pt idx="3">
                  <c:v>1374487</c:v>
                </c:pt>
                <c:pt idx="4">
                  <c:v>1378318</c:v>
                </c:pt>
                <c:pt idx="5">
                  <c:v>1380069</c:v>
                </c:pt>
                <c:pt idx="6">
                  <c:v>1383564</c:v>
                </c:pt>
                <c:pt idx="7">
                  <c:v>1387421</c:v>
                </c:pt>
                <c:pt idx="8">
                  <c:v>1391042</c:v>
                </c:pt>
                <c:pt idx="9">
                  <c:v>1403518</c:v>
                </c:pt>
                <c:pt idx="10">
                  <c:v>1410118</c:v>
                </c:pt>
                <c:pt idx="11">
                  <c:v>1397248</c:v>
                </c:pt>
                <c:pt idx="12">
                  <c:v>1396563</c:v>
                </c:pt>
                <c:pt idx="13">
                  <c:v>1402503</c:v>
                </c:pt>
                <c:pt idx="14">
                  <c:v>1413343</c:v>
                </c:pt>
                <c:pt idx="15">
                  <c:v>1415615</c:v>
                </c:pt>
                <c:pt idx="16">
                  <c:v>1421309</c:v>
                </c:pt>
                <c:pt idx="17">
                  <c:v>1423620</c:v>
                </c:pt>
                <c:pt idx="18">
                  <c:v>1433741</c:v>
                </c:pt>
                <c:pt idx="19">
                  <c:v>1435303</c:v>
                </c:pt>
                <c:pt idx="20">
                  <c:v>1447119</c:v>
                </c:pt>
                <c:pt idx="21">
                  <c:v>1463050</c:v>
                </c:pt>
                <c:pt idx="22">
                  <c:v>1477172</c:v>
                </c:pt>
                <c:pt idx="23">
                  <c:v>1463340</c:v>
                </c:pt>
                <c:pt idx="24">
                  <c:v>1466848</c:v>
                </c:pt>
                <c:pt idx="25">
                  <c:v>1479593</c:v>
                </c:pt>
                <c:pt idx="26">
                  <c:v>1493885</c:v>
                </c:pt>
                <c:pt idx="27">
                  <c:v>1496860</c:v>
                </c:pt>
                <c:pt idx="28">
                  <c:v>1496590</c:v>
                </c:pt>
                <c:pt idx="29">
                  <c:v>1494289</c:v>
                </c:pt>
                <c:pt idx="30">
                  <c:v>1498787</c:v>
                </c:pt>
                <c:pt idx="31">
                  <c:v>1505250</c:v>
                </c:pt>
                <c:pt idx="32">
                  <c:v>1517710</c:v>
                </c:pt>
                <c:pt idx="33">
                  <c:v>1530447</c:v>
                </c:pt>
                <c:pt idx="34">
                  <c:v>1548821</c:v>
                </c:pt>
                <c:pt idx="35">
                  <c:v>1535255</c:v>
                </c:pt>
                <c:pt idx="36">
                  <c:v>1539143</c:v>
                </c:pt>
                <c:pt idx="37">
                  <c:v>1552349</c:v>
                </c:pt>
                <c:pt idx="38">
                  <c:v>1559149</c:v>
                </c:pt>
                <c:pt idx="39">
                  <c:v>1569657</c:v>
                </c:pt>
                <c:pt idx="40">
                  <c:v>1571236</c:v>
                </c:pt>
                <c:pt idx="41">
                  <c:v>1576839</c:v>
                </c:pt>
                <c:pt idx="42">
                  <c:v>1582329</c:v>
                </c:pt>
                <c:pt idx="43">
                  <c:v>1592063</c:v>
                </c:pt>
                <c:pt idx="44">
                  <c:v>1608623</c:v>
                </c:pt>
                <c:pt idx="45">
                  <c:v>1627392</c:v>
                </c:pt>
                <c:pt idx="46">
                  <c:v>1643345</c:v>
                </c:pt>
                <c:pt idx="47">
                  <c:v>1624237</c:v>
                </c:pt>
                <c:pt idx="48">
                  <c:v>1635012</c:v>
                </c:pt>
                <c:pt idx="49">
                  <c:v>1640265</c:v>
                </c:pt>
                <c:pt idx="50">
                  <c:v>1661636</c:v>
                </c:pt>
                <c:pt idx="51">
                  <c:v>1662463</c:v>
                </c:pt>
                <c:pt idx="52">
                  <c:v>1664615</c:v>
                </c:pt>
                <c:pt idx="53">
                  <c:v>1672581</c:v>
                </c:pt>
                <c:pt idx="54">
                  <c:v>1675221</c:v>
                </c:pt>
                <c:pt idx="55">
                  <c:v>1694618</c:v>
                </c:pt>
                <c:pt idx="56">
                  <c:v>1708982</c:v>
                </c:pt>
                <c:pt idx="57">
                  <c:v>1728026</c:v>
                </c:pt>
                <c:pt idx="58">
                  <c:v>1740013</c:v>
                </c:pt>
                <c:pt idx="59">
                  <c:v>1717868</c:v>
                </c:pt>
                <c:pt idx="60">
                  <c:v>1723991</c:v>
                </c:pt>
                <c:pt idx="61">
                  <c:v>1738722</c:v>
                </c:pt>
                <c:pt idx="62">
                  <c:v>1743804</c:v>
                </c:pt>
                <c:pt idx="63">
                  <c:v>1749012</c:v>
                </c:pt>
                <c:pt idx="64">
                  <c:v>1752923</c:v>
                </c:pt>
                <c:pt idx="65">
                  <c:v>1755753</c:v>
                </c:pt>
                <c:pt idx="66">
                  <c:v>1750450</c:v>
                </c:pt>
                <c:pt idx="67">
                  <c:v>1766168</c:v>
                </c:pt>
                <c:pt idx="68">
                  <c:v>1774072</c:v>
                </c:pt>
                <c:pt idx="69">
                  <c:v>1782918</c:v>
                </c:pt>
                <c:pt idx="70">
                  <c:v>1792036</c:v>
                </c:pt>
                <c:pt idx="71">
                  <c:v>1761000</c:v>
                </c:pt>
                <c:pt idx="72">
                  <c:v>1778570</c:v>
                </c:pt>
                <c:pt idx="73">
                  <c:v>1792233</c:v>
                </c:pt>
                <c:pt idx="74">
                  <c:v>1796144</c:v>
                </c:pt>
                <c:pt idx="75">
                  <c:v>1798713</c:v>
                </c:pt>
                <c:pt idx="76">
                  <c:v>1798861</c:v>
                </c:pt>
                <c:pt idx="77">
                  <c:v>1796535</c:v>
                </c:pt>
                <c:pt idx="78">
                  <c:v>1792119</c:v>
                </c:pt>
                <c:pt idx="79">
                  <c:v>1800138</c:v>
                </c:pt>
                <c:pt idx="80">
                  <c:v>1815615</c:v>
                </c:pt>
                <c:pt idx="81">
                  <c:v>1828691</c:v>
                </c:pt>
                <c:pt idx="82">
                  <c:v>1840150</c:v>
                </c:pt>
                <c:pt idx="83">
                  <c:v>1812699</c:v>
                </c:pt>
                <c:pt idx="84">
                  <c:v>1822293</c:v>
                </c:pt>
                <c:pt idx="85">
                  <c:v>1837966</c:v>
                </c:pt>
                <c:pt idx="86">
                  <c:v>1831940</c:v>
                </c:pt>
                <c:pt idx="87">
                  <c:v>1793795</c:v>
                </c:pt>
                <c:pt idx="88">
                  <c:v>1770324</c:v>
                </c:pt>
                <c:pt idx="89">
                  <c:v>1755765</c:v>
                </c:pt>
                <c:pt idx="90">
                  <c:v>1742635</c:v>
                </c:pt>
                <c:pt idx="91">
                  <c:v>1758496</c:v>
                </c:pt>
                <c:pt idx="92">
                  <c:v>1769661</c:v>
                </c:pt>
                <c:pt idx="93">
                  <c:v>1788334</c:v>
                </c:pt>
                <c:pt idx="94">
                  <c:v>1805269</c:v>
                </c:pt>
                <c:pt idx="95">
                  <c:v>1780367</c:v>
                </c:pt>
                <c:pt idx="96">
                  <c:v>1787122</c:v>
                </c:pt>
                <c:pt idx="97">
                  <c:v>1800733</c:v>
                </c:pt>
                <c:pt idx="98">
                  <c:v>1803619</c:v>
                </c:pt>
                <c:pt idx="99">
                  <c:v>1810884</c:v>
                </c:pt>
                <c:pt idx="100">
                  <c:v>1815607</c:v>
                </c:pt>
                <c:pt idx="101">
                  <c:v>1820785</c:v>
                </c:pt>
                <c:pt idx="102">
                  <c:v>1826575</c:v>
                </c:pt>
                <c:pt idx="103">
                  <c:v>1837975</c:v>
                </c:pt>
                <c:pt idx="104">
                  <c:v>1847731</c:v>
                </c:pt>
                <c:pt idx="105">
                  <c:v>1858235</c:v>
                </c:pt>
                <c:pt idx="106">
                  <c:v>1873476</c:v>
                </c:pt>
                <c:pt idx="107">
                  <c:v>1849999</c:v>
                </c:pt>
              </c:numCache>
            </c:numRef>
          </c:val>
          <c:extLst xmlns:c15="http://schemas.microsoft.com/office/drawing/2012/chart">
            <c:ext xmlns:c16="http://schemas.microsoft.com/office/drawing/2014/chart" uri="{C3380CC4-5D6E-409C-BE32-E72D297353CC}">
              <c16:uniqueId val="{00000038-2E32-4523-8198-BC685ABC69F2}"/>
            </c:ext>
          </c:extLst>
        </c:ser>
        <c:dLbls>
          <c:showLegendKey val="0"/>
          <c:showVal val="0"/>
          <c:showCatName val="0"/>
          <c:showSerName val="0"/>
          <c:showPercent val="0"/>
          <c:showBubbleSize val="0"/>
        </c:dLbls>
        <c:gapWidth val="90"/>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2000000"/>
          <c:min val="1300000"/>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CC71-475C-BD81-1D09AD8DA13C}"/>
              </c:ext>
            </c:extLst>
          </c:dPt>
          <c:dPt>
            <c:idx val="21"/>
            <c:invertIfNegative val="0"/>
            <c:bubble3D val="0"/>
            <c:spPr>
              <a:solidFill>
                <a:srgbClr val="FFC000"/>
              </a:solidFill>
              <a:ln>
                <a:noFill/>
              </a:ln>
              <a:effectLst/>
            </c:spPr>
            <c:extLst xmlns:c15="http://schemas.microsoft.com/office/drawing/2012/chart">
              <c:ext xmlns:c16="http://schemas.microsoft.com/office/drawing/2014/chart" uri="{C3380CC4-5D6E-409C-BE32-E72D297353CC}">
                <c16:uniqueId val="{00000003-CC71-475C-BD81-1D09AD8DA13C}"/>
              </c:ext>
            </c:extLst>
          </c:dPt>
          <c:dPt>
            <c:idx val="22"/>
            <c:invertIfNegative val="0"/>
            <c:bubble3D val="0"/>
            <c:spPr>
              <a:solidFill>
                <a:srgbClr val="606868"/>
              </a:solidFill>
              <a:ln>
                <a:noFill/>
              </a:ln>
              <a:effectLst/>
            </c:spPr>
            <c:extLst>
              <c:ext xmlns:c16="http://schemas.microsoft.com/office/drawing/2014/chart" uri="{C3380CC4-5D6E-409C-BE32-E72D297353CC}">
                <c16:uniqueId val="{00000005-CC71-475C-BD81-1D09AD8DA13C}"/>
              </c:ext>
            </c:extLst>
          </c:dPt>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71-475C-BD81-1D09AD8DA13C}"/>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71-475C-BD81-1D09AD8DA13C}"/>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71-475C-BD81-1D09AD8DA1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'F51'!$A$7:$A$28</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'F51'!$F$7:$F$28</c:f>
              <c:numCache>
                <c:formatCode>#,##0</c:formatCode>
                <c:ptCount val="22"/>
                <c:pt idx="0">
                  <c:v>-20131</c:v>
                </c:pt>
                <c:pt idx="1">
                  <c:v>-16758</c:v>
                </c:pt>
                <c:pt idx="2">
                  <c:v>-17147</c:v>
                </c:pt>
                <c:pt idx="3">
                  <c:v>-5992</c:v>
                </c:pt>
                <c:pt idx="4">
                  <c:v>-12628</c:v>
                </c:pt>
                <c:pt idx="5">
                  <c:v>-17493</c:v>
                </c:pt>
                <c:pt idx="6">
                  <c:v>-21228</c:v>
                </c:pt>
                <c:pt idx="7">
                  <c:v>-25228</c:v>
                </c:pt>
                <c:pt idx="8">
                  <c:v>-20748</c:v>
                </c:pt>
                <c:pt idx="9">
                  <c:v>-13888</c:v>
                </c:pt>
                <c:pt idx="10">
                  <c:v>-13827</c:v>
                </c:pt>
                <c:pt idx="11">
                  <c:v>-17302</c:v>
                </c:pt>
                <c:pt idx="12">
                  <c:v>-8913</c:v>
                </c:pt>
                <c:pt idx="13">
                  <c:v>-12870</c:v>
                </c:pt>
                <c:pt idx="14">
                  <c:v>-13832</c:v>
                </c:pt>
                <c:pt idx="15">
                  <c:v>-13566</c:v>
                </c:pt>
                <c:pt idx="16">
                  <c:v>-19108</c:v>
                </c:pt>
                <c:pt idx="17">
                  <c:v>-22145</c:v>
                </c:pt>
                <c:pt idx="18">
                  <c:v>-31036</c:v>
                </c:pt>
                <c:pt idx="19">
                  <c:v>-27451</c:v>
                </c:pt>
                <c:pt idx="20">
                  <c:v>-24902</c:v>
                </c:pt>
                <c:pt idx="21">
                  <c:v>-23477</c:v>
                </c:pt>
              </c:numCache>
            </c:numRef>
          </c:val>
          <c:extLst xmlns:c15="http://schemas.microsoft.com/office/drawing/2012/chart">
            <c:ext xmlns:c16="http://schemas.microsoft.com/office/drawing/2014/chart" uri="{C3380CC4-5D6E-409C-BE32-E72D297353CC}">
              <c16:uniqueId val="{00000007-CC71-475C-BD81-1D09AD8DA13C}"/>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0"/>
          <c:min val="-3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595959"/>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1E51-4C53-9DBC-ED6EEDA9920C}"/>
              </c:ext>
            </c:extLst>
          </c:dPt>
          <c:dPt>
            <c:idx val="1"/>
            <c:invertIfNegative val="0"/>
            <c:bubble3D val="0"/>
            <c:spPr>
              <a:solidFill>
                <a:srgbClr val="FFC000"/>
              </a:solidFill>
              <a:ln>
                <a:noFill/>
              </a:ln>
              <a:effectLst/>
            </c:spPr>
            <c:extLst>
              <c:ext xmlns:c16="http://schemas.microsoft.com/office/drawing/2014/chart" uri="{C3380CC4-5D6E-409C-BE32-E72D297353CC}">
                <c16:uniqueId val="{00000003-1E51-4C53-9DBC-ED6EEDA9920C}"/>
              </c:ext>
            </c:extLst>
          </c:dPt>
          <c:dPt>
            <c:idx val="5"/>
            <c:invertIfNegative val="0"/>
            <c:bubble3D val="0"/>
            <c:spPr>
              <a:solidFill>
                <a:srgbClr val="595959"/>
              </a:solidFill>
              <a:ln>
                <a:noFill/>
              </a:ln>
              <a:effectLst/>
            </c:spPr>
            <c:extLst>
              <c:ext xmlns:c16="http://schemas.microsoft.com/office/drawing/2014/chart" uri="{C3380CC4-5D6E-409C-BE32-E72D297353CC}">
                <c16:uniqueId val="{00000005-1E51-4C53-9DBC-ED6EEDA9920C}"/>
              </c:ext>
            </c:extLst>
          </c:dPt>
          <c:dPt>
            <c:idx val="6"/>
            <c:invertIfNegative val="0"/>
            <c:bubble3D val="0"/>
            <c:spPr>
              <a:solidFill>
                <a:srgbClr val="595959"/>
              </a:solidFill>
              <a:ln>
                <a:noFill/>
              </a:ln>
              <a:effectLst/>
            </c:spPr>
            <c:extLst>
              <c:ext xmlns:c16="http://schemas.microsoft.com/office/drawing/2014/chart" uri="{C3380CC4-5D6E-409C-BE32-E72D297353CC}">
                <c16:uniqueId val="{00000007-1E51-4C53-9DBC-ED6EEDA9920C}"/>
              </c:ext>
            </c:extLst>
          </c:dPt>
          <c:dPt>
            <c:idx val="7"/>
            <c:invertIfNegative val="0"/>
            <c:bubble3D val="0"/>
            <c:spPr>
              <a:solidFill>
                <a:srgbClr val="FFC000"/>
              </a:solidFill>
              <a:ln>
                <a:noFill/>
              </a:ln>
              <a:effectLst/>
            </c:spPr>
            <c:extLst>
              <c:ext xmlns:c16="http://schemas.microsoft.com/office/drawing/2014/chart" uri="{C3380CC4-5D6E-409C-BE32-E72D297353CC}">
                <c16:uniqueId val="{00000009-1E51-4C53-9DBC-ED6EEDA9920C}"/>
              </c:ext>
            </c:extLst>
          </c:dPt>
          <c:dPt>
            <c:idx val="8"/>
            <c:invertIfNegative val="0"/>
            <c:bubble3D val="0"/>
            <c:spPr>
              <a:solidFill>
                <a:srgbClr val="FFC000"/>
              </a:solidFill>
              <a:ln>
                <a:noFill/>
              </a:ln>
              <a:effectLst/>
            </c:spPr>
            <c:extLst>
              <c:ext xmlns:c16="http://schemas.microsoft.com/office/drawing/2014/chart" uri="{C3380CC4-5D6E-409C-BE32-E72D297353CC}">
                <c16:uniqueId val="{0000000B-1E51-4C53-9DBC-ED6EEDA9920C}"/>
              </c:ext>
            </c:extLst>
          </c:dPt>
          <c:dPt>
            <c:idx val="9"/>
            <c:invertIfNegative val="0"/>
            <c:bubble3D val="0"/>
            <c:spPr>
              <a:solidFill>
                <a:srgbClr val="FFC000"/>
              </a:solidFill>
              <a:ln>
                <a:noFill/>
              </a:ln>
              <a:effectLst/>
            </c:spPr>
            <c:extLst>
              <c:ext xmlns:c16="http://schemas.microsoft.com/office/drawing/2014/chart" uri="{C3380CC4-5D6E-409C-BE32-E72D297353CC}">
                <c16:uniqueId val="{0000000D-1E51-4C53-9DBC-ED6EEDA9920C}"/>
              </c:ext>
            </c:extLst>
          </c:dPt>
          <c:dPt>
            <c:idx val="10"/>
            <c:invertIfNegative val="0"/>
            <c:bubble3D val="0"/>
            <c:spPr>
              <a:solidFill>
                <a:srgbClr val="FFC000"/>
              </a:solidFill>
              <a:ln>
                <a:noFill/>
              </a:ln>
              <a:effectLst/>
            </c:spPr>
            <c:extLst>
              <c:ext xmlns:c16="http://schemas.microsoft.com/office/drawing/2014/chart" uri="{C3380CC4-5D6E-409C-BE32-E72D297353CC}">
                <c16:uniqueId val="{0000000F-1E51-4C53-9DBC-ED6EEDA9920C}"/>
              </c:ext>
            </c:extLst>
          </c:dPt>
          <c:dPt>
            <c:idx val="12"/>
            <c:invertIfNegative val="0"/>
            <c:bubble3D val="0"/>
            <c:spPr>
              <a:solidFill>
                <a:srgbClr val="FFC000"/>
              </a:solidFill>
              <a:ln>
                <a:noFill/>
              </a:ln>
              <a:effectLst/>
            </c:spPr>
            <c:extLst>
              <c:ext xmlns:c16="http://schemas.microsoft.com/office/drawing/2014/chart" uri="{C3380CC4-5D6E-409C-BE32-E72D297353CC}">
                <c16:uniqueId val="{00000011-1E51-4C53-9DBC-ED6EEDA9920C}"/>
              </c:ext>
            </c:extLst>
          </c:dPt>
          <c:dPt>
            <c:idx val="13"/>
            <c:invertIfNegative val="0"/>
            <c:bubble3D val="0"/>
            <c:spPr>
              <a:solidFill>
                <a:srgbClr val="FFC000"/>
              </a:solidFill>
              <a:ln>
                <a:noFill/>
              </a:ln>
              <a:effectLst/>
            </c:spPr>
            <c:extLst>
              <c:ext xmlns:c16="http://schemas.microsoft.com/office/drawing/2014/chart" uri="{C3380CC4-5D6E-409C-BE32-E72D297353CC}">
                <c16:uniqueId val="{00000013-1E51-4C53-9DBC-ED6EEDA9920C}"/>
              </c:ext>
            </c:extLst>
          </c:dPt>
          <c:dPt>
            <c:idx val="14"/>
            <c:invertIfNegative val="0"/>
            <c:bubble3D val="0"/>
            <c:spPr>
              <a:solidFill>
                <a:srgbClr val="FFC000"/>
              </a:solidFill>
              <a:ln>
                <a:noFill/>
              </a:ln>
              <a:effectLst/>
            </c:spPr>
            <c:extLst>
              <c:ext xmlns:c16="http://schemas.microsoft.com/office/drawing/2014/chart" uri="{C3380CC4-5D6E-409C-BE32-E72D297353CC}">
                <c16:uniqueId val="{00000015-1E51-4C53-9DBC-ED6EEDA9920C}"/>
              </c:ext>
            </c:extLst>
          </c:dPt>
          <c:dPt>
            <c:idx val="15"/>
            <c:invertIfNegative val="0"/>
            <c:bubble3D val="0"/>
            <c:spPr>
              <a:solidFill>
                <a:srgbClr val="FFC000"/>
              </a:solidFill>
              <a:ln>
                <a:noFill/>
              </a:ln>
              <a:effectLst/>
            </c:spPr>
            <c:extLst>
              <c:ext xmlns:c16="http://schemas.microsoft.com/office/drawing/2014/chart" uri="{C3380CC4-5D6E-409C-BE32-E72D297353CC}">
                <c16:uniqueId val="{00000017-1E51-4C53-9DBC-ED6EEDA9920C}"/>
              </c:ext>
            </c:extLst>
          </c:dPt>
          <c:dPt>
            <c:idx val="16"/>
            <c:invertIfNegative val="0"/>
            <c:bubble3D val="0"/>
            <c:spPr>
              <a:solidFill>
                <a:srgbClr val="FFC000"/>
              </a:solidFill>
              <a:ln>
                <a:noFill/>
              </a:ln>
              <a:effectLst/>
            </c:spPr>
            <c:extLst>
              <c:ext xmlns:c16="http://schemas.microsoft.com/office/drawing/2014/chart" uri="{C3380CC4-5D6E-409C-BE32-E72D297353CC}">
                <c16:uniqueId val="{00000019-1E51-4C53-9DBC-ED6EEDA9920C}"/>
              </c:ext>
            </c:extLst>
          </c:dPt>
          <c:dPt>
            <c:idx val="17"/>
            <c:invertIfNegative val="0"/>
            <c:bubble3D val="0"/>
            <c:spPr>
              <a:solidFill>
                <a:srgbClr val="FFC000"/>
              </a:solidFill>
              <a:ln>
                <a:noFill/>
              </a:ln>
              <a:effectLst/>
            </c:spPr>
            <c:extLst>
              <c:ext xmlns:c16="http://schemas.microsoft.com/office/drawing/2014/chart" uri="{C3380CC4-5D6E-409C-BE32-E72D297353CC}">
                <c16:uniqueId val="{0000001B-1E51-4C53-9DBC-ED6EEDA9920C}"/>
              </c:ext>
            </c:extLst>
          </c:dPt>
          <c:dPt>
            <c:idx val="18"/>
            <c:invertIfNegative val="0"/>
            <c:bubble3D val="0"/>
            <c:spPr>
              <a:solidFill>
                <a:srgbClr val="FFC000"/>
              </a:solidFill>
              <a:ln>
                <a:noFill/>
              </a:ln>
              <a:effectLst/>
            </c:spPr>
            <c:extLst>
              <c:ext xmlns:c16="http://schemas.microsoft.com/office/drawing/2014/chart" uri="{C3380CC4-5D6E-409C-BE32-E72D297353CC}">
                <c16:uniqueId val="{0000001D-1E51-4C53-9DBC-ED6EEDA9920C}"/>
              </c:ext>
            </c:extLst>
          </c:dPt>
          <c:dPt>
            <c:idx val="19"/>
            <c:invertIfNegative val="0"/>
            <c:bubble3D val="0"/>
            <c:spPr>
              <a:solidFill>
                <a:srgbClr val="FFC000"/>
              </a:solidFill>
              <a:ln>
                <a:noFill/>
              </a:ln>
              <a:effectLst/>
            </c:spPr>
            <c:extLst>
              <c:ext xmlns:c16="http://schemas.microsoft.com/office/drawing/2014/chart" uri="{C3380CC4-5D6E-409C-BE32-E72D297353CC}">
                <c16:uniqueId val="{0000001F-1E51-4C53-9DBC-ED6EEDA9920C}"/>
              </c:ext>
            </c:extLst>
          </c:dPt>
          <c:dPt>
            <c:idx val="20"/>
            <c:invertIfNegative val="0"/>
            <c:bubble3D val="0"/>
            <c:spPr>
              <a:solidFill>
                <a:srgbClr val="FFC000"/>
              </a:solidFill>
              <a:ln>
                <a:noFill/>
              </a:ln>
              <a:effectLst/>
            </c:spPr>
            <c:extLst>
              <c:ext xmlns:c16="http://schemas.microsoft.com/office/drawing/2014/chart" uri="{C3380CC4-5D6E-409C-BE32-E72D297353CC}">
                <c16:uniqueId val="{00000021-1E51-4C53-9DBC-ED6EEDA9920C}"/>
              </c:ext>
            </c:extLst>
          </c:dPt>
          <c:dPt>
            <c:idx val="21"/>
            <c:invertIfNegative val="0"/>
            <c:bubble3D val="0"/>
            <c:spPr>
              <a:solidFill>
                <a:srgbClr val="FFC000"/>
              </a:solidFill>
              <a:ln>
                <a:noFill/>
              </a:ln>
              <a:effectLst/>
            </c:spPr>
            <c:extLst xmlns:c15="http://schemas.microsoft.com/office/drawing/2012/chart">
              <c:ext xmlns:c16="http://schemas.microsoft.com/office/drawing/2014/chart" uri="{C3380CC4-5D6E-409C-BE32-E72D297353CC}">
                <c16:uniqueId val="{00000023-1E51-4C53-9DBC-ED6EEDA9920C}"/>
              </c:ext>
            </c:extLst>
          </c:dPt>
          <c:dPt>
            <c:idx val="22"/>
            <c:invertIfNegative val="0"/>
            <c:bubble3D val="0"/>
            <c:spPr>
              <a:solidFill>
                <a:srgbClr val="FFC000"/>
              </a:solidFill>
              <a:ln>
                <a:noFill/>
              </a:ln>
              <a:effectLst/>
            </c:spPr>
            <c:extLst>
              <c:ext xmlns:c16="http://schemas.microsoft.com/office/drawing/2014/chart" uri="{C3380CC4-5D6E-409C-BE32-E72D297353CC}">
                <c16:uniqueId val="{00000025-1E51-4C53-9DBC-ED6EEDA9920C}"/>
              </c:ext>
            </c:extLst>
          </c:dPt>
          <c:dLbls>
            <c:dLbl>
              <c:idx val="5"/>
              <c:layout>
                <c:manualLayout>
                  <c:x val="0"/>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51-4C53-9DBC-ED6EEDA9920C}"/>
                </c:ext>
              </c:extLst>
            </c:dLbl>
            <c:dLbl>
              <c:idx val="6"/>
              <c:layout>
                <c:manualLayout>
                  <c:x val="0"/>
                  <c:y val="1.85185185185185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E51-4C53-9DBC-ED6EEDA9920C}"/>
                </c:ext>
              </c:extLst>
            </c:dLbl>
            <c:dLbl>
              <c:idx val="9"/>
              <c:layout>
                <c:manualLayout>
                  <c:x val="-7.8394156112414012E-17"/>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E51-4C53-9DBC-ED6EEDA9920C}"/>
                </c:ext>
              </c:extLst>
            </c:dLbl>
            <c:dLbl>
              <c:idx val="15"/>
              <c:layout>
                <c:manualLayout>
                  <c:x val="-7.8394156112414012E-17"/>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E51-4C53-9DBC-ED6EEDA9920C}"/>
                </c:ext>
              </c:extLst>
            </c:dLbl>
            <c:dLbl>
              <c:idx val="17"/>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E51-4C53-9DBC-ED6EEDA9920C}"/>
                </c:ext>
              </c:extLst>
            </c:dLbl>
            <c:dLbl>
              <c:idx val="19"/>
              <c:layout>
                <c:manualLayout>
                  <c:x val="0"/>
                  <c:y val="-2.7777777777777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E51-4C53-9DBC-ED6EEDA9920C}"/>
                </c:ext>
              </c:extLst>
            </c:dLbl>
            <c:dLbl>
              <c:idx val="20"/>
              <c:layout>
                <c:manualLayout>
                  <c:x val="-1.5678831222482802E-16"/>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E51-4C53-9DBC-ED6EEDA9920C}"/>
                </c:ext>
              </c:extLst>
            </c:dLbl>
            <c:dLbl>
              <c:idx val="21"/>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3-1E51-4C53-9DBC-ED6EEDA9920C}"/>
                </c:ext>
              </c:extLst>
            </c:dLbl>
            <c:dLbl>
              <c:idx val="22"/>
              <c:layout>
                <c:manualLayout>
                  <c:x val="-1.5678831222482802E-16"/>
                  <c:y val="-1.85185185185185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E51-4C53-9DBC-ED6EEDA9920C}"/>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multiLvlStrRef>
              <c:f>'F52'!$A$247:$B$270</c:f>
              <c:multiLvlStrCache>
                <c:ptCount val="2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lvl>
                <c:lvl>
                  <c:pt idx="0">
                    <c:v>2020</c:v>
                  </c:pt>
                  <c:pt idx="12">
                    <c:v>2021</c:v>
                  </c:pt>
                </c:lvl>
              </c:multiLvlStrCache>
            </c:multiLvlStrRef>
          </c:cat>
          <c:val>
            <c:numRef>
              <c:f>'F52'!$F$247:$F$270</c:f>
              <c:numCache>
                <c:formatCode>General</c:formatCode>
                <c:ptCount val="24"/>
                <c:pt idx="0">
                  <c:v>9594</c:v>
                </c:pt>
                <c:pt idx="1">
                  <c:v>15673</c:v>
                </c:pt>
                <c:pt idx="2">
                  <c:v>-6026</c:v>
                </c:pt>
                <c:pt idx="3">
                  <c:v>-38145</c:v>
                </c:pt>
                <c:pt idx="4">
                  <c:v>-23471</c:v>
                </c:pt>
                <c:pt idx="5">
                  <c:v>-14559</c:v>
                </c:pt>
                <c:pt idx="6">
                  <c:v>-13130</c:v>
                </c:pt>
                <c:pt idx="7">
                  <c:v>15861</c:v>
                </c:pt>
                <c:pt idx="8">
                  <c:v>11165</c:v>
                </c:pt>
                <c:pt idx="9">
                  <c:v>18673</c:v>
                </c:pt>
                <c:pt idx="10">
                  <c:v>16935</c:v>
                </c:pt>
                <c:pt idx="11">
                  <c:v>-24902</c:v>
                </c:pt>
                <c:pt idx="12">
                  <c:v>6755</c:v>
                </c:pt>
                <c:pt idx="13">
                  <c:v>13611</c:v>
                </c:pt>
                <c:pt idx="14">
                  <c:v>2886</c:v>
                </c:pt>
                <c:pt idx="15">
                  <c:v>7265</c:v>
                </c:pt>
                <c:pt idx="16">
                  <c:v>4723</c:v>
                </c:pt>
                <c:pt idx="17">
                  <c:v>5178</c:v>
                </c:pt>
                <c:pt idx="18">
                  <c:v>5790</c:v>
                </c:pt>
                <c:pt idx="19">
                  <c:v>11400</c:v>
                </c:pt>
                <c:pt idx="20">
                  <c:v>9756</c:v>
                </c:pt>
                <c:pt idx="21">
                  <c:v>10504</c:v>
                </c:pt>
                <c:pt idx="22">
                  <c:v>15241</c:v>
                </c:pt>
                <c:pt idx="23">
                  <c:v>-23477</c:v>
                </c:pt>
              </c:numCache>
            </c:numRef>
          </c:val>
          <c:extLst xmlns:c15="http://schemas.microsoft.com/office/drawing/2012/chart">
            <c:ext xmlns:c16="http://schemas.microsoft.com/office/drawing/2014/chart" uri="{C3380CC4-5D6E-409C-BE32-E72D297353CC}">
              <c16:uniqueId val="{00000026-1E51-4C53-9DBC-ED6EEDA9920C}"/>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C3D7-4951-8182-801ADEB1B3E2}"/>
              </c:ext>
            </c:extLst>
          </c:dPt>
          <c:dPt>
            <c:idx val="1"/>
            <c:invertIfNegative val="0"/>
            <c:bubble3D val="0"/>
            <c:spPr>
              <a:solidFill>
                <a:srgbClr val="606868"/>
              </a:solidFill>
              <a:ln>
                <a:noFill/>
              </a:ln>
              <a:effectLst/>
            </c:spPr>
            <c:extLst>
              <c:ext xmlns:c16="http://schemas.microsoft.com/office/drawing/2014/chart" uri="{C3380CC4-5D6E-409C-BE32-E72D297353CC}">
                <c16:uniqueId val="{00000003-C3D7-4951-8182-801ADEB1B3E2}"/>
              </c:ext>
            </c:extLst>
          </c:dPt>
          <c:dPt>
            <c:idx val="3"/>
            <c:invertIfNegative val="0"/>
            <c:bubble3D val="0"/>
            <c:spPr>
              <a:solidFill>
                <a:srgbClr val="606868"/>
              </a:solidFill>
              <a:ln>
                <a:noFill/>
              </a:ln>
              <a:effectLst/>
            </c:spPr>
            <c:extLst>
              <c:ext xmlns:c16="http://schemas.microsoft.com/office/drawing/2014/chart" uri="{C3380CC4-5D6E-409C-BE32-E72D297353CC}">
                <c16:uniqueId val="{00000005-C3D7-4951-8182-801ADEB1B3E2}"/>
              </c:ext>
            </c:extLst>
          </c:dPt>
          <c:dPt>
            <c:idx val="4"/>
            <c:invertIfNegative val="0"/>
            <c:bubble3D val="0"/>
            <c:spPr>
              <a:solidFill>
                <a:srgbClr val="FFC000"/>
              </a:solidFill>
              <a:ln>
                <a:noFill/>
              </a:ln>
              <a:effectLst/>
            </c:spPr>
            <c:extLst>
              <c:ext xmlns:c16="http://schemas.microsoft.com/office/drawing/2014/chart" uri="{C3380CC4-5D6E-409C-BE32-E72D297353CC}">
                <c16:uniqueId val="{00000007-C3D7-4951-8182-801ADEB1B3E2}"/>
              </c:ext>
            </c:extLst>
          </c:dPt>
          <c:dPt>
            <c:idx val="6"/>
            <c:invertIfNegative val="0"/>
            <c:bubble3D val="0"/>
            <c:spPr>
              <a:solidFill>
                <a:srgbClr val="606868"/>
              </a:solidFill>
              <a:ln>
                <a:noFill/>
              </a:ln>
              <a:effectLst/>
            </c:spPr>
            <c:extLst>
              <c:ext xmlns:c16="http://schemas.microsoft.com/office/drawing/2014/chart" uri="{C3380CC4-5D6E-409C-BE32-E72D297353CC}">
                <c16:uniqueId val="{00000009-C3D7-4951-8182-801ADEB1B3E2}"/>
              </c:ext>
            </c:extLst>
          </c:dPt>
          <c:dPt>
            <c:idx val="11"/>
            <c:invertIfNegative val="0"/>
            <c:bubble3D val="0"/>
            <c:spPr>
              <a:solidFill>
                <a:srgbClr val="606868"/>
              </a:solidFill>
              <a:ln>
                <a:noFill/>
              </a:ln>
              <a:effectLst/>
            </c:spPr>
            <c:extLst>
              <c:ext xmlns:c16="http://schemas.microsoft.com/office/drawing/2014/chart" uri="{C3380CC4-5D6E-409C-BE32-E72D297353CC}">
                <c16:uniqueId val="{0000000B-C3D7-4951-8182-801ADEB1B3E2}"/>
              </c:ext>
            </c:extLst>
          </c:dPt>
          <c:dPt>
            <c:idx val="14"/>
            <c:invertIfNegative val="0"/>
            <c:bubble3D val="0"/>
            <c:spPr>
              <a:solidFill>
                <a:srgbClr val="606868"/>
              </a:solidFill>
              <a:ln>
                <a:noFill/>
              </a:ln>
              <a:effectLst/>
            </c:spPr>
            <c:extLst>
              <c:ext xmlns:c16="http://schemas.microsoft.com/office/drawing/2014/chart" uri="{C3380CC4-5D6E-409C-BE32-E72D297353CC}">
                <c16:uniqueId val="{0000000D-C3D7-4951-8182-801ADEB1B3E2}"/>
              </c:ext>
            </c:extLst>
          </c:dPt>
          <c:dPt>
            <c:idx val="19"/>
            <c:invertIfNegative val="0"/>
            <c:bubble3D val="0"/>
            <c:spPr>
              <a:solidFill>
                <a:srgbClr val="606868"/>
              </a:solidFill>
              <a:ln>
                <a:noFill/>
              </a:ln>
              <a:effectLst/>
            </c:spPr>
            <c:extLst>
              <c:ext xmlns:c16="http://schemas.microsoft.com/office/drawing/2014/chart" uri="{C3380CC4-5D6E-409C-BE32-E72D297353CC}">
                <c16:uniqueId val="{0000000F-C3D7-4951-8182-801ADEB1B3E2}"/>
              </c:ext>
            </c:extLst>
          </c:dPt>
          <c:dPt>
            <c:idx val="24"/>
            <c:invertIfNegative val="0"/>
            <c:bubble3D val="0"/>
            <c:spPr>
              <a:solidFill>
                <a:srgbClr val="606868"/>
              </a:solidFill>
              <a:ln>
                <a:noFill/>
              </a:ln>
              <a:effectLst/>
            </c:spPr>
            <c:extLst>
              <c:ext xmlns:c16="http://schemas.microsoft.com/office/drawing/2014/chart" uri="{C3380CC4-5D6E-409C-BE32-E72D297353CC}">
                <c16:uniqueId val="{00000011-C3D7-4951-8182-801ADEB1B3E2}"/>
              </c:ext>
            </c:extLst>
          </c:dPt>
          <c:dPt>
            <c:idx val="25"/>
            <c:invertIfNegative val="0"/>
            <c:bubble3D val="0"/>
            <c:spPr>
              <a:solidFill>
                <a:srgbClr val="606868"/>
              </a:solidFill>
              <a:ln>
                <a:noFill/>
              </a:ln>
              <a:effectLst/>
            </c:spPr>
            <c:extLst>
              <c:ext xmlns:c16="http://schemas.microsoft.com/office/drawing/2014/chart" uri="{C3380CC4-5D6E-409C-BE32-E72D297353CC}">
                <c16:uniqueId val="{00000013-C3D7-4951-8182-801ADEB1B3E2}"/>
              </c:ext>
            </c:extLst>
          </c:dPt>
          <c:dPt>
            <c:idx val="30"/>
            <c:invertIfNegative val="0"/>
            <c:bubble3D val="0"/>
            <c:spPr>
              <a:solidFill>
                <a:srgbClr val="606868"/>
              </a:solidFill>
              <a:ln>
                <a:noFill/>
              </a:ln>
              <a:effectLst/>
            </c:spPr>
            <c:extLst>
              <c:ext xmlns:c16="http://schemas.microsoft.com/office/drawing/2014/chart" uri="{C3380CC4-5D6E-409C-BE32-E72D297353CC}">
                <c16:uniqueId val="{00000015-C3D7-4951-8182-801ADEB1B3E2}"/>
              </c:ext>
            </c:extLst>
          </c:dPt>
          <c:dPt>
            <c:idx val="31"/>
            <c:invertIfNegative val="0"/>
            <c:bubble3D val="0"/>
            <c:spPr>
              <a:solidFill>
                <a:srgbClr val="606868"/>
              </a:solidFill>
              <a:ln>
                <a:noFill/>
              </a:ln>
              <a:effectLst/>
            </c:spPr>
            <c:extLst>
              <c:ext xmlns:c16="http://schemas.microsoft.com/office/drawing/2014/chart" uri="{C3380CC4-5D6E-409C-BE32-E72D297353CC}">
                <c16:uniqueId val="{00000017-C3D7-4951-8182-801ADEB1B3E2}"/>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D7-4951-8182-801ADEB1B3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'F53'!$A$8:$A$39</c:f>
              <c:strCache>
                <c:ptCount val="32"/>
                <c:pt idx="0">
                  <c:v>Ciudad de México</c:v>
                </c:pt>
                <c:pt idx="1">
                  <c:v>Nuevo León</c:v>
                </c:pt>
                <c:pt idx="2">
                  <c:v>Estado de México</c:v>
                </c:pt>
                <c:pt idx="3">
                  <c:v>Baja California</c:v>
                </c:pt>
                <c:pt idx="4">
                  <c:v>Jalisco</c:v>
                </c:pt>
                <c:pt idx="5">
                  <c:v>Chihuahua</c:v>
                </c:pt>
                <c:pt idx="6">
                  <c:v>Sonora</c:v>
                </c:pt>
                <c:pt idx="7">
                  <c:v>Guanajuato</c:v>
                </c:pt>
                <c:pt idx="8">
                  <c:v>Coahuila</c:v>
                </c:pt>
                <c:pt idx="9">
                  <c:v>Tamaulipas</c:v>
                </c:pt>
                <c:pt idx="10">
                  <c:v>Querétaro</c:v>
                </c:pt>
                <c:pt idx="11">
                  <c:v>Quintana Roo</c:v>
                </c:pt>
                <c:pt idx="12">
                  <c:v>Baja California Sur</c:v>
                </c:pt>
                <c:pt idx="13">
                  <c:v>San Luis Potosí</c:v>
                </c:pt>
                <c:pt idx="14">
                  <c:v>Aguascalientes</c:v>
                </c:pt>
                <c:pt idx="15">
                  <c:v>Michoacán</c:v>
                </c:pt>
                <c:pt idx="16">
                  <c:v>Puebla</c:v>
                </c:pt>
                <c:pt idx="17">
                  <c:v>Hidalgo</c:v>
                </c:pt>
                <c:pt idx="18">
                  <c:v>Yucatán</c:v>
                </c:pt>
                <c:pt idx="19">
                  <c:v>Durango</c:v>
                </c:pt>
                <c:pt idx="20">
                  <c:v>Tabasco</c:v>
                </c:pt>
                <c:pt idx="21">
                  <c:v>Nayarit</c:v>
                </c:pt>
                <c:pt idx="22">
                  <c:v>Campeche</c:v>
                </c:pt>
                <c:pt idx="23">
                  <c:v>Oaxaca</c:v>
                </c:pt>
                <c:pt idx="24">
                  <c:v>Morelos</c:v>
                </c:pt>
                <c:pt idx="25">
                  <c:v>Colima</c:v>
                </c:pt>
                <c:pt idx="26">
                  <c:v>Tlaxcala</c:v>
                </c:pt>
                <c:pt idx="27">
                  <c:v>Chiapas</c:v>
                </c:pt>
                <c:pt idx="28">
                  <c:v>Sinaloa</c:v>
                </c:pt>
                <c:pt idx="29">
                  <c:v>Zacatecas</c:v>
                </c:pt>
                <c:pt idx="30">
                  <c:v>Veracruz</c:v>
                </c:pt>
                <c:pt idx="31">
                  <c:v>Guerrero</c:v>
                </c:pt>
              </c:strCache>
            </c:strRef>
          </c:cat>
          <c:val>
            <c:numRef>
              <c:f>'F53'!$D$8:$D$39</c:f>
              <c:numCache>
                <c:formatCode>#,##0</c:formatCode>
                <c:ptCount val="32"/>
                <c:pt idx="0">
                  <c:v>-35978</c:v>
                </c:pt>
                <c:pt idx="1">
                  <c:v>-33617</c:v>
                </c:pt>
                <c:pt idx="2">
                  <c:v>-30915</c:v>
                </c:pt>
                <c:pt idx="3">
                  <c:v>-30055</c:v>
                </c:pt>
                <c:pt idx="4">
                  <c:v>-23477</c:v>
                </c:pt>
                <c:pt idx="5">
                  <c:v>-17507</c:v>
                </c:pt>
                <c:pt idx="6">
                  <c:v>-16895</c:v>
                </c:pt>
                <c:pt idx="7">
                  <c:v>-16458</c:v>
                </c:pt>
                <c:pt idx="8">
                  <c:v>-13944</c:v>
                </c:pt>
                <c:pt idx="9">
                  <c:v>-13789</c:v>
                </c:pt>
                <c:pt idx="10">
                  <c:v>-10756</c:v>
                </c:pt>
                <c:pt idx="11">
                  <c:v>-9062</c:v>
                </c:pt>
                <c:pt idx="12">
                  <c:v>-8507</c:v>
                </c:pt>
                <c:pt idx="13">
                  <c:v>-7226</c:v>
                </c:pt>
                <c:pt idx="14">
                  <c:v>-4936</c:v>
                </c:pt>
                <c:pt idx="15">
                  <c:v>-4844</c:v>
                </c:pt>
                <c:pt idx="16">
                  <c:v>-4058</c:v>
                </c:pt>
                <c:pt idx="17">
                  <c:v>-4035</c:v>
                </c:pt>
                <c:pt idx="18">
                  <c:v>-4015</c:v>
                </c:pt>
                <c:pt idx="19">
                  <c:v>-4009</c:v>
                </c:pt>
                <c:pt idx="20">
                  <c:v>-3772</c:v>
                </c:pt>
                <c:pt idx="21">
                  <c:v>-3438</c:v>
                </c:pt>
                <c:pt idx="22">
                  <c:v>-2865</c:v>
                </c:pt>
                <c:pt idx="23">
                  <c:v>-2695</c:v>
                </c:pt>
                <c:pt idx="24">
                  <c:v>-2486</c:v>
                </c:pt>
                <c:pt idx="25">
                  <c:v>-2472</c:v>
                </c:pt>
                <c:pt idx="26">
                  <c:v>-2192</c:v>
                </c:pt>
                <c:pt idx="27">
                  <c:v>-1305</c:v>
                </c:pt>
                <c:pt idx="28">
                  <c:v>-1172</c:v>
                </c:pt>
                <c:pt idx="29">
                  <c:v>-1154</c:v>
                </c:pt>
                <c:pt idx="30">
                  <c:v>1876</c:v>
                </c:pt>
                <c:pt idx="31">
                  <c:v>2856</c:v>
                </c:pt>
              </c:numCache>
            </c:numRef>
          </c:val>
          <c:extLst>
            <c:ext xmlns:c16="http://schemas.microsoft.com/office/drawing/2014/chart" uri="{C3380CC4-5D6E-409C-BE32-E72D297353CC}">
              <c16:uniqueId val="{00000018-C3D7-4951-8182-801ADEB1B3E2}"/>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5000"/>
          <c:min val="-4500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E339-47B1-938F-00B328011F44}"/>
              </c:ext>
            </c:extLst>
          </c:dPt>
          <c:dPt>
            <c:idx val="6"/>
            <c:invertIfNegative val="0"/>
            <c:bubble3D val="0"/>
            <c:extLst>
              <c:ext xmlns:c16="http://schemas.microsoft.com/office/drawing/2014/chart" uri="{C3380CC4-5D6E-409C-BE32-E72D297353CC}">
                <c16:uniqueId val="{00000001-E339-47B1-938F-00B328011F44}"/>
              </c:ext>
            </c:extLst>
          </c:dPt>
          <c:dPt>
            <c:idx val="9"/>
            <c:invertIfNegative val="0"/>
            <c:bubble3D val="0"/>
            <c:extLst>
              <c:ext xmlns:c16="http://schemas.microsoft.com/office/drawing/2014/chart" uri="{C3380CC4-5D6E-409C-BE32-E72D297353CC}">
                <c16:uniqueId val="{00000002-E339-47B1-938F-00B328011F44}"/>
              </c:ext>
            </c:extLst>
          </c:dPt>
          <c:dPt>
            <c:idx val="13"/>
            <c:invertIfNegative val="0"/>
            <c:bubble3D val="0"/>
            <c:extLst>
              <c:ext xmlns:c16="http://schemas.microsoft.com/office/drawing/2014/chart" uri="{C3380CC4-5D6E-409C-BE32-E72D297353CC}">
                <c16:uniqueId val="{00000003-E339-47B1-938F-00B328011F44}"/>
              </c:ext>
            </c:extLst>
          </c:dPt>
          <c:dPt>
            <c:idx val="14"/>
            <c:invertIfNegative val="0"/>
            <c:bubble3D val="0"/>
            <c:extLst>
              <c:ext xmlns:c16="http://schemas.microsoft.com/office/drawing/2014/chart" uri="{C3380CC4-5D6E-409C-BE32-E72D297353CC}">
                <c16:uniqueId val="{00000004-E339-47B1-938F-00B328011F44}"/>
              </c:ext>
            </c:extLst>
          </c:dPt>
          <c:dPt>
            <c:idx val="15"/>
            <c:invertIfNegative val="0"/>
            <c:bubble3D val="0"/>
            <c:extLst>
              <c:ext xmlns:c16="http://schemas.microsoft.com/office/drawing/2014/chart" uri="{C3380CC4-5D6E-409C-BE32-E72D297353CC}">
                <c16:uniqueId val="{00000005-E339-47B1-938F-00B328011F44}"/>
              </c:ext>
            </c:extLst>
          </c:dPt>
          <c:dPt>
            <c:idx val="16"/>
            <c:invertIfNegative val="0"/>
            <c:bubble3D val="0"/>
            <c:extLst>
              <c:ext xmlns:c16="http://schemas.microsoft.com/office/drawing/2014/chart" uri="{C3380CC4-5D6E-409C-BE32-E72D297353CC}">
                <c16:uniqueId val="{00000006-E339-47B1-938F-00B328011F44}"/>
              </c:ext>
            </c:extLst>
          </c:dPt>
          <c:dPt>
            <c:idx val="17"/>
            <c:invertIfNegative val="0"/>
            <c:bubble3D val="0"/>
            <c:extLst>
              <c:ext xmlns:c16="http://schemas.microsoft.com/office/drawing/2014/chart" uri="{C3380CC4-5D6E-409C-BE32-E72D297353CC}">
                <c16:uniqueId val="{00000007-E339-47B1-938F-00B328011F44}"/>
              </c:ext>
            </c:extLst>
          </c:dPt>
          <c:dPt>
            <c:idx val="19"/>
            <c:invertIfNegative val="0"/>
            <c:bubble3D val="0"/>
            <c:spPr>
              <a:solidFill>
                <a:srgbClr val="F79646">
                  <a:lumMod val="75000"/>
                </a:srgbClr>
              </a:solidFill>
              <a:ln>
                <a:noFill/>
              </a:ln>
              <a:effectLst/>
            </c:spPr>
            <c:extLst>
              <c:ext xmlns:c16="http://schemas.microsoft.com/office/drawing/2014/chart" uri="{C3380CC4-5D6E-409C-BE32-E72D297353CC}">
                <c16:uniqueId val="{00000009-E339-47B1-938F-00B328011F44}"/>
              </c:ext>
            </c:extLst>
          </c:dPt>
          <c:dPt>
            <c:idx val="21"/>
            <c:invertIfNegative val="0"/>
            <c:bubble3D val="0"/>
            <c:extLst>
              <c:ext xmlns:c16="http://schemas.microsoft.com/office/drawing/2014/chart" uri="{C3380CC4-5D6E-409C-BE32-E72D297353CC}">
                <c16:uniqueId val="{0000000A-E339-47B1-938F-00B328011F44}"/>
              </c:ext>
            </c:extLst>
          </c:dPt>
          <c:dPt>
            <c:idx val="22"/>
            <c:invertIfNegative val="0"/>
            <c:bubble3D val="0"/>
            <c:spPr>
              <a:solidFill>
                <a:srgbClr val="FFC000"/>
              </a:solidFill>
              <a:ln>
                <a:noFill/>
              </a:ln>
              <a:effectLst/>
            </c:spPr>
            <c:extLst>
              <c:ext xmlns:c16="http://schemas.microsoft.com/office/drawing/2014/chart" uri="{C3380CC4-5D6E-409C-BE32-E72D297353CC}">
                <c16:uniqueId val="{0000000C-E339-47B1-938F-00B328011F44}"/>
              </c:ext>
            </c:extLst>
          </c:dPt>
          <c:dPt>
            <c:idx val="23"/>
            <c:invertIfNegative val="0"/>
            <c:bubble3D val="0"/>
            <c:extLst>
              <c:ext xmlns:c16="http://schemas.microsoft.com/office/drawing/2014/chart" uri="{C3380CC4-5D6E-409C-BE32-E72D297353CC}">
                <c16:uniqueId val="{0000000D-E339-47B1-938F-00B328011F44}"/>
              </c:ext>
            </c:extLst>
          </c:dPt>
          <c:dPt>
            <c:idx val="24"/>
            <c:invertIfNegative val="0"/>
            <c:bubble3D val="0"/>
            <c:extLst>
              <c:ext xmlns:c16="http://schemas.microsoft.com/office/drawing/2014/chart" uri="{C3380CC4-5D6E-409C-BE32-E72D297353CC}">
                <c16:uniqueId val="{0000000E-E339-47B1-938F-00B328011F44}"/>
              </c:ext>
            </c:extLst>
          </c:dPt>
          <c:dPt>
            <c:idx val="26"/>
            <c:invertIfNegative val="0"/>
            <c:bubble3D val="0"/>
            <c:extLst>
              <c:ext xmlns:c16="http://schemas.microsoft.com/office/drawing/2014/chart" uri="{C3380CC4-5D6E-409C-BE32-E72D297353CC}">
                <c16:uniqueId val="{0000000F-E339-47B1-938F-00B328011F44}"/>
              </c:ext>
            </c:extLst>
          </c:dPt>
          <c:dPt>
            <c:idx val="32"/>
            <c:invertIfNegative val="0"/>
            <c:bubble3D val="0"/>
            <c:extLst>
              <c:ext xmlns:c16="http://schemas.microsoft.com/office/drawing/2014/chart" uri="{C3380CC4-5D6E-409C-BE32-E72D297353CC}">
                <c16:uniqueId val="{00000010-E339-47B1-938F-00B328011F44}"/>
              </c:ext>
            </c:extLst>
          </c:dPt>
          <c:dLbls>
            <c:dLbl>
              <c:idx val="0"/>
              <c:layout>
                <c:manualLayout>
                  <c:x val="-1.73266482485760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339-47B1-938F-00B328011F44}"/>
                </c:ext>
              </c:extLst>
            </c:dLbl>
            <c:dLbl>
              <c:idx val="23"/>
              <c:layout>
                <c:manualLayout>
                  <c:x val="-5.8368293598008115E-3"/>
                  <c:y val="2.19794295327674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339-47B1-938F-00B328011F44}"/>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'F54'!$A$7:$A$39</c:f>
              <c:strCache>
                <c:ptCount val="33"/>
                <c:pt idx="0">
                  <c:v>Baja California Sur</c:v>
                </c:pt>
                <c:pt idx="1">
                  <c:v>Baja California</c:v>
                </c:pt>
                <c:pt idx="2">
                  <c:v>Sonora</c:v>
                </c:pt>
                <c:pt idx="3">
                  <c:v>Campeche</c:v>
                </c:pt>
                <c:pt idx="4">
                  <c:v>Nayarit</c:v>
                </c:pt>
                <c:pt idx="5">
                  <c:v>Tlaxcala</c:v>
                </c:pt>
                <c:pt idx="6">
                  <c:v>Quintana Roo</c:v>
                </c:pt>
                <c:pt idx="7">
                  <c:v>Nuevo León</c:v>
                </c:pt>
                <c:pt idx="8">
                  <c:v>Tamaulipas</c:v>
                </c:pt>
                <c:pt idx="9">
                  <c:v>Chihuahua</c:v>
                </c:pt>
                <c:pt idx="10">
                  <c:v>Estado de México</c:v>
                </c:pt>
                <c:pt idx="11">
                  <c:v>Tabasco</c:v>
                </c:pt>
                <c:pt idx="12">
                  <c:v>Coahuila</c:v>
                </c:pt>
                <c:pt idx="13">
                  <c:v>Colima</c:v>
                </c:pt>
                <c:pt idx="14">
                  <c:v>Querétaro</c:v>
                </c:pt>
                <c:pt idx="15">
                  <c:v>Hidalgo</c:v>
                </c:pt>
                <c:pt idx="16">
                  <c:v>Guanajuato</c:v>
                </c:pt>
                <c:pt idx="17">
                  <c:v>San Luis Potosí</c:v>
                </c:pt>
                <c:pt idx="18">
                  <c:v>Durango</c:v>
                </c:pt>
                <c:pt idx="19">
                  <c:v>Nacional</c:v>
                </c:pt>
                <c:pt idx="20">
                  <c:v>Aguascalientes</c:v>
                </c:pt>
                <c:pt idx="21">
                  <c:v>Oaxaca</c:v>
                </c:pt>
                <c:pt idx="22">
                  <c:v>Jalisco</c:v>
                </c:pt>
                <c:pt idx="23">
                  <c:v>Morelos</c:v>
                </c:pt>
                <c:pt idx="24">
                  <c:v>Ciudad de México</c:v>
                </c:pt>
                <c:pt idx="25">
                  <c:v>Michoacán</c:v>
                </c:pt>
                <c:pt idx="26">
                  <c:v>Yucatán</c:v>
                </c:pt>
                <c:pt idx="27">
                  <c:v>Puebla</c:v>
                </c:pt>
                <c:pt idx="28">
                  <c:v>Zacatecas</c:v>
                </c:pt>
                <c:pt idx="29">
                  <c:v>Chiapas</c:v>
                </c:pt>
                <c:pt idx="30">
                  <c:v>Sinaloa</c:v>
                </c:pt>
                <c:pt idx="31">
                  <c:v>Veracruz</c:v>
                </c:pt>
                <c:pt idx="32">
                  <c:v>Guerrero</c:v>
                </c:pt>
              </c:strCache>
            </c:strRef>
          </c:cat>
          <c:val>
            <c:numRef>
              <c:f>'F54'!$D$7:$D$39</c:f>
              <c:numCache>
                <c:formatCode>0.00%</c:formatCode>
                <c:ptCount val="33"/>
                <c:pt idx="0">
                  <c:v>-4.2664700690097868E-2</c:v>
                </c:pt>
                <c:pt idx="1">
                  <c:v>-2.9055238305157771E-2</c:v>
                </c:pt>
                <c:pt idx="2">
                  <c:v>-2.7538846970726838E-2</c:v>
                </c:pt>
                <c:pt idx="3">
                  <c:v>-2.1367362007114976E-2</c:v>
                </c:pt>
                <c:pt idx="4">
                  <c:v>-2.0950256850880256E-2</c:v>
                </c:pt>
                <c:pt idx="5">
                  <c:v>-2.0818295786954377E-2</c:v>
                </c:pt>
                <c:pt idx="6">
                  <c:v>-2.0500036195164273E-2</c:v>
                </c:pt>
                <c:pt idx="7">
                  <c:v>-1.9427906326249245E-2</c:v>
                </c:pt>
                <c:pt idx="8">
                  <c:v>-1.9424546575101287E-2</c:v>
                </c:pt>
                <c:pt idx="9">
                  <c:v>-1.846761126770069E-2</c:v>
                </c:pt>
                <c:pt idx="10">
                  <c:v>-1.8387600993519326E-2</c:v>
                </c:pt>
                <c:pt idx="11">
                  <c:v>-1.7699779456618603E-2</c:v>
                </c:pt>
                <c:pt idx="12">
                  <c:v>-1.7355976759122371E-2</c:v>
                </c:pt>
                <c:pt idx="13">
                  <c:v>-1.7305834418448351E-2</c:v>
                </c:pt>
                <c:pt idx="14">
                  <c:v>-1.6821178796181613E-2</c:v>
                </c:pt>
                <c:pt idx="15">
                  <c:v>-1.6505362708924776E-2</c:v>
                </c:pt>
                <c:pt idx="16">
                  <c:v>-1.5958019297393378E-2</c:v>
                </c:pt>
                <c:pt idx="17">
                  <c:v>-1.5769166979460403E-2</c:v>
                </c:pt>
                <c:pt idx="18">
                  <c:v>-1.5525941761259099E-2</c:v>
                </c:pt>
                <c:pt idx="19">
                  <c:v>-1.4947750088974088E-2</c:v>
                </c:pt>
                <c:pt idx="20">
                  <c:v>-1.4497819159091208E-2</c:v>
                </c:pt>
                <c:pt idx="21">
                  <c:v>-1.2608600047720908E-2</c:v>
                </c:pt>
                <c:pt idx="22">
                  <c:v>-1.253125206834782E-2</c:v>
                </c:pt>
                <c:pt idx="23">
                  <c:v>-1.1526442196236997E-2</c:v>
                </c:pt>
                <c:pt idx="24">
                  <c:v>-1.0744287860191104E-2</c:v>
                </c:pt>
                <c:pt idx="25">
                  <c:v>-1.0303883738837838E-2</c:v>
                </c:pt>
                <c:pt idx="26">
                  <c:v>-1.0104340210492446E-2</c:v>
                </c:pt>
                <c:pt idx="27">
                  <c:v>-6.5894059629414414E-3</c:v>
                </c:pt>
                <c:pt idx="28">
                  <c:v>-5.8540049713386999E-3</c:v>
                </c:pt>
                <c:pt idx="29">
                  <c:v>-5.5211453520840337E-3</c:v>
                </c:pt>
                <c:pt idx="30">
                  <c:v>-1.9950532212790195E-3</c:v>
                </c:pt>
                <c:pt idx="31">
                  <c:v>2.5600122269240355E-3</c:v>
                </c:pt>
                <c:pt idx="32">
                  <c:v>1.8952817041608672E-2</c:v>
                </c:pt>
              </c:numCache>
            </c:numRef>
          </c:val>
          <c:extLst>
            <c:ext xmlns:c16="http://schemas.microsoft.com/office/drawing/2014/chart" uri="{C3380CC4-5D6E-409C-BE32-E72D297353CC}">
              <c16:uniqueId val="{00000012-E339-47B1-938F-00B328011F44}"/>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E7FA-43E4-A5A7-616EA9558204}"/>
              </c:ext>
            </c:extLst>
          </c:dPt>
          <c:dPt>
            <c:idx val="19"/>
            <c:invertIfNegative val="0"/>
            <c:bubble3D val="0"/>
            <c:extLst>
              <c:ext xmlns:c16="http://schemas.microsoft.com/office/drawing/2014/chart" uri="{C3380CC4-5D6E-409C-BE32-E72D297353CC}">
                <c16:uniqueId val="{00000001-E7FA-43E4-A5A7-616EA9558204}"/>
              </c:ext>
            </c:extLst>
          </c:dPt>
          <c:dPt>
            <c:idx val="29"/>
            <c:invertIfNegative val="0"/>
            <c:bubble3D val="0"/>
            <c:extLst>
              <c:ext xmlns:c16="http://schemas.microsoft.com/office/drawing/2014/chart" uri="{C3380CC4-5D6E-409C-BE32-E72D297353CC}">
                <c16:uniqueId val="{00000002-E7FA-43E4-A5A7-616EA9558204}"/>
              </c:ext>
            </c:extLst>
          </c:dPt>
          <c:dPt>
            <c:idx val="30"/>
            <c:invertIfNegative val="0"/>
            <c:bubble3D val="0"/>
            <c:spPr>
              <a:solidFill>
                <a:srgbClr val="FFC000"/>
              </a:solidFill>
              <a:ln>
                <a:noFill/>
              </a:ln>
              <a:effectLst/>
            </c:spPr>
            <c:extLst>
              <c:ext xmlns:c16="http://schemas.microsoft.com/office/drawing/2014/chart" uri="{C3380CC4-5D6E-409C-BE32-E72D297353CC}">
                <c16:uniqueId val="{00000004-E7FA-43E4-A5A7-616EA9558204}"/>
              </c:ext>
            </c:extLst>
          </c:dPt>
          <c:dPt>
            <c:idx val="31"/>
            <c:invertIfNegative val="0"/>
            <c:bubble3D val="0"/>
            <c:extLst>
              <c:ext xmlns:c16="http://schemas.microsoft.com/office/drawing/2014/chart" uri="{C3380CC4-5D6E-409C-BE32-E72D297353CC}">
                <c16:uniqueId val="{00000005-E7FA-43E4-A5A7-616EA955820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'F55'!$A$7:$A$38</c:f>
              <c:strCache>
                <c:ptCount val="32"/>
                <c:pt idx="0">
                  <c:v>Tlaxcala</c:v>
                </c:pt>
                <c:pt idx="1">
                  <c:v>Colima</c:v>
                </c:pt>
                <c:pt idx="2">
                  <c:v>Campeche</c:v>
                </c:pt>
                <c:pt idx="3">
                  <c:v>Oaxaca</c:v>
                </c:pt>
                <c:pt idx="4">
                  <c:v>Guerrero</c:v>
                </c:pt>
                <c:pt idx="5">
                  <c:v>Zacatecas</c:v>
                </c:pt>
                <c:pt idx="6">
                  <c:v>Morelos</c:v>
                </c:pt>
                <c:pt idx="7">
                  <c:v>Aguascalientes</c:v>
                </c:pt>
                <c:pt idx="8">
                  <c:v>Chiapas</c:v>
                </c:pt>
                <c:pt idx="9">
                  <c:v>Nayarit</c:v>
                </c:pt>
                <c:pt idx="10">
                  <c:v>Michoacán</c:v>
                </c:pt>
                <c:pt idx="11">
                  <c:v>Durango</c:v>
                </c:pt>
                <c:pt idx="12">
                  <c:v>San Luis Potosí</c:v>
                </c:pt>
                <c:pt idx="13">
                  <c:v>Sonora</c:v>
                </c:pt>
                <c:pt idx="14">
                  <c:v>Hidalgo</c:v>
                </c:pt>
                <c:pt idx="15">
                  <c:v>Tamaulipas</c:v>
                </c:pt>
                <c:pt idx="16">
                  <c:v>Puebla</c:v>
                </c:pt>
                <c:pt idx="17">
                  <c:v>Baja California Sur</c:v>
                </c:pt>
                <c:pt idx="18">
                  <c:v>Yucatán</c:v>
                </c:pt>
                <c:pt idx="19">
                  <c:v>Veracruz</c:v>
                </c:pt>
                <c:pt idx="20">
                  <c:v>Tabasco</c:v>
                </c:pt>
                <c:pt idx="21">
                  <c:v>Chihuahua</c:v>
                </c:pt>
                <c:pt idx="22">
                  <c:v>Coahuila</c:v>
                </c:pt>
                <c:pt idx="23">
                  <c:v>Querétaro</c:v>
                </c:pt>
                <c:pt idx="24">
                  <c:v>Guanajuato</c:v>
                </c:pt>
                <c:pt idx="25">
                  <c:v>Ciudad de México</c:v>
                </c:pt>
                <c:pt idx="26">
                  <c:v>Sinaloa</c:v>
                </c:pt>
                <c:pt idx="27">
                  <c:v>Baja California</c:v>
                </c:pt>
                <c:pt idx="28">
                  <c:v>Estado de México</c:v>
                </c:pt>
                <c:pt idx="29">
                  <c:v>Quintana Roo</c:v>
                </c:pt>
                <c:pt idx="30">
                  <c:v>Jalisco</c:v>
                </c:pt>
                <c:pt idx="31">
                  <c:v>Nuevo León</c:v>
                </c:pt>
              </c:strCache>
            </c:strRef>
          </c:cat>
          <c:val>
            <c:numRef>
              <c:f>'F55'!$T$7:$T$38</c:f>
              <c:numCache>
                <c:formatCode>_-* #,##0_-;\-* #,##0_-;_-* "-"??_-;_-@_-</c:formatCode>
                <c:ptCount val="32"/>
                <c:pt idx="0">
                  <c:v>4008</c:v>
                </c:pt>
                <c:pt idx="1">
                  <c:v>5561</c:v>
                </c:pt>
                <c:pt idx="2">
                  <c:v>6967</c:v>
                </c:pt>
                <c:pt idx="3">
                  <c:v>8097</c:v>
                </c:pt>
                <c:pt idx="4">
                  <c:v>9853</c:v>
                </c:pt>
                <c:pt idx="5">
                  <c:v>12813</c:v>
                </c:pt>
                <c:pt idx="6">
                  <c:v>12853</c:v>
                </c:pt>
                <c:pt idx="7">
                  <c:v>13779</c:v>
                </c:pt>
                <c:pt idx="8">
                  <c:v>14862</c:v>
                </c:pt>
                <c:pt idx="9">
                  <c:v>15085</c:v>
                </c:pt>
                <c:pt idx="10">
                  <c:v>17408</c:v>
                </c:pt>
                <c:pt idx="11">
                  <c:v>17901</c:v>
                </c:pt>
                <c:pt idx="12">
                  <c:v>18311</c:v>
                </c:pt>
                <c:pt idx="13">
                  <c:v>20930</c:v>
                </c:pt>
                <c:pt idx="14">
                  <c:v>23104</c:v>
                </c:pt>
                <c:pt idx="15">
                  <c:v>23783</c:v>
                </c:pt>
                <c:pt idx="16">
                  <c:v>24614</c:v>
                </c:pt>
                <c:pt idx="17">
                  <c:v>25408</c:v>
                </c:pt>
                <c:pt idx="18">
                  <c:v>32931</c:v>
                </c:pt>
                <c:pt idx="19">
                  <c:v>33576</c:v>
                </c:pt>
                <c:pt idx="20">
                  <c:v>40037</c:v>
                </c:pt>
                <c:pt idx="21">
                  <c:v>41229</c:v>
                </c:pt>
                <c:pt idx="22">
                  <c:v>45089</c:v>
                </c:pt>
                <c:pt idx="23">
                  <c:v>47727</c:v>
                </c:pt>
                <c:pt idx="24">
                  <c:v>48630</c:v>
                </c:pt>
                <c:pt idx="25">
                  <c:v>55510</c:v>
                </c:pt>
                <c:pt idx="26">
                  <c:v>56353</c:v>
                </c:pt>
                <c:pt idx="27">
                  <c:v>69782</c:v>
                </c:pt>
                <c:pt idx="28">
                  <c:v>70943</c:v>
                </c:pt>
                <c:pt idx="29">
                  <c:v>76616</c:v>
                </c:pt>
                <c:pt idx="30">
                  <c:v>107364</c:v>
                </c:pt>
                <c:pt idx="31">
                  <c:v>123072</c:v>
                </c:pt>
              </c:numCache>
            </c:numRef>
          </c:val>
          <c:extLst>
            <c:ext xmlns:c16="http://schemas.microsoft.com/office/drawing/2014/chart" uri="{C3380CC4-5D6E-409C-BE32-E72D297353CC}">
              <c16:uniqueId val="{00000006-E7FA-43E4-A5A7-616EA9558204}"/>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0"/>
        <c:axPos val="b"/>
        <c:numFmt formatCode="_-* #,##0_-;\-* #,##0_-;_-* &quot;-&quot;??_-;_-@_-" sourceLinked="1"/>
        <c:majorTickMark val="out"/>
        <c:minorTickMark val="none"/>
        <c:tickLblPos val="low"/>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D18C-4875-B101-F6300D455CBC}"/>
              </c:ext>
            </c:extLst>
          </c:dPt>
          <c:dPt>
            <c:idx val="21"/>
            <c:invertIfNegative val="0"/>
            <c:bubble3D val="0"/>
            <c:spPr>
              <a:solidFill>
                <a:srgbClr val="FFC000"/>
              </a:solidFill>
              <a:ln>
                <a:noFill/>
              </a:ln>
              <a:effectLst/>
            </c:spPr>
            <c:extLst xmlns:c15="http://schemas.microsoft.com/office/drawing/2012/chart">
              <c:ext xmlns:c16="http://schemas.microsoft.com/office/drawing/2014/chart" uri="{C3380CC4-5D6E-409C-BE32-E72D297353CC}">
                <c16:uniqueId val="{00000003-D18C-4875-B101-F6300D455CBC}"/>
              </c:ext>
            </c:extLst>
          </c:dPt>
          <c:dPt>
            <c:idx val="22"/>
            <c:invertIfNegative val="0"/>
            <c:bubble3D val="0"/>
            <c:spPr>
              <a:solidFill>
                <a:srgbClr val="606868"/>
              </a:solidFill>
              <a:ln>
                <a:noFill/>
              </a:ln>
              <a:effectLst/>
            </c:spPr>
            <c:extLst>
              <c:ext xmlns:c16="http://schemas.microsoft.com/office/drawing/2014/chart" uri="{C3380CC4-5D6E-409C-BE32-E72D297353CC}">
                <c16:uniqueId val="{00000005-D18C-4875-B101-F6300D455CBC}"/>
              </c:ext>
            </c:extLst>
          </c:dPt>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18C-4875-B101-F6300D455CBC}"/>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8C-4875-B101-F6300D455CBC}"/>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8C-4875-B101-F6300D455CB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'F56'!$A$7:$A$28</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'F56'!$D$7:$D$28</c:f>
              <c:numCache>
                <c:formatCode>#,##0</c:formatCode>
                <c:ptCount val="22"/>
                <c:pt idx="0">
                  <c:v>48094</c:v>
                </c:pt>
                <c:pt idx="1">
                  <c:v>-22492</c:v>
                </c:pt>
                <c:pt idx="2">
                  <c:v>17968</c:v>
                </c:pt>
                <c:pt idx="3">
                  <c:v>11590</c:v>
                </c:pt>
                <c:pt idx="4">
                  <c:v>21614</c:v>
                </c:pt>
                <c:pt idx="5">
                  <c:v>32851</c:v>
                </c:pt>
                <c:pt idx="6">
                  <c:v>51397</c:v>
                </c:pt>
                <c:pt idx="7">
                  <c:v>47243</c:v>
                </c:pt>
                <c:pt idx="8">
                  <c:v>10204</c:v>
                </c:pt>
                <c:pt idx="9">
                  <c:v>3429</c:v>
                </c:pt>
                <c:pt idx="10">
                  <c:v>55468</c:v>
                </c:pt>
                <c:pt idx="11">
                  <c:v>44795</c:v>
                </c:pt>
                <c:pt idx="12">
                  <c:v>41375</c:v>
                </c:pt>
                <c:pt idx="13">
                  <c:v>47591</c:v>
                </c:pt>
                <c:pt idx="14">
                  <c:v>66092</c:v>
                </c:pt>
                <c:pt idx="15">
                  <c:v>71915</c:v>
                </c:pt>
                <c:pt idx="16">
                  <c:v>88982</c:v>
                </c:pt>
                <c:pt idx="17">
                  <c:v>93631</c:v>
                </c:pt>
                <c:pt idx="18">
                  <c:v>43132</c:v>
                </c:pt>
                <c:pt idx="19">
                  <c:v>51699</c:v>
                </c:pt>
                <c:pt idx="20">
                  <c:v>-32332</c:v>
                </c:pt>
                <c:pt idx="21">
                  <c:v>69632</c:v>
                </c:pt>
              </c:numCache>
            </c:numRef>
          </c:val>
          <c:extLst xmlns:c15="http://schemas.microsoft.com/office/drawing/2012/chart">
            <c:ext xmlns:c16="http://schemas.microsoft.com/office/drawing/2014/chart" uri="{C3380CC4-5D6E-409C-BE32-E72D297353CC}">
              <c16:uniqueId val="{00000007-D18C-4875-B101-F6300D455CBC}"/>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125000"/>
          <c:min val="-25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369957177760895E-2"/>
          <c:y val="2.2749389984145451E-2"/>
          <c:w val="0.92118431017645508"/>
          <c:h val="0.55968051231968097"/>
        </c:manualLayout>
      </c:layout>
      <c:lineChart>
        <c:grouping val="standard"/>
        <c:varyColors val="0"/>
        <c:ser>
          <c:idx val="0"/>
          <c:order val="0"/>
          <c:tx>
            <c:v>Jalisco: Cartera en prórroga</c:v>
          </c:tx>
          <c:spPr>
            <a:ln w="28575" cap="rnd">
              <a:solidFill>
                <a:srgbClr val="FBBB27"/>
              </a:solidFill>
              <a:prstDash val="sysDash"/>
              <a:round/>
            </a:ln>
            <a:effectLst/>
          </c:spPr>
          <c:marker>
            <c:symbol val="none"/>
          </c:marker>
          <c:dPt>
            <c:idx val="4"/>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1-D7DA-43C8-AE8C-B2BFB1934FB8}"/>
              </c:ext>
            </c:extLst>
          </c:dPt>
          <c:dPt>
            <c:idx val="16"/>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3-D7DA-43C8-AE8C-B2BFB1934FB8}"/>
              </c:ext>
            </c:extLst>
          </c:dPt>
          <c:dPt>
            <c:idx val="28"/>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5-D7DA-43C8-AE8C-B2BFB1934FB8}"/>
              </c:ext>
            </c:extLst>
          </c:dPt>
          <c:dPt>
            <c:idx val="40"/>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7-D7DA-43C8-AE8C-B2BFB1934FB8}"/>
              </c:ext>
            </c:extLst>
          </c:dPt>
          <c:dPt>
            <c:idx val="52"/>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9-D7DA-43C8-AE8C-B2BFB1934FB8}"/>
              </c:ext>
            </c:extLst>
          </c:dPt>
          <c:dPt>
            <c:idx val="64"/>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B-D7DA-43C8-AE8C-B2BFB1934FB8}"/>
              </c:ext>
            </c:extLst>
          </c:dPt>
          <c:dPt>
            <c:idx val="76"/>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D-D7DA-43C8-AE8C-B2BFB1934FB8}"/>
              </c:ext>
            </c:extLst>
          </c:dPt>
          <c:dLbls>
            <c:dLbl>
              <c:idx val="46"/>
              <c:layout>
                <c:manualLayout>
                  <c:x val="-6.9231449512963707E-3"/>
                  <c:y val="-9.5335056182146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7DA-43C8-AE8C-B2BFB1934F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7"/>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strLit>
          </c:cat>
          <c:val>
            <c:numLit>
              <c:formatCode>General</c:formatCode>
              <c:ptCount val="47"/>
              <c:pt idx="0">
                <c:v>4.0931184479757965E-2</c:v>
              </c:pt>
              <c:pt idx="1">
                <c:v>3.9811552292802158E-2</c:v>
              </c:pt>
              <c:pt idx="2">
                <c:v>4.1367840294514263E-2</c:v>
              </c:pt>
              <c:pt idx="3">
                <c:v>3.9513563582854579E-2</c:v>
              </c:pt>
              <c:pt idx="4">
                <c:v>4.0323165159157653E-2</c:v>
              </c:pt>
              <c:pt idx="5">
                <c:v>3.6934377492993428E-2</c:v>
              </c:pt>
              <c:pt idx="6">
                <c:v>3.9542317218209756E-2</c:v>
              </c:pt>
              <c:pt idx="7">
                <c:v>3.5271643516572332E-2</c:v>
              </c:pt>
              <c:pt idx="8">
                <c:v>3.6834607150578243E-2</c:v>
              </c:pt>
              <c:pt idx="9">
                <c:v>3.4141755901481219E-2</c:v>
              </c:pt>
              <c:pt idx="10">
                <c:v>3.2809290968900451E-2</c:v>
              </c:pt>
              <c:pt idx="11">
                <c:v>3.0138593845821567E-2</c:v>
              </c:pt>
              <c:pt idx="12">
                <c:v>3.8651452390359761E-2</c:v>
              </c:pt>
              <c:pt idx="13">
                <c:v>3.3613438585584417E-2</c:v>
              </c:pt>
              <c:pt idx="14">
                <c:v>3.5476956093233307E-2</c:v>
              </c:pt>
              <c:pt idx="15">
                <c:v>3.3674163585528813E-2</c:v>
              </c:pt>
              <c:pt idx="16">
                <c:v>3.6569421704101643E-2</c:v>
              </c:pt>
              <c:pt idx="17">
                <c:v>3.4624249404285178E-2</c:v>
              </c:pt>
              <c:pt idx="18">
                <c:v>3.8245710236100627E-2</c:v>
              </c:pt>
              <c:pt idx="19">
                <c:v>3.7596605911798045E-2</c:v>
              </c:pt>
              <c:pt idx="20">
                <c:v>3.9761456518229335E-2</c:v>
              </c:pt>
              <c:pt idx="21">
                <c:v>3.6136716644600365E-2</c:v>
              </c:pt>
              <c:pt idx="22">
                <c:v>4.970618679522773E-2</c:v>
              </c:pt>
              <c:pt idx="23">
                <c:v>3.8872545902774717E-2</c:v>
              </c:pt>
              <c:pt idx="24">
                <c:v>4.685005625796277E-2</c:v>
              </c:pt>
              <c:pt idx="25">
                <c:v>4.1815207584014039E-2</c:v>
              </c:pt>
              <c:pt idx="26">
                <c:v>3.937618872108975E-2</c:v>
              </c:pt>
              <c:pt idx="27">
                <c:v>4.3349119138567302E-2</c:v>
              </c:pt>
              <c:pt idx="28">
                <c:v>6.3526464902228505E-2</c:v>
              </c:pt>
              <c:pt idx="29">
                <c:v>5.0601103397093367E-2</c:v>
              </c:pt>
              <c:pt idx="30">
                <c:v>5.8049707239328681E-2</c:v>
              </c:pt>
              <c:pt idx="31">
                <c:v>3.9415393279741792E-2</c:v>
              </c:pt>
              <c:pt idx="32">
                <c:v>5.3295790511521904E-2</c:v>
              </c:pt>
              <c:pt idx="33">
                <c:v>3.7493826706857615E-2</c:v>
              </c:pt>
              <c:pt idx="34">
                <c:v>5.4363643978593577E-2</c:v>
              </c:pt>
              <c:pt idx="35">
                <c:v>5.1588153641549984E-2</c:v>
              </c:pt>
              <c:pt idx="36">
                <c:v>6.6292687098387454E-2</c:v>
              </c:pt>
              <c:pt idx="37">
                <c:v>6.7373296133710375E-2</c:v>
              </c:pt>
              <c:pt idx="38">
                <c:v>7.0864849621042073E-2</c:v>
              </c:pt>
              <c:pt idx="39">
                <c:v>5.0434852213563378E-2</c:v>
              </c:pt>
              <c:pt idx="40">
                <c:v>5.3332984012631049E-2</c:v>
              </c:pt>
              <c:pt idx="41">
                <c:v>3.9157399618078091E-2</c:v>
              </c:pt>
              <c:pt idx="42">
                <c:v>4.7877332158901144E-2</c:v>
              </c:pt>
              <c:pt idx="43">
                <c:v>3.7155119123653546E-2</c:v>
              </c:pt>
              <c:pt idx="44">
                <c:v>4.4193421728809509E-2</c:v>
              </c:pt>
              <c:pt idx="45">
                <c:v>3.6121091115825801E-2</c:v>
              </c:pt>
              <c:pt idx="46">
                <c:v>4.5436716161880525E-2</c:v>
              </c:pt>
            </c:numLit>
          </c:val>
          <c:smooth val="0"/>
          <c:extLst>
            <c:ext xmlns:c16="http://schemas.microsoft.com/office/drawing/2014/chart" uri="{C3380CC4-5D6E-409C-BE32-E72D297353CC}">
              <c16:uniqueId val="{0000000F-D7DA-43C8-AE8C-B2BFB1934FB8}"/>
            </c:ext>
          </c:extLst>
        </c:ser>
        <c:ser>
          <c:idx val="1"/>
          <c:order val="1"/>
          <c:tx>
            <c:v>Jalisco: Cartera vencida</c:v>
          </c:tx>
          <c:spPr>
            <a:ln w="28575" cap="rnd">
              <a:solidFill>
                <a:srgbClr val="FBBB27"/>
              </a:solidFill>
              <a:round/>
            </a:ln>
            <a:effectLst/>
          </c:spPr>
          <c:marker>
            <c:symbol val="none"/>
          </c:marker>
          <c:dLbls>
            <c:dLbl>
              <c:idx val="4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7DA-43C8-AE8C-B2BFB1934F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7"/>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strLit>
          </c:cat>
          <c:val>
            <c:numLit>
              <c:formatCode>General</c:formatCode>
              <c:ptCount val="47"/>
              <c:pt idx="0">
                <c:v>6.2933926924759451E-2</c:v>
              </c:pt>
              <c:pt idx="1">
                <c:v>6.3015362514989418E-2</c:v>
              </c:pt>
              <c:pt idx="2">
                <c:v>6.3163593117657624E-2</c:v>
              </c:pt>
              <c:pt idx="3">
                <c:v>6.1674374640313716E-2</c:v>
              </c:pt>
              <c:pt idx="4">
                <c:v>6.0937207055575426E-2</c:v>
              </c:pt>
              <c:pt idx="5">
                <c:v>6.0412996245941576E-2</c:v>
              </c:pt>
              <c:pt idx="6">
                <c:v>6.110643883657349E-2</c:v>
              </c:pt>
              <c:pt idx="7">
                <c:v>6.0590792341586965E-2</c:v>
              </c:pt>
              <c:pt idx="8">
                <c:v>6.0016125293587137E-2</c:v>
              </c:pt>
              <c:pt idx="9">
                <c:v>5.980075068103944E-2</c:v>
              </c:pt>
              <c:pt idx="10">
                <c:v>5.9423014585093296E-2</c:v>
              </c:pt>
              <c:pt idx="11">
                <c:v>6.0247070229374089E-2</c:v>
              </c:pt>
              <c:pt idx="12">
                <c:v>6.1684620541800628E-2</c:v>
              </c:pt>
              <c:pt idx="13">
                <c:v>6.202403856519241E-2</c:v>
              </c:pt>
              <c:pt idx="14">
                <c:v>6.2566353255355076E-2</c:v>
              </c:pt>
              <c:pt idx="15">
                <c:v>6.1446917608619429E-2</c:v>
              </c:pt>
              <c:pt idx="16">
                <c:v>6.2770041613867067E-2</c:v>
              </c:pt>
              <c:pt idx="17">
                <c:v>6.3450441874328536E-2</c:v>
              </c:pt>
              <c:pt idx="18">
                <c:v>6.4298340886633873E-2</c:v>
              </c:pt>
              <c:pt idx="19">
                <c:v>6.5141205451279743E-2</c:v>
              </c:pt>
              <c:pt idx="20">
                <c:v>6.7480420346656203E-2</c:v>
              </c:pt>
              <c:pt idx="21">
                <c:v>7.1638299820573584E-2</c:v>
              </c:pt>
              <c:pt idx="22">
                <c:v>7.7184710587249322E-2</c:v>
              </c:pt>
              <c:pt idx="23">
                <c:v>9.7835689908061033E-2</c:v>
              </c:pt>
              <c:pt idx="24">
                <c:v>0.10703821064883803</c:v>
              </c:pt>
              <c:pt idx="25">
                <c:v>0.11212391642062181</c:v>
              </c:pt>
              <c:pt idx="26">
                <c:v>0.11536050731019142</c:v>
              </c:pt>
              <c:pt idx="27">
                <c:v>0.11940737063929616</c:v>
              </c:pt>
              <c:pt idx="28">
                <c:v>0.12229239777500057</c:v>
              </c:pt>
              <c:pt idx="29">
                <c:v>0.12493221195745094</c:v>
              </c:pt>
              <c:pt idx="30">
                <c:v>0.12585438445376496</c:v>
              </c:pt>
              <c:pt idx="31">
                <c:v>0.12716774317970189</c:v>
              </c:pt>
              <c:pt idx="32">
                <c:v>0.12837884802016086</c:v>
              </c:pt>
              <c:pt idx="33">
                <c:v>0.12999483922141555</c:v>
              </c:pt>
              <c:pt idx="34">
                <c:v>0.13135424495762513</c:v>
              </c:pt>
              <c:pt idx="35">
                <c:v>0.13323370927851563</c:v>
              </c:pt>
              <c:pt idx="36">
                <c:v>0.13647210028858506</c:v>
              </c:pt>
              <c:pt idx="37">
                <c:v>0.13897586473101525</c:v>
              </c:pt>
              <c:pt idx="38">
                <c:v>0.13995034096954945</c:v>
              </c:pt>
              <c:pt idx="39">
                <c:v>0.14235163178314456</c:v>
              </c:pt>
              <c:pt idx="40">
                <c:v>0.14413848800101189</c:v>
              </c:pt>
              <c:pt idx="41">
                <c:v>0.14532963629816115</c:v>
              </c:pt>
              <c:pt idx="42">
                <c:v>0.14407608636901786</c:v>
              </c:pt>
              <c:pt idx="43">
                <c:v>0.14546689708457103</c:v>
              </c:pt>
              <c:pt idx="44">
                <c:v>0.14522828272141136</c:v>
              </c:pt>
              <c:pt idx="45">
                <c:v>0.14616988611586695</c:v>
              </c:pt>
              <c:pt idx="46">
                <c:v>0.14490057520124505</c:v>
              </c:pt>
            </c:numLit>
          </c:val>
          <c:smooth val="0"/>
          <c:extLst>
            <c:ext xmlns:c16="http://schemas.microsoft.com/office/drawing/2014/chart" uri="{C3380CC4-5D6E-409C-BE32-E72D297353CC}">
              <c16:uniqueId val="{00000011-D7DA-43C8-AE8C-B2BFB1934FB8}"/>
            </c:ext>
          </c:extLst>
        </c:ser>
        <c:ser>
          <c:idx val="2"/>
          <c:order val="2"/>
          <c:tx>
            <c:v>Nacional: Cartera en prórroga</c:v>
          </c:tx>
          <c:spPr>
            <a:ln w="28575" cap="rnd">
              <a:solidFill>
                <a:srgbClr val="95682B"/>
              </a:solidFill>
              <a:prstDash val="sysDot"/>
              <a:round/>
            </a:ln>
            <a:effectLst/>
          </c:spPr>
          <c:marker>
            <c:symbol val="none"/>
          </c:marker>
          <c:dLbls>
            <c:dLbl>
              <c:idx val="46"/>
              <c:layout>
                <c:manualLayout>
                  <c:x val="-9.4414093079809545E-3"/>
                  <c:y val="-4.6315435725242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7DA-43C8-AE8C-B2BFB1934F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7"/>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strLit>
          </c:cat>
          <c:val>
            <c:numLit>
              <c:formatCode>General</c:formatCode>
              <c:ptCount val="47"/>
              <c:pt idx="0">
                <c:v>4.1908600566468536E-2</c:v>
              </c:pt>
              <c:pt idx="1">
                <c:v>4.045763443320028E-2</c:v>
              </c:pt>
              <c:pt idx="2">
                <c:v>4.1670444039278311E-2</c:v>
              </c:pt>
              <c:pt idx="3">
                <c:v>4.0039163836293974E-2</c:v>
              </c:pt>
              <c:pt idx="4">
                <c:v>4.1084838036470894E-2</c:v>
              </c:pt>
              <c:pt idx="5">
                <c:v>3.7251339258620939E-2</c:v>
              </c:pt>
              <c:pt idx="6">
                <c:v>3.9485004622921302E-2</c:v>
              </c:pt>
              <c:pt idx="7">
                <c:v>3.5052231531424317E-2</c:v>
              </c:pt>
              <c:pt idx="8">
                <c:v>3.6959832375328759E-2</c:v>
              </c:pt>
              <c:pt idx="9">
                <c:v>3.3415183491260964E-2</c:v>
              </c:pt>
              <c:pt idx="10">
                <c:v>3.269898032993105E-2</c:v>
              </c:pt>
              <c:pt idx="11">
                <c:v>2.9485438912324746E-2</c:v>
              </c:pt>
              <c:pt idx="12">
                <c:v>3.8346023777673439E-2</c:v>
              </c:pt>
              <c:pt idx="13">
                <c:v>3.3177910565851919E-2</c:v>
              </c:pt>
              <c:pt idx="14">
                <c:v>3.4425613970336465E-2</c:v>
              </c:pt>
              <c:pt idx="15">
                <c:v>3.233458188127282E-2</c:v>
              </c:pt>
              <c:pt idx="16">
                <c:v>3.4555412576495921E-2</c:v>
              </c:pt>
              <c:pt idx="17">
                <c:v>3.3133171722488496E-2</c:v>
              </c:pt>
              <c:pt idx="18">
                <c:v>3.6442472099498392E-2</c:v>
              </c:pt>
              <c:pt idx="19">
                <c:v>3.5708040014824707E-2</c:v>
              </c:pt>
              <c:pt idx="20">
                <c:v>3.8629680895040666E-2</c:v>
              </c:pt>
              <c:pt idx="21">
                <c:v>3.6132368843057261E-2</c:v>
              </c:pt>
              <c:pt idx="22">
                <c:v>4.7941964336866309E-2</c:v>
              </c:pt>
              <c:pt idx="23">
                <c:v>3.7390053101261096E-2</c:v>
              </c:pt>
              <c:pt idx="24">
                <c:v>4.4919010750206032E-2</c:v>
              </c:pt>
              <c:pt idx="25">
                <c:v>4.0529445304394437E-2</c:v>
              </c:pt>
              <c:pt idx="26">
                <c:v>3.7854973297316206E-2</c:v>
              </c:pt>
              <c:pt idx="27">
                <c:v>4.4668014207687359E-2</c:v>
              </c:pt>
              <c:pt idx="28">
                <c:v>6.4602585520551217E-2</c:v>
              </c:pt>
              <c:pt idx="29">
                <c:v>5.3601777782284497E-2</c:v>
              </c:pt>
              <c:pt idx="30">
                <c:v>5.8574803340557063E-2</c:v>
              </c:pt>
              <c:pt idx="31">
                <c:v>4.0085754659612345E-2</c:v>
              </c:pt>
              <c:pt idx="32">
                <c:v>5.4417987253325945E-2</c:v>
              </c:pt>
              <c:pt idx="33">
                <c:v>3.9015694609885562E-2</c:v>
              </c:pt>
              <c:pt idx="34">
                <c:v>5.6099816642968398E-2</c:v>
              </c:pt>
              <c:pt idx="35">
                <c:v>5.3039713624676153E-2</c:v>
              </c:pt>
              <c:pt idx="36">
                <c:v>6.6834523488522229E-2</c:v>
              </c:pt>
              <c:pt idx="37">
                <c:v>6.7884006749311304E-2</c:v>
              </c:pt>
              <c:pt idx="38">
                <c:v>7.1208634898172488E-2</c:v>
              </c:pt>
              <c:pt idx="39">
                <c:v>4.9322279526174816E-2</c:v>
              </c:pt>
              <c:pt idx="40">
                <c:v>5.300748200854339E-2</c:v>
              </c:pt>
              <c:pt idx="41">
                <c:v>3.9179293128660538E-2</c:v>
              </c:pt>
              <c:pt idx="42">
                <c:v>4.818131164294661E-2</c:v>
              </c:pt>
              <c:pt idx="43">
                <c:v>3.6853815095306608E-2</c:v>
              </c:pt>
              <c:pt idx="44">
                <c:v>4.3320422460700912E-2</c:v>
              </c:pt>
              <c:pt idx="45">
                <c:v>3.5290075541425887E-2</c:v>
              </c:pt>
              <c:pt idx="46">
                <c:v>4.4361957061377751E-2</c:v>
              </c:pt>
            </c:numLit>
          </c:val>
          <c:smooth val="0"/>
          <c:extLst>
            <c:ext xmlns:c16="http://schemas.microsoft.com/office/drawing/2014/chart" uri="{C3380CC4-5D6E-409C-BE32-E72D297353CC}">
              <c16:uniqueId val="{00000013-D7DA-43C8-AE8C-B2BFB1934FB8}"/>
            </c:ext>
          </c:extLst>
        </c:ser>
        <c:ser>
          <c:idx val="3"/>
          <c:order val="3"/>
          <c:tx>
            <c:v>Nacional: Cartera vencida</c:v>
          </c:tx>
          <c:spPr>
            <a:ln w="28575" cap="rnd">
              <a:solidFill>
                <a:srgbClr val="95682B"/>
              </a:solidFill>
              <a:round/>
            </a:ln>
            <a:effectLst/>
          </c:spPr>
          <c:marker>
            <c:symbol val="none"/>
          </c:marker>
          <c:dLbls>
            <c:dLbl>
              <c:idx val="4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7DA-43C8-AE8C-B2BFB1934F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7"/>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strLit>
          </c:cat>
          <c:val>
            <c:numLit>
              <c:formatCode>General</c:formatCode>
              <c:ptCount val="47"/>
              <c:pt idx="0">
                <c:v>7.8838823001645075E-2</c:v>
              </c:pt>
              <c:pt idx="1">
                <c:v>7.9049442966268535E-2</c:v>
              </c:pt>
              <c:pt idx="2">
                <c:v>8.0009644694729959E-2</c:v>
              </c:pt>
              <c:pt idx="3">
                <c:v>7.946316528403452E-2</c:v>
              </c:pt>
              <c:pt idx="4">
                <c:v>7.8645026380104857E-2</c:v>
              </c:pt>
              <c:pt idx="5">
                <c:v>7.7700474291856975E-2</c:v>
              </c:pt>
              <c:pt idx="6">
                <c:v>7.7557381471072398E-2</c:v>
              </c:pt>
              <c:pt idx="7">
                <c:v>7.6611551239286521E-2</c:v>
              </c:pt>
              <c:pt idx="8">
                <c:v>7.6277738996861924E-2</c:v>
              </c:pt>
              <c:pt idx="9">
                <c:v>7.6164106746489699E-2</c:v>
              </c:pt>
              <c:pt idx="10">
                <c:v>7.5975510609979188E-2</c:v>
              </c:pt>
              <c:pt idx="11">
                <c:v>7.5783729081586121E-2</c:v>
              </c:pt>
              <c:pt idx="12">
                <c:v>7.699560077352445E-2</c:v>
              </c:pt>
              <c:pt idx="13">
                <c:v>7.6914850574331672E-2</c:v>
              </c:pt>
              <c:pt idx="14">
                <c:v>7.7220714023111106E-2</c:v>
              </c:pt>
              <c:pt idx="15">
                <c:v>7.7188017406474463E-2</c:v>
              </c:pt>
              <c:pt idx="16">
                <c:v>7.8254181047467647E-2</c:v>
              </c:pt>
              <c:pt idx="17">
                <c:v>7.8186505196954373E-2</c:v>
              </c:pt>
              <c:pt idx="18">
                <c:v>7.8440036039788705E-2</c:v>
              </c:pt>
              <c:pt idx="19">
                <c:v>7.8821348570396299E-2</c:v>
              </c:pt>
              <c:pt idx="20">
                <c:v>8.0757780900566484E-2</c:v>
              </c:pt>
              <c:pt idx="21">
                <c:v>8.5576751265161913E-2</c:v>
              </c:pt>
              <c:pt idx="22">
                <c:v>9.2256082538805212E-2</c:v>
              </c:pt>
              <c:pt idx="23">
                <c:v>0.11689497138863619</c:v>
              </c:pt>
              <c:pt idx="24">
                <c:v>0.12760889315478124</c:v>
              </c:pt>
              <c:pt idx="25">
                <c:v>0.1339019421336026</c:v>
              </c:pt>
              <c:pt idx="26">
                <c:v>0.13788089784138308</c:v>
              </c:pt>
              <c:pt idx="27">
                <c:v>0.14285723981673676</c:v>
              </c:pt>
              <c:pt idx="28">
                <c:v>0.14630507796333814</c:v>
              </c:pt>
              <c:pt idx="29">
                <c:v>0.14928476222702736</c:v>
              </c:pt>
              <c:pt idx="30">
                <c:v>0.15113912866114548</c:v>
              </c:pt>
              <c:pt idx="31">
                <c:v>0.15287797197849309</c:v>
              </c:pt>
              <c:pt idx="32">
                <c:v>0.15418725384274212</c:v>
              </c:pt>
              <c:pt idx="33">
                <c:v>0.15624547182727491</c:v>
              </c:pt>
              <c:pt idx="34">
                <c:v>0.15830099499295511</c:v>
              </c:pt>
              <c:pt idx="35">
                <c:v>0.15997891853743451</c:v>
              </c:pt>
              <c:pt idx="36">
                <c:v>0.16401720048668958</c:v>
              </c:pt>
              <c:pt idx="37">
                <c:v>0.16663575368851871</c:v>
              </c:pt>
              <c:pt idx="38">
                <c:v>0.1673554829535065</c:v>
              </c:pt>
              <c:pt idx="39">
                <c:v>0.16991521222450953</c:v>
              </c:pt>
              <c:pt idx="40">
                <c:v>0.17104496589193238</c:v>
              </c:pt>
              <c:pt idx="41">
                <c:v>0.17227064155611621</c:v>
              </c:pt>
              <c:pt idx="42">
                <c:v>0.17075570933695286</c:v>
              </c:pt>
              <c:pt idx="43">
                <c:v>0.17169394662862253</c:v>
              </c:pt>
              <c:pt idx="44">
                <c:v>0.17120702491378825</c:v>
              </c:pt>
              <c:pt idx="45">
                <c:v>0.17159309065821016</c:v>
              </c:pt>
              <c:pt idx="46">
                <c:v>0.16972002812876569</c:v>
              </c:pt>
            </c:numLit>
          </c:val>
          <c:smooth val="0"/>
          <c:extLst>
            <c:ext xmlns:c16="http://schemas.microsoft.com/office/drawing/2014/chart" uri="{C3380CC4-5D6E-409C-BE32-E72D297353CC}">
              <c16:uniqueId val="{00000015-D7DA-43C8-AE8C-B2BFB1934FB8}"/>
            </c:ext>
          </c:extLst>
        </c:ser>
        <c:dLbls>
          <c:showLegendKey val="0"/>
          <c:showVal val="0"/>
          <c:showCatName val="0"/>
          <c:showSerName val="0"/>
          <c:showPercent val="0"/>
          <c:showBubbleSize val="0"/>
        </c:dLbls>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manualLayout>
          <c:xMode val="edge"/>
          <c:yMode val="edge"/>
          <c:x val="8.9971063036337909E-2"/>
          <c:y val="0.86647936045579166"/>
          <c:w val="0.77808200791754367"/>
          <c:h val="0.114897209721086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spPr>
              <a:solidFill>
                <a:srgbClr val="606868"/>
              </a:solidFill>
              <a:ln>
                <a:noFill/>
              </a:ln>
              <a:effectLst/>
            </c:spPr>
            <c:extLst>
              <c:ext xmlns:c16="http://schemas.microsoft.com/office/drawing/2014/chart" uri="{C3380CC4-5D6E-409C-BE32-E72D297353CC}">
                <c16:uniqueId val="{00000001-E4E9-435F-8287-B63EAC46D706}"/>
              </c:ext>
            </c:extLst>
          </c:dPt>
          <c:dPt>
            <c:idx val="3"/>
            <c:invertIfNegative val="0"/>
            <c:bubble3D val="0"/>
            <c:spPr>
              <a:solidFill>
                <a:srgbClr val="606868"/>
              </a:solidFill>
              <a:ln>
                <a:noFill/>
              </a:ln>
              <a:effectLst/>
            </c:spPr>
            <c:extLst>
              <c:ext xmlns:c16="http://schemas.microsoft.com/office/drawing/2014/chart" uri="{C3380CC4-5D6E-409C-BE32-E72D297353CC}">
                <c16:uniqueId val="{00000003-E4E9-435F-8287-B63EAC46D706}"/>
              </c:ext>
            </c:extLst>
          </c:dPt>
          <c:dPt>
            <c:idx val="5"/>
            <c:invertIfNegative val="0"/>
            <c:bubble3D val="0"/>
            <c:spPr>
              <a:solidFill>
                <a:srgbClr val="606868"/>
              </a:solidFill>
              <a:ln>
                <a:noFill/>
              </a:ln>
              <a:effectLst/>
            </c:spPr>
            <c:extLst>
              <c:ext xmlns:c16="http://schemas.microsoft.com/office/drawing/2014/chart" uri="{C3380CC4-5D6E-409C-BE32-E72D297353CC}">
                <c16:uniqueId val="{00000005-E4E9-435F-8287-B63EAC46D706}"/>
              </c:ext>
            </c:extLst>
          </c:dPt>
          <c:dPt>
            <c:idx val="6"/>
            <c:invertIfNegative val="0"/>
            <c:bubble3D val="0"/>
            <c:spPr>
              <a:solidFill>
                <a:srgbClr val="606868"/>
              </a:solidFill>
              <a:ln>
                <a:noFill/>
              </a:ln>
              <a:effectLst/>
            </c:spPr>
            <c:extLst>
              <c:ext xmlns:c16="http://schemas.microsoft.com/office/drawing/2014/chart" uri="{C3380CC4-5D6E-409C-BE32-E72D297353CC}">
                <c16:uniqueId val="{00000007-E4E9-435F-8287-B63EAC46D706}"/>
              </c:ext>
            </c:extLst>
          </c:dPt>
          <c:dPt>
            <c:idx val="10"/>
            <c:invertIfNegative val="0"/>
            <c:bubble3D val="0"/>
            <c:spPr>
              <a:solidFill>
                <a:srgbClr val="606868"/>
              </a:solidFill>
              <a:ln>
                <a:noFill/>
              </a:ln>
              <a:effectLst/>
            </c:spPr>
            <c:extLst>
              <c:ext xmlns:c16="http://schemas.microsoft.com/office/drawing/2014/chart" uri="{C3380CC4-5D6E-409C-BE32-E72D297353CC}">
                <c16:uniqueId val="{00000009-E4E9-435F-8287-B63EAC46D706}"/>
              </c:ext>
            </c:extLst>
          </c:dPt>
          <c:dPt>
            <c:idx val="11"/>
            <c:invertIfNegative val="0"/>
            <c:bubble3D val="0"/>
            <c:spPr>
              <a:solidFill>
                <a:srgbClr val="606868"/>
              </a:solidFill>
              <a:ln>
                <a:noFill/>
              </a:ln>
              <a:effectLst/>
            </c:spPr>
            <c:extLst>
              <c:ext xmlns:c16="http://schemas.microsoft.com/office/drawing/2014/chart" uri="{C3380CC4-5D6E-409C-BE32-E72D297353CC}">
                <c16:uniqueId val="{0000000B-E4E9-435F-8287-B63EAC46D706}"/>
              </c:ext>
            </c:extLst>
          </c:dPt>
          <c:dPt>
            <c:idx val="14"/>
            <c:invertIfNegative val="0"/>
            <c:bubble3D val="0"/>
            <c:spPr>
              <a:solidFill>
                <a:srgbClr val="606868"/>
              </a:solidFill>
              <a:ln>
                <a:noFill/>
              </a:ln>
              <a:effectLst/>
            </c:spPr>
            <c:extLst>
              <c:ext xmlns:c16="http://schemas.microsoft.com/office/drawing/2014/chart" uri="{C3380CC4-5D6E-409C-BE32-E72D297353CC}">
                <c16:uniqueId val="{0000000D-E4E9-435F-8287-B63EAC46D706}"/>
              </c:ext>
            </c:extLst>
          </c:dPt>
          <c:dPt>
            <c:idx val="24"/>
            <c:invertIfNegative val="0"/>
            <c:bubble3D val="0"/>
            <c:spPr>
              <a:solidFill>
                <a:srgbClr val="606868"/>
              </a:solidFill>
              <a:ln>
                <a:noFill/>
              </a:ln>
              <a:effectLst/>
            </c:spPr>
            <c:extLst>
              <c:ext xmlns:c16="http://schemas.microsoft.com/office/drawing/2014/chart" uri="{C3380CC4-5D6E-409C-BE32-E72D297353CC}">
                <c16:uniqueId val="{0000000F-E4E9-435F-8287-B63EAC46D706}"/>
              </c:ext>
            </c:extLst>
          </c:dPt>
          <c:dPt>
            <c:idx val="28"/>
            <c:invertIfNegative val="0"/>
            <c:bubble3D val="0"/>
            <c:spPr>
              <a:solidFill>
                <a:srgbClr val="606868"/>
              </a:solidFill>
              <a:ln>
                <a:noFill/>
              </a:ln>
              <a:effectLst/>
            </c:spPr>
            <c:extLst>
              <c:ext xmlns:c16="http://schemas.microsoft.com/office/drawing/2014/chart" uri="{C3380CC4-5D6E-409C-BE32-E72D297353CC}">
                <c16:uniqueId val="{00000011-E4E9-435F-8287-B63EAC46D706}"/>
              </c:ext>
            </c:extLst>
          </c:dPt>
          <c:dPt>
            <c:idx val="29"/>
            <c:invertIfNegative val="0"/>
            <c:bubble3D val="0"/>
            <c:spPr>
              <a:solidFill>
                <a:srgbClr val="606868"/>
              </a:solidFill>
              <a:ln>
                <a:noFill/>
              </a:ln>
              <a:effectLst/>
            </c:spPr>
            <c:extLst>
              <c:ext xmlns:c16="http://schemas.microsoft.com/office/drawing/2014/chart" uri="{C3380CC4-5D6E-409C-BE32-E72D297353CC}">
                <c16:uniqueId val="{00000013-E4E9-435F-8287-B63EAC46D706}"/>
              </c:ext>
            </c:extLst>
          </c:dPt>
          <c:dPt>
            <c:idx val="30"/>
            <c:invertIfNegative val="0"/>
            <c:bubble3D val="0"/>
            <c:spPr>
              <a:solidFill>
                <a:srgbClr val="FFC000"/>
              </a:solidFill>
              <a:ln>
                <a:noFill/>
              </a:ln>
              <a:effectLst/>
            </c:spPr>
            <c:extLst>
              <c:ext xmlns:c16="http://schemas.microsoft.com/office/drawing/2014/chart" uri="{C3380CC4-5D6E-409C-BE32-E72D297353CC}">
                <c16:uniqueId val="{00000015-E4E9-435F-8287-B63EAC46D706}"/>
              </c:ext>
            </c:extLst>
          </c:dPt>
          <c:dPt>
            <c:idx val="31"/>
            <c:invertIfNegative val="0"/>
            <c:bubble3D val="0"/>
            <c:spPr>
              <a:solidFill>
                <a:srgbClr val="606868"/>
              </a:solidFill>
              <a:ln>
                <a:noFill/>
              </a:ln>
              <a:effectLst/>
            </c:spPr>
            <c:extLst>
              <c:ext xmlns:c16="http://schemas.microsoft.com/office/drawing/2014/chart" uri="{C3380CC4-5D6E-409C-BE32-E72D297353CC}">
                <c16:uniqueId val="{00000017-E4E9-435F-8287-B63EAC46D706}"/>
              </c:ext>
            </c:extLst>
          </c:dPt>
          <c:dLbls>
            <c:dLbl>
              <c:idx val="0"/>
              <c:layout>
                <c:manualLayout>
                  <c:x val="-7.25925925925921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4E9-435F-8287-B63EAC46D7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'F57'!$A$7:$A$38</c:f>
              <c:strCache>
                <c:ptCount val="32"/>
                <c:pt idx="0">
                  <c:v>Oaxaca</c:v>
                </c:pt>
                <c:pt idx="1">
                  <c:v>Michoacán</c:v>
                </c:pt>
                <c:pt idx="2">
                  <c:v>Tlaxcala</c:v>
                </c:pt>
                <c:pt idx="3">
                  <c:v>Colima</c:v>
                </c:pt>
                <c:pt idx="4">
                  <c:v>Campeche</c:v>
                </c:pt>
                <c:pt idx="5">
                  <c:v>Guerrero</c:v>
                </c:pt>
                <c:pt idx="6">
                  <c:v>Morelos</c:v>
                </c:pt>
                <c:pt idx="7">
                  <c:v>Zacatecas</c:v>
                </c:pt>
                <c:pt idx="8">
                  <c:v>Veracruz</c:v>
                </c:pt>
                <c:pt idx="9">
                  <c:v>San Luis Potosí</c:v>
                </c:pt>
                <c:pt idx="10">
                  <c:v>Nayarit</c:v>
                </c:pt>
                <c:pt idx="11">
                  <c:v>Chiapas</c:v>
                </c:pt>
                <c:pt idx="12">
                  <c:v>Aguascalientes</c:v>
                </c:pt>
                <c:pt idx="13">
                  <c:v>Durango</c:v>
                </c:pt>
                <c:pt idx="14">
                  <c:v>Sinaloa</c:v>
                </c:pt>
                <c:pt idx="15">
                  <c:v>Baja California Sur</c:v>
                </c:pt>
                <c:pt idx="16">
                  <c:v>Sonora</c:v>
                </c:pt>
                <c:pt idx="17">
                  <c:v>Puebla</c:v>
                </c:pt>
                <c:pt idx="18">
                  <c:v>Hidalgo</c:v>
                </c:pt>
                <c:pt idx="19">
                  <c:v>Tamaulipas</c:v>
                </c:pt>
                <c:pt idx="20">
                  <c:v>Chihuahua</c:v>
                </c:pt>
                <c:pt idx="21">
                  <c:v>Yucatán</c:v>
                </c:pt>
                <c:pt idx="22">
                  <c:v>Coahuila</c:v>
                </c:pt>
                <c:pt idx="23">
                  <c:v>Querétaro</c:v>
                </c:pt>
                <c:pt idx="24">
                  <c:v>Tabasco</c:v>
                </c:pt>
                <c:pt idx="25">
                  <c:v>Guanajuato</c:v>
                </c:pt>
                <c:pt idx="26">
                  <c:v>Estado de México</c:v>
                </c:pt>
                <c:pt idx="27">
                  <c:v>Baja California</c:v>
                </c:pt>
                <c:pt idx="28">
                  <c:v>Ciudad de México</c:v>
                </c:pt>
                <c:pt idx="29">
                  <c:v>Quintana Roo</c:v>
                </c:pt>
                <c:pt idx="30">
                  <c:v>Jalisco</c:v>
                </c:pt>
                <c:pt idx="31">
                  <c:v>Nuevo León</c:v>
                </c:pt>
              </c:strCache>
            </c:strRef>
          </c:cat>
          <c:val>
            <c:numRef>
              <c:f>'F57'!$D$7:$D$38</c:f>
              <c:numCache>
                <c:formatCode>#,##0</c:formatCode>
                <c:ptCount val="32"/>
                <c:pt idx="0">
                  <c:v>2509</c:v>
                </c:pt>
                <c:pt idx="1">
                  <c:v>3668</c:v>
                </c:pt>
                <c:pt idx="2">
                  <c:v>4043</c:v>
                </c:pt>
                <c:pt idx="3">
                  <c:v>4425</c:v>
                </c:pt>
                <c:pt idx="4">
                  <c:v>5487</c:v>
                </c:pt>
                <c:pt idx="5">
                  <c:v>6775</c:v>
                </c:pt>
                <c:pt idx="6">
                  <c:v>7884</c:v>
                </c:pt>
                <c:pt idx="7">
                  <c:v>8896</c:v>
                </c:pt>
                <c:pt idx="8">
                  <c:v>9487</c:v>
                </c:pt>
                <c:pt idx="9">
                  <c:v>10509</c:v>
                </c:pt>
                <c:pt idx="10">
                  <c:v>11188</c:v>
                </c:pt>
                <c:pt idx="11">
                  <c:v>13596</c:v>
                </c:pt>
                <c:pt idx="12">
                  <c:v>14105</c:v>
                </c:pt>
                <c:pt idx="13">
                  <c:v>15068</c:v>
                </c:pt>
                <c:pt idx="14">
                  <c:v>16181</c:v>
                </c:pt>
                <c:pt idx="15">
                  <c:v>20773</c:v>
                </c:pt>
                <c:pt idx="16">
                  <c:v>20966</c:v>
                </c:pt>
                <c:pt idx="17">
                  <c:v>21550</c:v>
                </c:pt>
                <c:pt idx="18">
                  <c:v>21932</c:v>
                </c:pt>
                <c:pt idx="19">
                  <c:v>23550</c:v>
                </c:pt>
                <c:pt idx="20">
                  <c:v>26883</c:v>
                </c:pt>
                <c:pt idx="21">
                  <c:v>28890</c:v>
                </c:pt>
                <c:pt idx="22">
                  <c:v>31995</c:v>
                </c:pt>
                <c:pt idx="23">
                  <c:v>33180</c:v>
                </c:pt>
                <c:pt idx="24">
                  <c:v>35125</c:v>
                </c:pt>
                <c:pt idx="25">
                  <c:v>41477</c:v>
                </c:pt>
                <c:pt idx="26">
                  <c:v>56966</c:v>
                </c:pt>
                <c:pt idx="27">
                  <c:v>60180</c:v>
                </c:pt>
                <c:pt idx="28">
                  <c:v>65923</c:v>
                </c:pt>
                <c:pt idx="29">
                  <c:v>67203</c:v>
                </c:pt>
                <c:pt idx="30">
                  <c:v>69632</c:v>
                </c:pt>
                <c:pt idx="31">
                  <c:v>86370</c:v>
                </c:pt>
              </c:numCache>
            </c:numRef>
          </c:val>
          <c:extLst>
            <c:ext xmlns:c16="http://schemas.microsoft.com/office/drawing/2014/chart" uri="{C3380CC4-5D6E-409C-BE32-E72D297353CC}">
              <c16:uniqueId val="{00000019-E4E9-435F-8287-B63EAC46D706}"/>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25000"/>
          <c:min val="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6"/>
            <c:invertIfNegative val="0"/>
            <c:bubble3D val="0"/>
            <c:extLst>
              <c:ext xmlns:c16="http://schemas.microsoft.com/office/drawing/2014/chart" uri="{C3380CC4-5D6E-409C-BE32-E72D297353CC}">
                <c16:uniqueId val="{00000000-C72D-41D2-95D3-9FBD534AC377}"/>
              </c:ext>
            </c:extLst>
          </c:dPt>
          <c:dPt>
            <c:idx val="10"/>
            <c:invertIfNegative val="0"/>
            <c:bubble3D val="0"/>
            <c:extLst>
              <c:ext xmlns:c16="http://schemas.microsoft.com/office/drawing/2014/chart" uri="{C3380CC4-5D6E-409C-BE32-E72D297353CC}">
                <c16:uniqueId val="{00000001-C72D-41D2-95D3-9FBD534AC377}"/>
              </c:ext>
            </c:extLst>
          </c:dPt>
          <c:dPt>
            <c:idx val="11"/>
            <c:invertIfNegative val="0"/>
            <c:bubble3D val="0"/>
            <c:extLst>
              <c:ext xmlns:c16="http://schemas.microsoft.com/office/drawing/2014/chart" uri="{C3380CC4-5D6E-409C-BE32-E72D297353CC}">
                <c16:uniqueId val="{00000002-C72D-41D2-95D3-9FBD534AC377}"/>
              </c:ext>
            </c:extLst>
          </c:dPt>
          <c:dPt>
            <c:idx val="12"/>
            <c:invertIfNegative val="0"/>
            <c:bubble3D val="0"/>
            <c:extLst>
              <c:ext xmlns:c16="http://schemas.microsoft.com/office/drawing/2014/chart" uri="{C3380CC4-5D6E-409C-BE32-E72D297353CC}">
                <c16:uniqueId val="{00000003-C72D-41D2-95D3-9FBD534AC377}"/>
              </c:ext>
            </c:extLst>
          </c:dPt>
          <c:dPt>
            <c:idx val="13"/>
            <c:invertIfNegative val="0"/>
            <c:bubble3D val="0"/>
            <c:spPr>
              <a:solidFill>
                <a:srgbClr val="FFC000"/>
              </a:solidFill>
              <a:ln>
                <a:noFill/>
              </a:ln>
              <a:effectLst/>
            </c:spPr>
            <c:extLst>
              <c:ext xmlns:c16="http://schemas.microsoft.com/office/drawing/2014/chart" uri="{C3380CC4-5D6E-409C-BE32-E72D297353CC}">
                <c16:uniqueId val="{00000005-C72D-41D2-95D3-9FBD534AC377}"/>
              </c:ext>
            </c:extLst>
          </c:dPt>
          <c:dPt>
            <c:idx val="15"/>
            <c:invertIfNegative val="0"/>
            <c:bubble3D val="0"/>
            <c:extLst>
              <c:ext xmlns:c16="http://schemas.microsoft.com/office/drawing/2014/chart" uri="{C3380CC4-5D6E-409C-BE32-E72D297353CC}">
                <c16:uniqueId val="{00000006-C72D-41D2-95D3-9FBD534AC377}"/>
              </c:ext>
            </c:extLst>
          </c:dPt>
          <c:dPt>
            <c:idx val="16"/>
            <c:invertIfNegative val="0"/>
            <c:bubble3D val="0"/>
            <c:extLst>
              <c:ext xmlns:c16="http://schemas.microsoft.com/office/drawing/2014/chart" uri="{C3380CC4-5D6E-409C-BE32-E72D297353CC}">
                <c16:uniqueId val="{00000007-C72D-41D2-95D3-9FBD534AC377}"/>
              </c:ext>
            </c:extLst>
          </c:dPt>
          <c:dPt>
            <c:idx val="17"/>
            <c:invertIfNegative val="0"/>
            <c:bubble3D val="0"/>
            <c:spPr>
              <a:solidFill>
                <a:srgbClr val="F79646">
                  <a:lumMod val="75000"/>
                </a:srgbClr>
              </a:solidFill>
              <a:ln>
                <a:noFill/>
              </a:ln>
              <a:effectLst/>
            </c:spPr>
            <c:extLst>
              <c:ext xmlns:c16="http://schemas.microsoft.com/office/drawing/2014/chart" uri="{C3380CC4-5D6E-409C-BE32-E72D297353CC}">
                <c16:uniqueId val="{00000009-C72D-41D2-95D3-9FBD534AC377}"/>
              </c:ext>
            </c:extLst>
          </c:dPt>
          <c:dPt>
            <c:idx val="18"/>
            <c:invertIfNegative val="0"/>
            <c:bubble3D val="0"/>
            <c:extLst>
              <c:ext xmlns:c16="http://schemas.microsoft.com/office/drawing/2014/chart" uri="{C3380CC4-5D6E-409C-BE32-E72D297353CC}">
                <c16:uniqueId val="{0000000A-C72D-41D2-95D3-9FBD534AC377}"/>
              </c:ext>
            </c:extLst>
          </c:dPt>
          <c:dPt>
            <c:idx val="21"/>
            <c:invertIfNegative val="0"/>
            <c:bubble3D val="0"/>
            <c:extLst>
              <c:ext xmlns:c16="http://schemas.microsoft.com/office/drawing/2014/chart" uri="{C3380CC4-5D6E-409C-BE32-E72D297353CC}">
                <c16:uniqueId val="{0000000B-C72D-41D2-95D3-9FBD534AC377}"/>
              </c:ext>
            </c:extLst>
          </c:dPt>
          <c:dPt>
            <c:idx val="22"/>
            <c:invertIfNegative val="0"/>
            <c:bubble3D val="0"/>
            <c:extLst>
              <c:ext xmlns:c16="http://schemas.microsoft.com/office/drawing/2014/chart" uri="{C3380CC4-5D6E-409C-BE32-E72D297353CC}">
                <c16:uniqueId val="{0000000C-C72D-41D2-95D3-9FBD534AC377}"/>
              </c:ext>
            </c:extLst>
          </c:dPt>
          <c:dPt>
            <c:idx val="23"/>
            <c:invertIfNegative val="0"/>
            <c:bubble3D val="0"/>
            <c:extLst>
              <c:ext xmlns:c16="http://schemas.microsoft.com/office/drawing/2014/chart" uri="{C3380CC4-5D6E-409C-BE32-E72D297353CC}">
                <c16:uniqueId val="{0000000D-C72D-41D2-95D3-9FBD534AC377}"/>
              </c:ext>
            </c:extLst>
          </c:dPt>
          <c:dPt>
            <c:idx val="32"/>
            <c:invertIfNegative val="0"/>
            <c:bubble3D val="0"/>
            <c:extLst>
              <c:ext xmlns:c16="http://schemas.microsoft.com/office/drawing/2014/chart" uri="{C3380CC4-5D6E-409C-BE32-E72D297353CC}">
                <c16:uniqueId val="{0000000E-C72D-41D2-95D3-9FBD534AC377}"/>
              </c:ext>
            </c:extLst>
          </c:dPt>
          <c:dLbls>
            <c:dLbl>
              <c:idx val="0"/>
              <c:layout>
                <c:manualLayout>
                  <c:x val="-4.2759259259259261E-3"/>
                  <c:y val="-2.38847513729047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2D-41D2-95D3-9FBD534AC377}"/>
                </c:ext>
              </c:extLst>
            </c:dLbl>
            <c:dLbl>
              <c:idx val="23"/>
              <c:layout>
                <c:manualLayout>
                  <c:x val="2.5764309764309762E-3"/>
                  <c:y val="-1.9051380425788009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2D-41D2-95D3-9FBD534AC377}"/>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'F58'!$A$7:$A$39</c:f>
              <c:strCache>
                <c:ptCount val="33"/>
                <c:pt idx="0">
                  <c:v>Michoacán</c:v>
                </c:pt>
                <c:pt idx="1">
                  <c:v>Oaxaca</c:v>
                </c:pt>
                <c:pt idx="2">
                  <c:v>Veracruz</c:v>
                </c:pt>
                <c:pt idx="3">
                  <c:v>Ciudad de México</c:v>
                </c:pt>
                <c:pt idx="4">
                  <c:v>San Luis Potosí</c:v>
                </c:pt>
                <c:pt idx="5">
                  <c:v>Sinaloa</c:v>
                </c:pt>
                <c:pt idx="6">
                  <c:v>Chihuahua</c:v>
                </c:pt>
                <c:pt idx="7">
                  <c:v>Colima</c:v>
                </c:pt>
                <c:pt idx="8">
                  <c:v>Tamaulipas</c:v>
                </c:pt>
                <c:pt idx="9">
                  <c:v>Estado de México</c:v>
                </c:pt>
                <c:pt idx="10">
                  <c:v>Sonora</c:v>
                </c:pt>
                <c:pt idx="11">
                  <c:v>Puebla</c:v>
                </c:pt>
                <c:pt idx="12">
                  <c:v>Morelos</c:v>
                </c:pt>
                <c:pt idx="13">
                  <c:v>Jalisco</c:v>
                </c:pt>
                <c:pt idx="14">
                  <c:v>Tlaxcala</c:v>
                </c:pt>
                <c:pt idx="15">
                  <c:v>Coahuila</c:v>
                </c:pt>
                <c:pt idx="16">
                  <c:v>Guanajuato</c:v>
                </c:pt>
                <c:pt idx="17">
                  <c:v>Nacional</c:v>
                </c:pt>
                <c:pt idx="18">
                  <c:v>Campeche</c:v>
                </c:pt>
                <c:pt idx="19">
                  <c:v>Aguascalientes</c:v>
                </c:pt>
                <c:pt idx="20">
                  <c:v>Guerrero</c:v>
                </c:pt>
                <c:pt idx="21">
                  <c:v>Zacatecas</c:v>
                </c:pt>
                <c:pt idx="22">
                  <c:v>Nuevo León</c:v>
                </c:pt>
                <c:pt idx="23">
                  <c:v>Querétaro</c:v>
                </c:pt>
                <c:pt idx="24">
                  <c:v>Chiapas</c:v>
                </c:pt>
                <c:pt idx="25">
                  <c:v>Durango</c:v>
                </c:pt>
                <c:pt idx="26">
                  <c:v>Baja California</c:v>
                </c:pt>
                <c:pt idx="27">
                  <c:v>Nayarit</c:v>
                </c:pt>
                <c:pt idx="28">
                  <c:v>Yucatán</c:v>
                </c:pt>
                <c:pt idx="29">
                  <c:v>Hidalgo</c:v>
                </c:pt>
                <c:pt idx="30">
                  <c:v>Baja California Sur</c:v>
                </c:pt>
                <c:pt idx="31">
                  <c:v>Quintana Roo</c:v>
                </c:pt>
                <c:pt idx="32">
                  <c:v>Tabasco</c:v>
                </c:pt>
              </c:strCache>
            </c:strRef>
          </c:cat>
          <c:val>
            <c:numRef>
              <c:f>'F58'!$D$7:$D$39</c:f>
              <c:numCache>
                <c:formatCode>0.00%</c:formatCode>
                <c:ptCount val="33"/>
                <c:pt idx="0">
                  <c:v>7.9462394010425541E-3</c:v>
                </c:pt>
                <c:pt idx="1">
                  <c:v>1.2031322678252021E-2</c:v>
                </c:pt>
                <c:pt idx="2">
                  <c:v>1.3081944517221444E-2</c:v>
                </c:pt>
                <c:pt idx="3">
                  <c:v>2.0304810869232526E-2</c:v>
                </c:pt>
                <c:pt idx="4">
                  <c:v>2.3856926545002155E-2</c:v>
                </c:pt>
                <c:pt idx="5">
                  <c:v>2.8382739870198126E-2</c:v>
                </c:pt>
                <c:pt idx="6">
                  <c:v>2.9751193567022272E-2</c:v>
                </c:pt>
                <c:pt idx="7">
                  <c:v>3.2549928279818952E-2</c:v>
                </c:pt>
                <c:pt idx="8">
                  <c:v>3.5016712859980759E-2</c:v>
                </c:pt>
                <c:pt idx="9">
                  <c:v>3.5750887245318941E-2</c:v>
                </c:pt>
                <c:pt idx="10">
                  <c:v>3.6422322439875199E-2</c:v>
                </c:pt>
                <c:pt idx="11">
                  <c:v>3.6511252412199324E-2</c:v>
                </c:pt>
                <c:pt idx="12">
                  <c:v>3.840084166228297E-2</c:v>
                </c:pt>
                <c:pt idx="13">
                  <c:v>3.911103721873066E-2</c:v>
                </c:pt>
                <c:pt idx="14">
                  <c:v>4.0814884359510195E-2</c:v>
                </c:pt>
                <c:pt idx="15">
                  <c:v>4.2239129315500445E-2</c:v>
                </c:pt>
                <c:pt idx="16">
                  <c:v>4.2610612741371456E-2</c:v>
                </c:pt>
                <c:pt idx="17">
                  <c:v>4.2805070888995544E-2</c:v>
                </c:pt>
                <c:pt idx="18">
                  <c:v>4.3640788667870245E-2</c:v>
                </c:pt>
                <c:pt idx="19">
                  <c:v>4.3882846333814562E-2</c:v>
                </c:pt>
                <c:pt idx="20">
                  <c:v>4.6160345027287386E-2</c:v>
                </c:pt>
                <c:pt idx="21">
                  <c:v>4.755184947615998E-2</c:v>
                </c:pt>
                <c:pt idx="22">
                  <c:v>5.3634003349563697E-2</c:v>
                </c:pt>
                <c:pt idx="23">
                  <c:v>5.5718258393003373E-2</c:v>
                </c:pt>
                <c:pt idx="24">
                  <c:v>6.1391744896438727E-2</c:v>
                </c:pt>
                <c:pt idx="25">
                  <c:v>6.3010169945135752E-2</c:v>
                </c:pt>
                <c:pt idx="26">
                  <c:v>6.3738251635821364E-2</c:v>
                </c:pt>
                <c:pt idx="27">
                  <c:v>7.4847635422171876E-2</c:v>
                </c:pt>
                <c:pt idx="28">
                  <c:v>7.9270350584032423E-2</c:v>
                </c:pt>
                <c:pt idx="29">
                  <c:v>0.10037574542675243</c:v>
                </c:pt>
                <c:pt idx="30">
                  <c:v>0.12211366629044385</c:v>
                </c:pt>
                <c:pt idx="31">
                  <c:v>0.18372368316734233</c:v>
                </c:pt>
                <c:pt idx="32">
                  <c:v>0.20162100417305262</c:v>
                </c:pt>
              </c:numCache>
            </c:numRef>
          </c:val>
          <c:extLst>
            <c:ext xmlns:c16="http://schemas.microsoft.com/office/drawing/2014/chart" uri="{C3380CC4-5D6E-409C-BE32-E72D297353CC}">
              <c16:uniqueId val="{00000010-C72D-41D2-95D3-9FBD534AC377}"/>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in val="-3.0000000000000006E-2"/>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'F59'!$G$6</c:f>
              <c:strCache>
                <c:ptCount val="1"/>
                <c:pt idx="0">
                  <c:v>Permanentes</c:v>
                </c:pt>
              </c:strCache>
            </c:strRef>
          </c:tx>
          <c:spPr>
            <a:solidFill>
              <a:srgbClr val="FFC000"/>
            </a:solidFill>
            <a:ln>
              <a:noFill/>
            </a:ln>
            <a:effectLst/>
          </c:spPr>
          <c:invertIfNegative val="0"/>
          <c:dLbls>
            <c:dLbl>
              <c:idx val="0"/>
              <c:layout>
                <c:manualLayout>
                  <c:x val="0.20579532375134421"/>
                  <c:y val="1.55717373589803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2F-4821-818C-309CD779A693}"/>
                </c:ext>
              </c:extLst>
            </c:dLbl>
            <c:dLbl>
              <c:idx val="1"/>
              <c:layout>
                <c:manualLayout>
                  <c:x val="0.22413732604727069"/>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2F-4821-818C-309CD779A693}"/>
                </c:ext>
              </c:extLst>
            </c:dLbl>
            <c:dLbl>
              <c:idx val="2"/>
              <c:layout>
                <c:manualLayout>
                  <c:x val="0.1741422415683687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2F-4821-818C-309CD779A693}"/>
                </c:ext>
              </c:extLst>
            </c:dLbl>
            <c:dLbl>
              <c:idx val="3"/>
              <c:layout>
                <c:manualLayout>
                  <c:x val="0.20124218999320903"/>
                  <c:y val="1.55717373734827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2F-4821-818C-309CD779A693}"/>
                </c:ext>
              </c:extLst>
            </c:dLbl>
            <c:dLbl>
              <c:idx val="4"/>
              <c:layout>
                <c:manualLayout>
                  <c:x val="0.13677792885652879"/>
                  <c:y val="1.55717373589803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2F-4821-818C-309CD779A693}"/>
                </c:ext>
              </c:extLst>
            </c:dLbl>
            <c:dLbl>
              <c:idx val="5"/>
              <c:layout>
                <c:manualLayout>
                  <c:x val="0.13238662917762575"/>
                  <c:y val="-1.9774549272167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2F-4821-818C-309CD779A693}"/>
                </c:ext>
              </c:extLst>
            </c:dLbl>
            <c:dLbl>
              <c:idx val="6"/>
              <c:layout>
                <c:manualLayout>
                  <c:x val="0.11232525322495995"/>
                  <c:y val="1.55717373734827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2F-4821-818C-309CD779A693}"/>
                </c:ext>
              </c:extLst>
            </c:dLbl>
            <c:dLbl>
              <c:idx val="7"/>
              <c:layout>
                <c:manualLayout>
                  <c:x val="0.1275362954515549"/>
                  <c:y val="1.55717373734827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2F-4821-818C-309CD779A693}"/>
                </c:ext>
              </c:extLst>
            </c:dLbl>
            <c:dLbl>
              <c:idx val="8"/>
              <c:layout>
                <c:manualLayout>
                  <c:x val="0.10951539011844137"/>
                  <c:y val="1.55717373589803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C2F-4821-818C-309CD779A693}"/>
                </c:ext>
              </c:extLst>
            </c:dLbl>
            <c:dLbl>
              <c:idx val="9"/>
              <c:layout>
                <c:manualLayout>
                  <c:x val="0.1285862507581246"/>
                  <c:y val="1.55717373589803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C2F-4821-818C-309CD779A693}"/>
                </c:ext>
              </c:extLst>
            </c:dLbl>
            <c:dLbl>
              <c:idx val="10"/>
              <c:layout>
                <c:manualLayout>
                  <c:x val="7.7217089073779707E-2"/>
                  <c:y val="1.97776636196410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C2F-4821-818C-309CD779A693}"/>
                </c:ext>
              </c:extLst>
            </c:dLbl>
            <c:dLbl>
              <c:idx val="11"/>
              <c:layout>
                <c:manualLayout>
                  <c:x val="4.4514202831037658E-2"/>
                  <c:y val="1.557173735172924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C2F-4821-818C-309CD779A693}"/>
                </c:ext>
              </c:extLst>
            </c:dLbl>
            <c:dLbl>
              <c:idx val="12"/>
              <c:layout>
                <c:manualLayout>
                  <c:x val="4.1856796501963937E-2"/>
                  <c:y val="1.55717373589803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C2F-4821-818C-309CD779A693}"/>
                </c:ext>
              </c:extLst>
            </c:dLbl>
            <c:dLbl>
              <c:idx val="13"/>
              <c:layout>
                <c:manualLayout>
                  <c:x val="6.7389676800706622E-2"/>
                  <c:y val="1.55717373589803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C2F-4821-818C-309CD779A693}"/>
                </c:ext>
              </c:extLst>
            </c:dLbl>
            <c:dLbl>
              <c:idx val="14"/>
              <c:layout>
                <c:manualLayout>
                  <c:x val="5.6919011874386541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C2F-4821-818C-309CD779A693}"/>
                </c:ext>
              </c:extLst>
            </c:dLbl>
            <c:dLbl>
              <c:idx val="15"/>
              <c:layout>
                <c:manualLayout>
                  <c:x val="4.841500912774456E-2"/>
                  <c:y val="1.557173736623155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C2F-4821-818C-309CD779A693}"/>
                </c:ext>
              </c:extLst>
            </c:dLbl>
            <c:dLbl>
              <c:idx val="16"/>
              <c:layout>
                <c:manualLayout>
                  <c:x val="5.6244451132914181E-2"/>
                  <c:y val="1.97776636196417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C2F-4821-818C-309CD779A693}"/>
                </c:ext>
              </c:extLst>
            </c:dLbl>
            <c:dLbl>
              <c:idx val="17"/>
              <c:layout>
                <c:manualLayout>
                  <c:x val="4.5799498163107577E-2"/>
                  <c:y val="-1.97745492721692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C2F-4821-818C-309CD779A693}"/>
                </c:ext>
              </c:extLst>
            </c:dLbl>
            <c:dLbl>
              <c:idx val="18"/>
              <c:layout>
                <c:manualLayout>
                  <c:x val="4.3181869743228303E-2"/>
                  <c:y val="-1.97745492721684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C2F-4821-818C-309CD779A693}"/>
                </c:ext>
              </c:extLst>
            </c:dLbl>
            <c:dLbl>
              <c:idx val="19"/>
              <c:layout>
                <c:manualLayout>
                  <c:x val="5.096669394150681E-2"/>
                  <c:y val="1.557173736623155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C2F-4821-818C-309CD779A693}"/>
                </c:ext>
              </c:extLst>
            </c:dLbl>
            <c:dLbl>
              <c:idx val="20"/>
              <c:layout>
                <c:manualLayout>
                  <c:x val="4.7080104844283856E-2"/>
                  <c:y val="1.55717373589803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C2F-4821-818C-309CD779A693}"/>
                </c:ext>
              </c:extLst>
            </c:dLbl>
            <c:dLbl>
              <c:idx val="21"/>
              <c:layout>
                <c:manualLayout>
                  <c:x val="4.1597256987980419E-2"/>
                  <c:y val="1.55717373589803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C2F-4821-818C-309CD779A693}"/>
                </c:ext>
              </c:extLst>
            </c:dLbl>
            <c:dLbl>
              <c:idx val="22"/>
              <c:layout>
                <c:manualLayout>
                  <c:x val="4.3498883042359694E-2"/>
                  <c:y val="1.55717373589803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C2F-4821-818C-309CD779A693}"/>
                </c:ext>
              </c:extLst>
            </c:dLbl>
            <c:dLbl>
              <c:idx val="23"/>
              <c:layout>
                <c:manualLayout>
                  <c:x val="3.7064692795056045E-2"/>
                  <c:y val="3.114347471796079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C2F-4821-818C-309CD779A693}"/>
                </c:ext>
              </c:extLst>
            </c:dLbl>
            <c:dLbl>
              <c:idx val="24"/>
              <c:layout>
                <c:manualLayout>
                  <c:x val="4.3081895606431622E-2"/>
                  <c:y val="3.11434747215863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C2F-4821-818C-309CD779A693}"/>
                </c:ext>
              </c:extLst>
            </c:dLbl>
            <c:dLbl>
              <c:idx val="25"/>
              <c:layout>
                <c:manualLayout>
                  <c:x val="4.7216529460608385E-2"/>
                  <c:y val="3.114347471796079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C2F-4821-818C-309CD779A693}"/>
                </c:ext>
              </c:extLst>
            </c:dLbl>
            <c:dLbl>
              <c:idx val="26"/>
              <c:layout>
                <c:manualLayout>
                  <c:x val="3.6295602801695637E-2"/>
                  <c:y val="4.671521207694120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C2F-4821-818C-309CD779A693}"/>
                </c:ext>
              </c:extLst>
            </c:dLbl>
            <c:dLbl>
              <c:idx val="27"/>
              <c:layout>
                <c:manualLayout>
                  <c:x val="3.0295339632258524E-2"/>
                  <c:y val="1.55717373607931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C2F-4821-818C-309CD779A693}"/>
                </c:ext>
              </c:extLst>
            </c:dLbl>
            <c:dLbl>
              <c:idx val="28"/>
              <c:layout>
                <c:manualLayout>
                  <c:x val="-7.2024030092064067E-2"/>
                  <c:y val="1.97807779671129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C2F-4821-818C-309CD779A693}"/>
                </c:ext>
              </c:extLst>
            </c:dLbl>
            <c:dLbl>
              <c:idx val="29"/>
              <c:layout>
                <c:manualLayout>
                  <c:x val="-4.0874751009950527E-2"/>
                  <c:y val="1.97776636196410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C2F-4821-818C-309CD779A693}"/>
                </c:ext>
              </c:extLst>
            </c:dLbl>
            <c:dLbl>
              <c:idx val="30"/>
              <c:layout>
                <c:manualLayout>
                  <c:x val="-6.5136704422910266E-2"/>
                  <c:y val="1.557173735988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C2F-4821-818C-309CD779A693}"/>
                </c:ext>
              </c:extLst>
            </c:dLbl>
            <c:dLbl>
              <c:idx val="31"/>
              <c:layout>
                <c:manualLayout>
                  <c:x val="-4.4731998227387472E-2"/>
                  <c:y val="-4.5319720401255178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C2F-4821-818C-309CD779A693}"/>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'F59'!$A$8:$A$39</c:f>
              <c:strCache>
                <c:ptCount val="32"/>
                <c:pt idx="0">
                  <c:v>Ciudad de México</c:v>
                </c:pt>
                <c:pt idx="1">
                  <c:v>Nuevo León</c:v>
                </c:pt>
                <c:pt idx="2">
                  <c:v>Estado de México</c:v>
                </c:pt>
                <c:pt idx="3">
                  <c:v>Baja California</c:v>
                </c:pt>
                <c:pt idx="4">
                  <c:v>Jalisco</c:v>
                </c:pt>
                <c:pt idx="5">
                  <c:v>Chihuahua</c:v>
                </c:pt>
                <c:pt idx="6">
                  <c:v>Sonora</c:v>
                </c:pt>
                <c:pt idx="7">
                  <c:v>Guanajuato</c:v>
                </c:pt>
                <c:pt idx="8">
                  <c:v>Coahuila</c:v>
                </c:pt>
                <c:pt idx="9">
                  <c:v>Tamaulipas</c:v>
                </c:pt>
                <c:pt idx="10">
                  <c:v>Querétaro</c:v>
                </c:pt>
                <c:pt idx="11">
                  <c:v>Quintana Roo</c:v>
                </c:pt>
                <c:pt idx="12">
                  <c:v>Baja California Sur</c:v>
                </c:pt>
                <c:pt idx="13">
                  <c:v>San Luis Potosí</c:v>
                </c:pt>
                <c:pt idx="14">
                  <c:v>Aguascalientes</c:v>
                </c:pt>
                <c:pt idx="15">
                  <c:v>Michoacán</c:v>
                </c:pt>
                <c:pt idx="16">
                  <c:v>Puebla</c:v>
                </c:pt>
                <c:pt idx="17">
                  <c:v>Hidalgo</c:v>
                </c:pt>
                <c:pt idx="18">
                  <c:v>Yucatán</c:v>
                </c:pt>
                <c:pt idx="19">
                  <c:v>Durango</c:v>
                </c:pt>
                <c:pt idx="20">
                  <c:v>Tabasco</c:v>
                </c:pt>
                <c:pt idx="21">
                  <c:v>Nayarit</c:v>
                </c:pt>
                <c:pt idx="22">
                  <c:v>Campeche</c:v>
                </c:pt>
                <c:pt idx="23">
                  <c:v>Oaxaca</c:v>
                </c:pt>
                <c:pt idx="24">
                  <c:v>Morelos</c:v>
                </c:pt>
                <c:pt idx="25">
                  <c:v>Colima</c:v>
                </c:pt>
                <c:pt idx="26">
                  <c:v>Tlaxcala</c:v>
                </c:pt>
                <c:pt idx="27">
                  <c:v>Chiapas</c:v>
                </c:pt>
                <c:pt idx="28">
                  <c:v>Sinaloa</c:v>
                </c:pt>
                <c:pt idx="29">
                  <c:v>Zacatecas</c:v>
                </c:pt>
                <c:pt idx="30">
                  <c:v>Veracruz</c:v>
                </c:pt>
                <c:pt idx="31">
                  <c:v>Guerrero</c:v>
                </c:pt>
              </c:strCache>
            </c:strRef>
          </c:cat>
          <c:val>
            <c:numRef>
              <c:f>'F59'!$G$8:$G$39</c:f>
              <c:numCache>
                <c:formatCode>#,##0</c:formatCode>
                <c:ptCount val="32"/>
                <c:pt idx="0">
                  <c:v>-22444</c:v>
                </c:pt>
                <c:pt idx="1">
                  <c:v>-25392</c:v>
                </c:pt>
                <c:pt idx="2">
                  <c:v>-18919</c:v>
                </c:pt>
                <c:pt idx="3">
                  <c:v>-21652</c:v>
                </c:pt>
                <c:pt idx="4">
                  <c:v>-13622</c:v>
                </c:pt>
                <c:pt idx="5">
                  <c:v>-13356</c:v>
                </c:pt>
                <c:pt idx="6">
                  <c:v>-10521</c:v>
                </c:pt>
                <c:pt idx="7">
                  <c:v>-12851</c:v>
                </c:pt>
                <c:pt idx="8">
                  <c:v>-10068</c:v>
                </c:pt>
                <c:pt idx="9">
                  <c:v>-12798</c:v>
                </c:pt>
                <c:pt idx="10">
                  <c:v>-6778</c:v>
                </c:pt>
                <c:pt idx="11">
                  <c:v>-2357</c:v>
                </c:pt>
                <c:pt idx="12">
                  <c:v>-2126</c:v>
                </c:pt>
                <c:pt idx="13">
                  <c:v>-4949</c:v>
                </c:pt>
                <c:pt idx="14">
                  <c:v>-4266</c:v>
                </c:pt>
                <c:pt idx="15">
                  <c:v>-2499</c:v>
                </c:pt>
                <c:pt idx="16">
                  <c:v>-3313</c:v>
                </c:pt>
                <c:pt idx="17">
                  <c:v>-1877</c:v>
                </c:pt>
                <c:pt idx="18">
                  <c:v>-1966</c:v>
                </c:pt>
                <c:pt idx="19">
                  <c:v>-2358</c:v>
                </c:pt>
                <c:pt idx="20">
                  <c:v>-2339</c:v>
                </c:pt>
                <c:pt idx="21">
                  <c:v>-1638</c:v>
                </c:pt>
                <c:pt idx="22">
                  <c:v>-1772</c:v>
                </c:pt>
                <c:pt idx="23">
                  <c:v>-1634</c:v>
                </c:pt>
                <c:pt idx="24">
                  <c:v>-2151</c:v>
                </c:pt>
                <c:pt idx="25">
                  <c:v>-2267</c:v>
                </c:pt>
                <c:pt idx="26">
                  <c:v>-1080</c:v>
                </c:pt>
                <c:pt idx="27">
                  <c:v>-932</c:v>
                </c:pt>
                <c:pt idx="28">
                  <c:v>-4865</c:v>
                </c:pt>
                <c:pt idx="29">
                  <c:v>-1258</c:v>
                </c:pt>
                <c:pt idx="30">
                  <c:v>-4436</c:v>
                </c:pt>
                <c:pt idx="31">
                  <c:v>2165</c:v>
                </c:pt>
              </c:numCache>
            </c:numRef>
          </c:val>
          <c:extLst>
            <c:ext xmlns:c16="http://schemas.microsoft.com/office/drawing/2014/chart" uri="{C3380CC4-5D6E-409C-BE32-E72D297353CC}">
              <c16:uniqueId val="{00000020-BC2F-4821-818C-309CD779A693}"/>
            </c:ext>
          </c:extLst>
        </c:ser>
        <c:ser>
          <c:idx val="1"/>
          <c:order val="1"/>
          <c:tx>
            <c:strRef>
              <c:f>'F59'!$H$6</c:f>
              <c:strCache>
                <c:ptCount val="1"/>
                <c:pt idx="0">
                  <c:v>Eventuales</c:v>
                </c:pt>
              </c:strCache>
            </c:strRef>
          </c:tx>
          <c:spPr>
            <a:solidFill>
              <a:srgbClr val="7C878E"/>
            </a:solidFill>
            <a:ln>
              <a:noFill/>
            </a:ln>
            <a:effectLst/>
          </c:spPr>
          <c:invertIfNegative val="0"/>
          <c:dLbls>
            <c:dLbl>
              <c:idx val="0"/>
              <c:layout>
                <c:manualLayout>
                  <c:x val="-0.13505386654889587"/>
                  <c:y val="6.22869494359215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C2F-4821-818C-309CD779A693}"/>
                </c:ext>
              </c:extLst>
            </c:dLbl>
            <c:dLbl>
              <c:idx val="1"/>
              <c:layout>
                <c:manualLayout>
                  <c:x val="-9.4779867840543555E-2"/>
                  <c:y val="1.450231052840165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C2F-4821-818C-309CD779A693}"/>
                </c:ext>
              </c:extLst>
            </c:dLbl>
            <c:dLbl>
              <c:idx val="2"/>
              <c:layout>
                <c:manualLayout>
                  <c:x val="-0.12569441188436881"/>
                  <c:y val="1.55717373589803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C2F-4821-818C-309CD779A693}"/>
                </c:ext>
              </c:extLst>
            </c:dLbl>
            <c:dLbl>
              <c:idx val="3"/>
              <c:layout>
                <c:manualLayout>
                  <c:x val="-9.2452028295251912E-2"/>
                  <c:y val="1.97792207933769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C2F-4821-818C-309CD779A693}"/>
                </c:ext>
              </c:extLst>
            </c:dLbl>
            <c:dLbl>
              <c:idx val="4"/>
              <c:layout>
                <c:manualLayout>
                  <c:x val="-0.10547573925656147"/>
                  <c:y val="1.97776636196424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C2F-4821-818C-309CD779A693}"/>
                </c:ext>
              </c:extLst>
            </c:dLbl>
            <c:dLbl>
              <c:idx val="5"/>
              <c:layout>
                <c:manualLayout>
                  <c:x val="-6.364299099627789E-2"/>
                  <c:y val="1.97776636196424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C2F-4821-818C-309CD779A693}"/>
                </c:ext>
              </c:extLst>
            </c:dLbl>
            <c:dLbl>
              <c:idx val="6"/>
              <c:layout>
                <c:manualLayout>
                  <c:x val="-7.6554476829746004E-2"/>
                  <c:y val="1.55717373734827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C2F-4821-818C-309CD779A693}"/>
                </c:ext>
              </c:extLst>
            </c:dLbl>
            <c:dLbl>
              <c:idx val="7"/>
              <c:layout>
                <c:manualLayout>
                  <c:x val="-5.6024840774928121E-2"/>
                  <c:y val="1.97776636196424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C2F-4821-818C-309CD779A693}"/>
                </c:ext>
              </c:extLst>
            </c:dLbl>
            <c:dLbl>
              <c:idx val="8"/>
              <c:layout>
                <c:manualLayout>
                  <c:x val="-5.9178185371106716E-2"/>
                  <c:y val="1.55717373589803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C2F-4821-818C-309CD779A693}"/>
                </c:ext>
              </c:extLst>
            </c:dLbl>
            <c:dLbl>
              <c:idx val="9"/>
              <c:layout>
                <c:manualLayout>
                  <c:x val="-2.7840906512838656E-2"/>
                  <c:y val="1.97776636196402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C2F-4821-818C-309CD779A693}"/>
                </c:ext>
              </c:extLst>
            </c:dLbl>
            <c:dLbl>
              <c:idx val="10"/>
              <c:layout>
                <c:manualLayout>
                  <c:x val="-5.5177253690800253E-2"/>
                  <c:y val="3.95537700655453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C2F-4821-818C-309CD779A693}"/>
                </c:ext>
              </c:extLst>
            </c:dLbl>
            <c:dLbl>
              <c:idx val="11"/>
              <c:layout>
                <c:manualLayout>
                  <c:x val="-7.8190059757611799E-2"/>
                  <c:y val="1.557173735172924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C2F-4821-818C-309CD779A693}"/>
                </c:ext>
              </c:extLst>
            </c:dLbl>
            <c:dLbl>
              <c:idx val="12"/>
              <c:layout>
                <c:manualLayout>
                  <c:x val="-7.8318165799770481E-2"/>
                  <c:y val="1.55717373589803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C2F-4821-818C-309CD779A693}"/>
                </c:ext>
              </c:extLst>
            </c:dLbl>
            <c:dLbl>
              <c:idx val="13"/>
              <c:layout>
                <c:manualLayout>
                  <c:x val="-4.3709418592164651E-2"/>
                  <c:y val="1.55717373589803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C2F-4821-818C-309CD779A693}"/>
                </c:ext>
              </c:extLst>
            </c:dLbl>
            <c:dLbl>
              <c:idx val="15"/>
              <c:layout>
                <c:manualLayout>
                  <c:x val="-4.5844418463604729E-2"/>
                  <c:y val="1.557173736623155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C2F-4821-818C-309CD779A693}"/>
                </c:ext>
              </c:extLst>
            </c:dLbl>
            <c:dLbl>
              <c:idx val="16"/>
              <c:layout>
                <c:manualLayout>
                  <c:x val="-2.9930834836978632E-2"/>
                  <c:y val="4.671521207694120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C2F-4821-818C-309CD779A693}"/>
                </c:ext>
              </c:extLst>
            </c:dLbl>
            <c:dLbl>
              <c:idx val="17"/>
              <c:layout>
                <c:manualLayout>
                  <c:x val="-4.5057254477283627E-2"/>
                  <c:y val="9.895839091632044E-4"/>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6.2138992787039944E-2"/>
                      <c:h val="2.2139429024877564E-2"/>
                    </c:manualLayout>
                  </c15:layout>
                </c:ext>
                <c:ext xmlns:c16="http://schemas.microsoft.com/office/drawing/2014/chart" uri="{C3380CC4-5D6E-409C-BE32-E72D297353CC}">
                  <c16:uniqueId val="{00000031-BC2F-4821-818C-309CD779A693}"/>
                </c:ext>
              </c:extLst>
            </c:dLbl>
            <c:dLbl>
              <c:idx val="18"/>
              <c:layout>
                <c:manualLayout>
                  <c:x val="-4.4650627447362333E-2"/>
                  <c:y val="4.671521208419235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C2F-4821-818C-309CD779A693}"/>
                </c:ext>
              </c:extLst>
            </c:dLbl>
            <c:dLbl>
              <c:idx val="19"/>
              <c:layout>
                <c:manualLayout>
                  <c:x val="-4.0411633299101142E-2"/>
                  <c:y val="1.557173736623155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BC2F-4821-818C-309CD779A693}"/>
                </c:ext>
              </c:extLst>
            </c:dLbl>
            <c:dLbl>
              <c:idx val="20"/>
              <c:layout>
                <c:manualLayout>
                  <c:x val="-3.7924984610637792E-2"/>
                  <c:y val="1.55717373589803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BC2F-4821-818C-309CD779A693}"/>
                </c:ext>
              </c:extLst>
            </c:dLbl>
            <c:dLbl>
              <c:idx val="21"/>
              <c:layout>
                <c:manualLayout>
                  <c:x val="-4.1389141387023931E-2"/>
                  <c:y val="3.114347471433522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BC2F-4821-818C-309CD779A693}"/>
                </c:ext>
              </c:extLst>
            </c:dLbl>
            <c:dLbl>
              <c:idx val="22"/>
              <c:layout>
                <c:manualLayout>
                  <c:x val="-4.218394333689772E-2"/>
                  <c:y val="7.785868679852757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BC2F-4821-818C-309CD779A693}"/>
                </c:ext>
              </c:extLst>
            </c:dLbl>
            <c:dLbl>
              <c:idx val="23"/>
              <c:layout>
                <c:manualLayout>
                  <c:x val="-3.2983449062345585E-2"/>
                  <c:y val="3.114347471796079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BC2F-4821-818C-309CD779A693}"/>
                </c:ext>
              </c:extLst>
            </c:dLbl>
            <c:dLbl>
              <c:idx val="24"/>
              <c:layout>
                <c:manualLayout>
                  <c:x val="-2.1421235958624926E-2"/>
                  <c:y val="-1.97729920984333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C2F-4821-818C-309CD779A693}"/>
                </c:ext>
              </c:extLst>
            </c:dLbl>
            <c:dLbl>
              <c:idx val="25"/>
              <c:layout>
                <c:manualLayout>
                  <c:x val="-2.1856221764112602E-2"/>
                  <c:y val="3.114347471796079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C2F-4821-818C-309CD779A693}"/>
                </c:ext>
              </c:extLst>
            </c:dLbl>
            <c:dLbl>
              <c:idx val="26"/>
              <c:layout>
                <c:manualLayout>
                  <c:x val="-3.3510090430463525E-2"/>
                  <c:y val="-1.97745492721688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C2F-4821-818C-309CD779A693}"/>
                </c:ext>
              </c:extLst>
            </c:dLbl>
            <c:dLbl>
              <c:idx val="27"/>
              <c:layout>
                <c:manualLayout>
                  <c:x val="-2.6248580170636644E-2"/>
                  <c:y val="1.55717373607931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C2F-4821-818C-309CD779A693}"/>
                </c:ext>
              </c:extLst>
            </c:dLbl>
            <c:dLbl>
              <c:idx val="28"/>
              <c:layout>
                <c:manualLayout>
                  <c:x val="5.495794582642009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BC2F-4821-818C-309CD779A693}"/>
                </c:ext>
              </c:extLst>
            </c:dLbl>
            <c:dLbl>
              <c:idx val="29"/>
              <c:layout>
                <c:manualLayout>
                  <c:x val="2.1630410287202414E-2"/>
                  <c:y val="-9.0639440802510357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BC2F-4821-818C-309CD779A693}"/>
                </c:ext>
              </c:extLst>
            </c:dLbl>
            <c:dLbl>
              <c:idx val="30"/>
              <c:layout>
                <c:manualLayout>
                  <c:x val="7.021103466425471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BC2F-4821-818C-309CD779A693}"/>
                </c:ext>
              </c:extLst>
            </c:dLbl>
            <c:dLbl>
              <c:idx val="31"/>
              <c:layout>
                <c:manualLayout>
                  <c:x val="2.8706643213329077E-2"/>
                  <c:y val="-4.5319720401255178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BC2F-4821-818C-309CD779A693}"/>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'F59'!$A$8:$A$39</c:f>
              <c:strCache>
                <c:ptCount val="32"/>
                <c:pt idx="0">
                  <c:v>Ciudad de México</c:v>
                </c:pt>
                <c:pt idx="1">
                  <c:v>Nuevo León</c:v>
                </c:pt>
                <c:pt idx="2">
                  <c:v>Estado de México</c:v>
                </c:pt>
                <c:pt idx="3">
                  <c:v>Baja California</c:v>
                </c:pt>
                <c:pt idx="4">
                  <c:v>Jalisco</c:v>
                </c:pt>
                <c:pt idx="5">
                  <c:v>Chihuahua</c:v>
                </c:pt>
                <c:pt idx="6">
                  <c:v>Sonora</c:v>
                </c:pt>
                <c:pt idx="7">
                  <c:v>Guanajuato</c:v>
                </c:pt>
                <c:pt idx="8">
                  <c:v>Coahuila</c:v>
                </c:pt>
                <c:pt idx="9">
                  <c:v>Tamaulipas</c:v>
                </c:pt>
                <c:pt idx="10">
                  <c:v>Querétaro</c:v>
                </c:pt>
                <c:pt idx="11">
                  <c:v>Quintana Roo</c:v>
                </c:pt>
                <c:pt idx="12">
                  <c:v>Baja California Sur</c:v>
                </c:pt>
                <c:pt idx="13">
                  <c:v>San Luis Potosí</c:v>
                </c:pt>
                <c:pt idx="14">
                  <c:v>Aguascalientes</c:v>
                </c:pt>
                <c:pt idx="15">
                  <c:v>Michoacán</c:v>
                </c:pt>
                <c:pt idx="16">
                  <c:v>Puebla</c:v>
                </c:pt>
                <c:pt idx="17">
                  <c:v>Hidalgo</c:v>
                </c:pt>
                <c:pt idx="18">
                  <c:v>Yucatán</c:v>
                </c:pt>
                <c:pt idx="19">
                  <c:v>Durango</c:v>
                </c:pt>
                <c:pt idx="20">
                  <c:v>Tabasco</c:v>
                </c:pt>
                <c:pt idx="21">
                  <c:v>Nayarit</c:v>
                </c:pt>
                <c:pt idx="22">
                  <c:v>Campeche</c:v>
                </c:pt>
                <c:pt idx="23">
                  <c:v>Oaxaca</c:v>
                </c:pt>
                <c:pt idx="24">
                  <c:v>Morelos</c:v>
                </c:pt>
                <c:pt idx="25">
                  <c:v>Colima</c:v>
                </c:pt>
                <c:pt idx="26">
                  <c:v>Tlaxcala</c:v>
                </c:pt>
                <c:pt idx="27">
                  <c:v>Chiapas</c:v>
                </c:pt>
                <c:pt idx="28">
                  <c:v>Sinaloa</c:v>
                </c:pt>
                <c:pt idx="29">
                  <c:v>Zacatecas</c:v>
                </c:pt>
                <c:pt idx="30">
                  <c:v>Veracruz</c:v>
                </c:pt>
                <c:pt idx="31">
                  <c:v>Guerrero</c:v>
                </c:pt>
              </c:strCache>
            </c:strRef>
          </c:cat>
          <c:val>
            <c:numRef>
              <c:f>'F59'!$H$8:$H$39</c:f>
              <c:numCache>
                <c:formatCode>#,##0</c:formatCode>
                <c:ptCount val="32"/>
                <c:pt idx="0">
                  <c:v>-13534</c:v>
                </c:pt>
                <c:pt idx="1">
                  <c:v>-8225</c:v>
                </c:pt>
                <c:pt idx="2">
                  <c:v>-11996</c:v>
                </c:pt>
                <c:pt idx="3">
                  <c:v>-8403</c:v>
                </c:pt>
                <c:pt idx="4">
                  <c:v>-9855</c:v>
                </c:pt>
                <c:pt idx="5">
                  <c:v>-4151</c:v>
                </c:pt>
                <c:pt idx="6">
                  <c:v>-6374</c:v>
                </c:pt>
                <c:pt idx="7">
                  <c:v>-3607</c:v>
                </c:pt>
                <c:pt idx="8">
                  <c:v>-3876</c:v>
                </c:pt>
                <c:pt idx="9">
                  <c:v>-991</c:v>
                </c:pt>
                <c:pt idx="10">
                  <c:v>-3978</c:v>
                </c:pt>
                <c:pt idx="11">
                  <c:v>-6705</c:v>
                </c:pt>
                <c:pt idx="12">
                  <c:v>-6381</c:v>
                </c:pt>
                <c:pt idx="13">
                  <c:v>-2277</c:v>
                </c:pt>
                <c:pt idx="14">
                  <c:v>-670</c:v>
                </c:pt>
                <c:pt idx="15">
                  <c:v>-2345</c:v>
                </c:pt>
                <c:pt idx="16">
                  <c:v>-745</c:v>
                </c:pt>
                <c:pt idx="17">
                  <c:v>-2158</c:v>
                </c:pt>
                <c:pt idx="18">
                  <c:v>-2049</c:v>
                </c:pt>
                <c:pt idx="19">
                  <c:v>-1651</c:v>
                </c:pt>
                <c:pt idx="20">
                  <c:v>-1433</c:v>
                </c:pt>
                <c:pt idx="21">
                  <c:v>-1800</c:v>
                </c:pt>
                <c:pt idx="22">
                  <c:v>-1093</c:v>
                </c:pt>
                <c:pt idx="23">
                  <c:v>-1061</c:v>
                </c:pt>
                <c:pt idx="24">
                  <c:v>-335</c:v>
                </c:pt>
                <c:pt idx="25">
                  <c:v>-205</c:v>
                </c:pt>
                <c:pt idx="26">
                  <c:v>-1112</c:v>
                </c:pt>
                <c:pt idx="27">
                  <c:v>-373</c:v>
                </c:pt>
                <c:pt idx="28">
                  <c:v>3693</c:v>
                </c:pt>
                <c:pt idx="29">
                  <c:v>104</c:v>
                </c:pt>
                <c:pt idx="30">
                  <c:v>6312</c:v>
                </c:pt>
                <c:pt idx="31">
                  <c:v>691</c:v>
                </c:pt>
              </c:numCache>
            </c:numRef>
          </c:val>
          <c:extLst>
            <c:ext xmlns:c16="http://schemas.microsoft.com/office/drawing/2014/chart" uri="{C3380CC4-5D6E-409C-BE32-E72D297353CC}">
              <c16:uniqueId val="{00000040-BC2F-4821-818C-309CD779A693}"/>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10000"/>
          <c:min val="-42000"/>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A7FF-449D-AB82-E47D29E8CC2F}"/>
              </c:ext>
            </c:extLst>
          </c:dPt>
          <c:dPt>
            <c:idx val="7"/>
            <c:invertIfNegative val="0"/>
            <c:bubble3D val="0"/>
            <c:extLst>
              <c:ext xmlns:c16="http://schemas.microsoft.com/office/drawing/2014/chart" uri="{C3380CC4-5D6E-409C-BE32-E72D297353CC}">
                <c16:uniqueId val="{00000002-A7FF-449D-AB82-E47D29E8CC2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'F60-61 Acumulado'!$B$7:$B$26</c:f>
              <c:strCache>
                <c:ptCount val="20"/>
                <c:pt idx="0">
                  <c:v>Guadalajara</c:v>
                </c:pt>
                <c:pt idx="1">
                  <c:v>Zapotiltic</c:v>
                </c:pt>
                <c:pt idx="2">
                  <c:v>Tuxpan</c:v>
                </c:pt>
                <c:pt idx="3">
                  <c:v>Zacoalco de Torres</c:v>
                </c:pt>
                <c:pt idx="4">
                  <c:v>Teocaltiche</c:v>
                </c:pt>
                <c:pt idx="5">
                  <c:v>San Martín de Bolaños</c:v>
                </c:pt>
                <c:pt idx="6">
                  <c:v>Tala</c:v>
                </c:pt>
                <c:pt idx="7">
                  <c:v>Jocotepec</c:v>
                </c:pt>
                <c:pt idx="8">
                  <c:v>Zapotlán del Rey</c:v>
                </c:pt>
                <c:pt idx="9">
                  <c:v>Autlán de Navarro</c:v>
                </c:pt>
                <c:pt idx="10">
                  <c:v>Yahualica de González Gallo</c:v>
                </c:pt>
                <c:pt idx="11">
                  <c:v>San Gabriel</c:v>
                </c:pt>
                <c:pt idx="12">
                  <c:v>La Huerta</c:v>
                </c:pt>
                <c:pt idx="13">
                  <c:v>Teocuitatlán de Corona</c:v>
                </c:pt>
                <c:pt idx="14">
                  <c:v>Tonila</c:v>
                </c:pt>
                <c:pt idx="15">
                  <c:v>Mexticacán</c:v>
                </c:pt>
                <c:pt idx="16">
                  <c:v>Villa Corona</c:v>
                </c:pt>
                <c:pt idx="17">
                  <c:v>Casimiro Castillo</c:v>
                </c:pt>
                <c:pt idx="18">
                  <c:v>Villa Purificación</c:v>
                </c:pt>
                <c:pt idx="19">
                  <c:v>Tecalitlán</c:v>
                </c:pt>
              </c:strCache>
            </c:strRef>
          </c:cat>
          <c:val>
            <c:numRef>
              <c:f>'F60-61 Acumulado'!$G$7:$G$26</c:f>
              <c:numCache>
                <c:formatCode>#,##0</c:formatCode>
                <c:ptCount val="20"/>
                <c:pt idx="0">
                  <c:v>-28095</c:v>
                </c:pt>
                <c:pt idx="1">
                  <c:v>-1150</c:v>
                </c:pt>
                <c:pt idx="2">
                  <c:v>-495</c:v>
                </c:pt>
                <c:pt idx="3">
                  <c:v>-337</c:v>
                </c:pt>
                <c:pt idx="4">
                  <c:v>-261</c:v>
                </c:pt>
                <c:pt idx="5">
                  <c:v>-241</c:v>
                </c:pt>
                <c:pt idx="6">
                  <c:v>-223</c:v>
                </c:pt>
                <c:pt idx="7">
                  <c:v>-222</c:v>
                </c:pt>
                <c:pt idx="8">
                  <c:v>-210</c:v>
                </c:pt>
                <c:pt idx="9">
                  <c:v>-121</c:v>
                </c:pt>
                <c:pt idx="10">
                  <c:v>-111</c:v>
                </c:pt>
                <c:pt idx="11">
                  <c:v>-102</c:v>
                </c:pt>
                <c:pt idx="12">
                  <c:v>-84</c:v>
                </c:pt>
                <c:pt idx="13">
                  <c:v>-65</c:v>
                </c:pt>
                <c:pt idx="14">
                  <c:v>-49</c:v>
                </c:pt>
                <c:pt idx="15">
                  <c:v>-39</c:v>
                </c:pt>
                <c:pt idx="16">
                  <c:v>-37</c:v>
                </c:pt>
                <c:pt idx="17">
                  <c:v>-36</c:v>
                </c:pt>
                <c:pt idx="18">
                  <c:v>-34</c:v>
                </c:pt>
                <c:pt idx="19">
                  <c:v>-34</c:v>
                </c:pt>
              </c:numCache>
            </c:numRef>
          </c:val>
          <c:extLst>
            <c:ext xmlns:c16="http://schemas.microsoft.com/office/drawing/2014/chart" uri="{C3380CC4-5D6E-409C-BE32-E72D297353CC}">
              <c16:uniqueId val="{00000003-A7FF-449D-AB82-E47D29E8CC2F}"/>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0"/>
          <c:min val="-32000"/>
        </c:scaling>
        <c:delete val="0"/>
        <c:axPos val="b"/>
        <c:numFmt formatCode="#,##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45B5-4D40-858F-3FF43B75EDA0}"/>
              </c:ext>
            </c:extLst>
          </c:dPt>
          <c:dPt>
            <c:idx val="19"/>
            <c:invertIfNegative val="0"/>
            <c:bubble3D val="0"/>
            <c:spPr>
              <a:solidFill>
                <a:srgbClr val="FFC000"/>
              </a:solidFill>
              <a:ln>
                <a:noFill/>
              </a:ln>
              <a:effectLst/>
            </c:spPr>
            <c:extLst>
              <c:ext xmlns:c16="http://schemas.microsoft.com/office/drawing/2014/chart" uri="{C3380CC4-5D6E-409C-BE32-E72D297353CC}">
                <c16:uniqueId val="{00000002-45B5-4D40-858F-3FF43B75EDA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'F60-61 Acumulado'!$B$112:$B$131</c:f>
              <c:strCache>
                <c:ptCount val="20"/>
                <c:pt idx="0">
                  <c:v>Ameca</c:v>
                </c:pt>
                <c:pt idx="1">
                  <c:v>Ocotlán</c:v>
                </c:pt>
                <c:pt idx="2">
                  <c:v>Arandas</c:v>
                </c:pt>
                <c:pt idx="3">
                  <c:v>Gómez Farías</c:v>
                </c:pt>
                <c:pt idx="4">
                  <c:v>Tonalá</c:v>
                </c:pt>
                <c:pt idx="5">
                  <c:v>Sayula</c:v>
                </c:pt>
                <c:pt idx="6">
                  <c:v>Poncitlán</c:v>
                </c:pt>
                <c:pt idx="7">
                  <c:v>El Arenal</c:v>
                </c:pt>
                <c:pt idx="8">
                  <c:v>Amatitán</c:v>
                </c:pt>
                <c:pt idx="9">
                  <c:v>Acatlán de Juárez</c:v>
                </c:pt>
                <c:pt idx="10">
                  <c:v>Tepatitlán de Morelos</c:v>
                </c:pt>
                <c:pt idx="11">
                  <c:v>Atotonilco el Alto</c:v>
                </c:pt>
                <c:pt idx="12">
                  <c:v>Zapotlán el Grande</c:v>
                </c:pt>
                <c:pt idx="13">
                  <c:v>Tequila</c:v>
                </c:pt>
                <c:pt idx="14">
                  <c:v>San Juan de los Lagos</c:v>
                </c:pt>
                <c:pt idx="15">
                  <c:v>Puerto Vallarta</c:v>
                </c:pt>
                <c:pt idx="16">
                  <c:v>El Salto</c:v>
                </c:pt>
                <c:pt idx="17">
                  <c:v>Tlaquepaque</c:v>
                </c:pt>
                <c:pt idx="18">
                  <c:v>Tlajomulco de Zúñiga</c:v>
                </c:pt>
                <c:pt idx="19">
                  <c:v>Zapopan</c:v>
                </c:pt>
              </c:strCache>
            </c:strRef>
          </c:cat>
          <c:val>
            <c:numRef>
              <c:f>'F60-61 Acumulado'!$G$112:$G$131</c:f>
              <c:numCache>
                <c:formatCode>#,##0</c:formatCode>
                <c:ptCount val="20"/>
                <c:pt idx="0">
                  <c:v>845</c:v>
                </c:pt>
                <c:pt idx="1">
                  <c:v>867</c:v>
                </c:pt>
                <c:pt idx="2">
                  <c:v>902</c:v>
                </c:pt>
                <c:pt idx="3">
                  <c:v>965</c:v>
                </c:pt>
                <c:pt idx="4">
                  <c:v>1036</c:v>
                </c:pt>
                <c:pt idx="5">
                  <c:v>1090</c:v>
                </c:pt>
                <c:pt idx="6">
                  <c:v>1102</c:v>
                </c:pt>
                <c:pt idx="7">
                  <c:v>1198</c:v>
                </c:pt>
                <c:pt idx="8">
                  <c:v>1207</c:v>
                </c:pt>
                <c:pt idx="9">
                  <c:v>1309</c:v>
                </c:pt>
                <c:pt idx="10">
                  <c:v>1345</c:v>
                </c:pt>
                <c:pt idx="11">
                  <c:v>1477</c:v>
                </c:pt>
                <c:pt idx="12">
                  <c:v>1584</c:v>
                </c:pt>
                <c:pt idx="13">
                  <c:v>1733</c:v>
                </c:pt>
                <c:pt idx="14">
                  <c:v>1756</c:v>
                </c:pt>
                <c:pt idx="15">
                  <c:v>2216</c:v>
                </c:pt>
                <c:pt idx="16">
                  <c:v>10426</c:v>
                </c:pt>
                <c:pt idx="17">
                  <c:v>14879</c:v>
                </c:pt>
                <c:pt idx="18">
                  <c:v>17211</c:v>
                </c:pt>
                <c:pt idx="19">
                  <c:v>29196</c:v>
                </c:pt>
              </c:numCache>
            </c:numRef>
          </c:val>
          <c:extLst>
            <c:ext xmlns:c16="http://schemas.microsoft.com/office/drawing/2014/chart" uri="{C3380CC4-5D6E-409C-BE32-E72D297353CC}">
              <c16:uniqueId val="{00000003-45B5-4D40-858F-3FF43B75EDA0}"/>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7FF4-49EC-A9BA-A3E3B829A59F}"/>
              </c:ext>
            </c:extLst>
          </c:dPt>
          <c:dPt>
            <c:idx val="7"/>
            <c:invertIfNegative val="0"/>
            <c:bubble3D val="0"/>
            <c:extLst>
              <c:ext xmlns:c16="http://schemas.microsoft.com/office/drawing/2014/chart" uri="{C3380CC4-5D6E-409C-BE32-E72D297353CC}">
                <c16:uniqueId val="{00000002-7FF4-49EC-A9BA-A3E3B829A59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'F62-65 Eventual-Permanente'!$B$7:$B$26</c:f>
              <c:strCache>
                <c:ptCount val="20"/>
                <c:pt idx="0">
                  <c:v>Guadalajara</c:v>
                </c:pt>
                <c:pt idx="1">
                  <c:v>Zapopan</c:v>
                </c:pt>
                <c:pt idx="2">
                  <c:v>Tlaquepaque</c:v>
                </c:pt>
                <c:pt idx="3">
                  <c:v>Tlajomulco de Zúñiga</c:v>
                </c:pt>
                <c:pt idx="4">
                  <c:v>Zapotlán el Grande</c:v>
                </c:pt>
                <c:pt idx="5">
                  <c:v>Puerto Vallarta</c:v>
                </c:pt>
                <c:pt idx="6">
                  <c:v>San Gabriel</c:v>
                </c:pt>
                <c:pt idx="7">
                  <c:v>El Salto</c:v>
                </c:pt>
                <c:pt idx="8">
                  <c:v>Lagos de Moreno</c:v>
                </c:pt>
                <c:pt idx="9">
                  <c:v>Autlán de Navarro</c:v>
                </c:pt>
                <c:pt idx="10">
                  <c:v>Tuxcacuesco</c:v>
                </c:pt>
                <c:pt idx="11">
                  <c:v>Zapotiltic</c:v>
                </c:pt>
                <c:pt idx="12">
                  <c:v>Arandas</c:v>
                </c:pt>
                <c:pt idx="13">
                  <c:v>Jocotepec</c:v>
                </c:pt>
                <c:pt idx="14">
                  <c:v>Sayula</c:v>
                </c:pt>
                <c:pt idx="15">
                  <c:v>Tepatitlán de Morelos</c:v>
                </c:pt>
                <c:pt idx="16">
                  <c:v>Tequila</c:v>
                </c:pt>
                <c:pt idx="17">
                  <c:v>Ixtlahuacán de los Membrillos</c:v>
                </c:pt>
                <c:pt idx="18">
                  <c:v>Gómez Farías</c:v>
                </c:pt>
                <c:pt idx="19">
                  <c:v>Tonalá</c:v>
                </c:pt>
              </c:strCache>
            </c:strRef>
          </c:cat>
          <c:val>
            <c:numRef>
              <c:f>'F62-65 Eventual-Permanente'!$G$7:$G$26</c:f>
              <c:numCache>
                <c:formatCode>#,##0</c:formatCode>
                <c:ptCount val="20"/>
                <c:pt idx="0">
                  <c:v>-7160</c:v>
                </c:pt>
                <c:pt idx="1">
                  <c:v>-5645</c:v>
                </c:pt>
                <c:pt idx="2">
                  <c:v>-2682</c:v>
                </c:pt>
                <c:pt idx="3">
                  <c:v>-1787</c:v>
                </c:pt>
                <c:pt idx="4">
                  <c:v>-1226</c:v>
                </c:pt>
                <c:pt idx="5">
                  <c:v>-1120</c:v>
                </c:pt>
                <c:pt idx="6">
                  <c:v>-928</c:v>
                </c:pt>
                <c:pt idx="7">
                  <c:v>-816</c:v>
                </c:pt>
                <c:pt idx="8">
                  <c:v>-671</c:v>
                </c:pt>
                <c:pt idx="9">
                  <c:v>-616</c:v>
                </c:pt>
                <c:pt idx="10">
                  <c:v>-540</c:v>
                </c:pt>
                <c:pt idx="11">
                  <c:v>-533</c:v>
                </c:pt>
                <c:pt idx="12">
                  <c:v>-319</c:v>
                </c:pt>
                <c:pt idx="13">
                  <c:v>-282</c:v>
                </c:pt>
                <c:pt idx="14">
                  <c:v>-278</c:v>
                </c:pt>
                <c:pt idx="15">
                  <c:v>-241</c:v>
                </c:pt>
                <c:pt idx="16">
                  <c:v>-212</c:v>
                </c:pt>
                <c:pt idx="17">
                  <c:v>-209</c:v>
                </c:pt>
                <c:pt idx="18">
                  <c:v>-164</c:v>
                </c:pt>
                <c:pt idx="19">
                  <c:v>-162</c:v>
                </c:pt>
              </c:numCache>
            </c:numRef>
          </c:val>
          <c:extLst>
            <c:ext xmlns:c16="http://schemas.microsoft.com/office/drawing/2014/chart" uri="{C3380CC4-5D6E-409C-BE32-E72D297353CC}">
              <c16:uniqueId val="{00000003-7FF4-49EC-A9BA-A3E3B829A59F}"/>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'F62-65 Eventual-Permanente'!$H$6</c:f>
              <c:strCache>
                <c:ptCount val="1"/>
                <c:pt idx="0">
                  <c:v>Permanentes</c:v>
                </c:pt>
              </c:strCache>
            </c:strRef>
          </c:tx>
          <c:spPr>
            <a:solidFill>
              <a:srgbClr val="FFC000"/>
            </a:solidFill>
            <a:ln>
              <a:noFill/>
            </a:ln>
            <a:effectLst/>
          </c:spPr>
          <c:invertIfNegative val="0"/>
          <c:dLbls>
            <c:dLbl>
              <c:idx val="0"/>
              <c:layout>
                <c:manualLayout>
                  <c:x val="0.23084023569023568"/>
                  <c:y val="2.057613169682430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E3-4D06-AED7-E09C0157F38D}"/>
                </c:ext>
              </c:extLst>
            </c:dLbl>
            <c:dLbl>
              <c:idx val="1"/>
              <c:layout>
                <c:manualLayout>
                  <c:x val="0.1367929292929293"/>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E3-4D06-AED7-E09C0157F38D}"/>
                </c:ext>
              </c:extLst>
            </c:dLbl>
            <c:dLbl>
              <c:idx val="2"/>
              <c:layout>
                <c:manualLayout>
                  <c:x val="0.10082609427609412"/>
                  <c:y val="2.613374485596803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E3-4D06-AED7-E09C0157F38D}"/>
                </c:ext>
              </c:extLst>
            </c:dLbl>
            <c:dLbl>
              <c:idx val="3"/>
              <c:layout>
                <c:manualLayout>
                  <c:x val="4.7502188552188393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E3-4D06-AED7-E09C0157F38D}"/>
                </c:ext>
              </c:extLst>
            </c:dLbl>
            <c:dLbl>
              <c:idx val="4"/>
              <c:layout>
                <c:manualLayout>
                  <c:x val="4.3112794612794457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E3-4D06-AED7-E09C0157F38D}"/>
                </c:ext>
              </c:extLst>
            </c:dLbl>
            <c:dLbl>
              <c:idx val="5"/>
              <c:layout>
                <c:manualLayout>
                  <c:x val="3.5837037037037035E-2"/>
                  <c:y val="2.057613169682430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E3-4D06-AED7-E09C0157F38D}"/>
                </c:ext>
              </c:extLst>
            </c:dLbl>
            <c:dLbl>
              <c:idx val="6"/>
              <c:layout>
                <c:manualLayout>
                  <c:x val="2.0726936026936028E-2"/>
                  <c:y val="2.613374485596803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E3-4D06-AED7-E09C0157F38D}"/>
                </c:ext>
              </c:extLst>
            </c:dLbl>
            <c:dLbl>
              <c:idx val="7"/>
              <c:layout>
                <c:manualLayout>
                  <c:x val="4.9338720538720383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E3-4D06-AED7-E09C0157F38D}"/>
                </c:ext>
              </c:extLst>
            </c:dLbl>
            <c:dLbl>
              <c:idx val="8"/>
              <c:layout>
                <c:manualLayout>
                  <c:x val="4.577676767676768E-2"/>
                  <c:y val="1.02880658436214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E3-4D06-AED7-E09C0157F38D}"/>
                </c:ext>
              </c:extLst>
            </c:dLbl>
            <c:dLbl>
              <c:idx val="9"/>
              <c:layout>
                <c:manualLayout>
                  <c:x val="2.0981818181818181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E3-4D06-AED7-E09C0157F38D}"/>
                </c:ext>
              </c:extLst>
            </c:dLbl>
            <c:dLbl>
              <c:idx val="10"/>
              <c:layout>
                <c:manualLayout>
                  <c:x val="2.09069023569022E-2"/>
                  <c:y val="5.22654320987659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E3-4D06-AED7-E09C0157F38D}"/>
                </c:ext>
              </c:extLst>
            </c:dLbl>
            <c:dLbl>
              <c:idx val="11"/>
              <c:layout>
                <c:manualLayout>
                  <c:x val="2.1507744107744108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E3-4D06-AED7-E09C0157F38D}"/>
                </c:ext>
              </c:extLst>
            </c:dLbl>
            <c:dLbl>
              <c:idx val="12"/>
              <c:layout>
                <c:manualLayout>
                  <c:x val="3.8235858585858588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E3-4D06-AED7-E09C0157F38D}"/>
                </c:ext>
              </c:extLst>
            </c:dLbl>
            <c:dLbl>
              <c:idx val="13"/>
              <c:layout>
                <c:manualLayout>
                  <c:x val="2.863383838383838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DE3-4D06-AED7-E09C0157F38D}"/>
                </c:ext>
              </c:extLst>
            </c:dLbl>
            <c:dLbl>
              <c:idx val="14"/>
              <c:layout>
                <c:manualLayout>
                  <c:x val="2.52579124579125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E3-4D06-AED7-E09C0157F38D}"/>
                </c:ext>
              </c:extLst>
            </c:dLbl>
            <c:dLbl>
              <c:idx val="15"/>
              <c:layout>
                <c:manualLayout>
                  <c:x val="-3.9371043771043772E-2"/>
                  <c:y val="2.057613168963817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E3-4D06-AED7-E09C0157F38D}"/>
                </c:ext>
              </c:extLst>
            </c:dLbl>
            <c:dLbl>
              <c:idx val="16"/>
              <c:layout>
                <c:manualLayout>
                  <c:x val="1.916767676767668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DE3-4D06-AED7-E09C0157F38D}"/>
                </c:ext>
              </c:extLst>
            </c:dLbl>
            <c:dLbl>
              <c:idx val="17"/>
              <c:layout>
                <c:manualLayout>
                  <c:x val="3.09212121212121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DE3-4D06-AED7-E09C0157F38D}"/>
                </c:ext>
              </c:extLst>
            </c:dLbl>
            <c:dLbl>
              <c:idx val="18"/>
              <c:layout>
                <c:manualLayout>
                  <c:x val="2.2887037037036879E-2"/>
                  <c:y val="1.19768849616188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DE3-4D06-AED7-E09C0157F38D}"/>
                </c:ext>
              </c:extLst>
            </c:dLbl>
            <c:dLbl>
              <c:idx val="19"/>
              <c:layout>
                <c:manualLayout>
                  <c:x val="3.411010101010100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DE3-4D06-AED7-E09C0157F38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'F62-65 Eventual-Permanente'!$B$7:$B$26</c:f>
              <c:strCache>
                <c:ptCount val="20"/>
                <c:pt idx="0">
                  <c:v>Guadalajara</c:v>
                </c:pt>
                <c:pt idx="1">
                  <c:v>Zapopan</c:v>
                </c:pt>
                <c:pt idx="2">
                  <c:v>Tlaquepaque</c:v>
                </c:pt>
                <c:pt idx="3">
                  <c:v>Tlajomulco de Zúñiga</c:v>
                </c:pt>
                <c:pt idx="4">
                  <c:v>Zapotlán el Grande</c:v>
                </c:pt>
                <c:pt idx="5">
                  <c:v>Puerto Vallarta</c:v>
                </c:pt>
                <c:pt idx="6">
                  <c:v>San Gabriel</c:v>
                </c:pt>
                <c:pt idx="7">
                  <c:v>El Salto</c:v>
                </c:pt>
                <c:pt idx="8">
                  <c:v>Lagos de Moreno</c:v>
                </c:pt>
                <c:pt idx="9">
                  <c:v>Autlán de Navarro</c:v>
                </c:pt>
                <c:pt idx="10">
                  <c:v>Tuxcacuesco</c:v>
                </c:pt>
                <c:pt idx="11">
                  <c:v>Zapotiltic</c:v>
                </c:pt>
                <c:pt idx="12">
                  <c:v>Arandas</c:v>
                </c:pt>
                <c:pt idx="13">
                  <c:v>Jocotepec</c:v>
                </c:pt>
                <c:pt idx="14">
                  <c:v>Sayula</c:v>
                </c:pt>
                <c:pt idx="15">
                  <c:v>Tepatitlán de Morelos</c:v>
                </c:pt>
                <c:pt idx="16">
                  <c:v>Tequila</c:v>
                </c:pt>
                <c:pt idx="17">
                  <c:v>Ixtlahuacán de los Membrillos</c:v>
                </c:pt>
                <c:pt idx="18">
                  <c:v>Gómez Farías</c:v>
                </c:pt>
                <c:pt idx="19">
                  <c:v>Tonalá</c:v>
                </c:pt>
              </c:strCache>
            </c:strRef>
          </c:cat>
          <c:val>
            <c:numRef>
              <c:f>'F62-65 Eventual-Permanente'!$H$7:$H$26</c:f>
              <c:numCache>
                <c:formatCode>#,##0</c:formatCode>
                <c:ptCount val="20"/>
                <c:pt idx="0">
                  <c:v>-4928</c:v>
                </c:pt>
                <c:pt idx="1">
                  <c:v>-2680</c:v>
                </c:pt>
                <c:pt idx="2">
                  <c:v>-1674</c:v>
                </c:pt>
                <c:pt idx="3">
                  <c:v>-684</c:v>
                </c:pt>
                <c:pt idx="4">
                  <c:v>-540</c:v>
                </c:pt>
                <c:pt idx="5">
                  <c:v>-326</c:v>
                </c:pt>
                <c:pt idx="6">
                  <c:v>-33</c:v>
                </c:pt>
                <c:pt idx="7">
                  <c:v>-582</c:v>
                </c:pt>
                <c:pt idx="8">
                  <c:v>-501</c:v>
                </c:pt>
                <c:pt idx="9">
                  <c:v>-46</c:v>
                </c:pt>
                <c:pt idx="10">
                  <c:v>-21</c:v>
                </c:pt>
                <c:pt idx="11">
                  <c:v>-24</c:v>
                </c:pt>
                <c:pt idx="12">
                  <c:v>-275</c:v>
                </c:pt>
                <c:pt idx="13">
                  <c:v>-32</c:v>
                </c:pt>
                <c:pt idx="14">
                  <c:v>-11</c:v>
                </c:pt>
                <c:pt idx="15">
                  <c:v>-259</c:v>
                </c:pt>
                <c:pt idx="16">
                  <c:v>-68</c:v>
                </c:pt>
                <c:pt idx="17">
                  <c:v>-131</c:v>
                </c:pt>
                <c:pt idx="18">
                  <c:v>-11</c:v>
                </c:pt>
                <c:pt idx="19">
                  <c:v>-104</c:v>
                </c:pt>
              </c:numCache>
            </c:numRef>
          </c:val>
          <c:extLst>
            <c:ext xmlns:c16="http://schemas.microsoft.com/office/drawing/2014/chart" uri="{C3380CC4-5D6E-409C-BE32-E72D297353CC}">
              <c16:uniqueId val="{00000014-9DE3-4D06-AED7-E09C0157F38D}"/>
            </c:ext>
          </c:extLst>
        </c:ser>
        <c:ser>
          <c:idx val="1"/>
          <c:order val="1"/>
          <c:tx>
            <c:strRef>
              <c:f>'F62-65 Eventual-Permanente'!$I$6</c:f>
              <c:strCache>
                <c:ptCount val="1"/>
                <c:pt idx="0">
                  <c:v>Eventuales</c:v>
                </c:pt>
              </c:strCache>
            </c:strRef>
          </c:tx>
          <c:spPr>
            <a:solidFill>
              <a:srgbClr val="7C878E"/>
            </a:solidFill>
            <a:ln>
              <a:noFill/>
            </a:ln>
            <a:effectLst/>
          </c:spPr>
          <c:invertIfNegative val="0"/>
          <c:dLbls>
            <c:dLbl>
              <c:idx val="0"/>
              <c:layout>
                <c:manualLayout>
                  <c:x val="-0.12675942760942766"/>
                  <c:y val="-2.61296296296296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DE3-4D06-AED7-E09C0157F38D}"/>
                </c:ext>
              </c:extLst>
            </c:dLbl>
            <c:dLbl>
              <c:idx val="1"/>
              <c:layout>
                <c:manualLayout>
                  <c:x val="-0.15489191919191919"/>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DE3-4D06-AED7-E09C0157F38D}"/>
                </c:ext>
              </c:extLst>
            </c:dLbl>
            <c:dLbl>
              <c:idx val="2"/>
              <c:layout>
                <c:manualLayout>
                  <c:x val="-7.9666498316498399E-2"/>
                  <c:y val="2.057613170640581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DE3-4D06-AED7-E09C0157F38D}"/>
                </c:ext>
              </c:extLst>
            </c:dLbl>
            <c:dLbl>
              <c:idx val="3"/>
              <c:layout>
                <c:manualLayout>
                  <c:x val="-8.283535353535354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DE3-4D06-AED7-E09C0157F38D}"/>
                </c:ext>
              </c:extLst>
            </c:dLbl>
            <c:dLbl>
              <c:idx val="4"/>
              <c:layout>
                <c:manualLayout>
                  <c:x val="-5.5641582491582652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DE3-4D06-AED7-E09C0157F38D}"/>
                </c:ext>
              </c:extLst>
            </c:dLbl>
            <c:dLbl>
              <c:idx val="5"/>
              <c:layout>
                <c:manualLayout>
                  <c:x val="-5.761986531986532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DE3-4D06-AED7-E09C0157F38D}"/>
                </c:ext>
              </c:extLst>
            </c:dLbl>
            <c:dLbl>
              <c:idx val="6"/>
              <c:layout>
                <c:manualLayout>
                  <c:x val="-6.2974747474747475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DE3-4D06-AED7-E09C0157F38D}"/>
                </c:ext>
              </c:extLst>
            </c:dLbl>
            <c:dLbl>
              <c:idx val="7"/>
              <c:layout>
                <c:manualLayout>
                  <c:x val="-3.3361111111111112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DE3-4D06-AED7-E09C0157F38D}"/>
                </c:ext>
              </c:extLst>
            </c:dLbl>
            <c:dLbl>
              <c:idx val="8"/>
              <c:layout>
                <c:manualLayout>
                  <c:x val="-3.395959595959596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DE3-4D06-AED7-E09C0157F38D}"/>
                </c:ext>
              </c:extLst>
            </c:dLbl>
            <c:dLbl>
              <c:idx val="9"/>
              <c:layout>
                <c:manualLayout>
                  <c:x val="-4.8626599326599323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DE3-4D06-AED7-E09C0157F38D}"/>
                </c:ext>
              </c:extLst>
            </c:dLbl>
            <c:dLbl>
              <c:idx val="10"/>
              <c:layout>
                <c:manualLayout>
                  <c:x val="-4.6563468013468015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DE3-4D06-AED7-E09C0157F38D}"/>
                </c:ext>
              </c:extLst>
            </c:dLbl>
            <c:dLbl>
              <c:idx val="11"/>
              <c:layout>
                <c:manualLayout>
                  <c:x val="-4.1866835016835018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DE3-4D06-AED7-E09C0157F38D}"/>
                </c:ext>
              </c:extLst>
            </c:dLbl>
            <c:dLbl>
              <c:idx val="12"/>
              <c:layout>
                <c:manualLayout>
                  <c:x val="-2.8747138047138205E-2"/>
                  <c:y val="4.11522633792763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DE3-4D06-AED7-E09C0157F38D}"/>
                </c:ext>
              </c:extLst>
            </c:dLbl>
            <c:dLbl>
              <c:idx val="13"/>
              <c:layout>
                <c:manualLayout>
                  <c:x val="-3.373518518518526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DE3-4D06-AED7-E09C0157F38D}"/>
                </c:ext>
              </c:extLst>
            </c:dLbl>
            <c:dLbl>
              <c:idx val="14"/>
              <c:layout>
                <c:manualLayout>
                  <c:x val="-3.4546464646464645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DE3-4D06-AED7-E09C0157F38D}"/>
                </c:ext>
              </c:extLst>
            </c:dLbl>
            <c:dLbl>
              <c:idx val="16"/>
              <c:layout>
                <c:manualLayout>
                  <c:x val="-3.3308585858585857E-2"/>
                  <c:y val="1.0288065843860937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DE3-4D06-AED7-E09C0157F38D}"/>
                </c:ext>
              </c:extLst>
            </c:dLbl>
            <c:dLbl>
              <c:idx val="17"/>
              <c:layout>
                <c:manualLayout>
                  <c:x val="-2.9861111111111113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DE3-4D06-AED7-E09C0157F38D}"/>
                </c:ext>
              </c:extLst>
            </c:dLbl>
            <c:dLbl>
              <c:idx val="18"/>
              <c:layout>
                <c:manualLayout>
                  <c:x val="-3.6083164983164981E-2"/>
                  <c:y val="2.61337448559670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9DE3-4D06-AED7-E09C0157F38D}"/>
                </c:ext>
              </c:extLst>
            </c:dLbl>
            <c:dLbl>
              <c:idx val="19"/>
              <c:layout>
                <c:manualLayout>
                  <c:x val="-2.9055723905724064E-2"/>
                  <c:y val="2.61337448559670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DE3-4D06-AED7-E09C0157F38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'F62-65 Eventual-Permanente'!$B$7:$B$26</c:f>
              <c:strCache>
                <c:ptCount val="20"/>
                <c:pt idx="0">
                  <c:v>Guadalajara</c:v>
                </c:pt>
                <c:pt idx="1">
                  <c:v>Zapopan</c:v>
                </c:pt>
                <c:pt idx="2">
                  <c:v>Tlaquepaque</c:v>
                </c:pt>
                <c:pt idx="3">
                  <c:v>Tlajomulco de Zúñiga</c:v>
                </c:pt>
                <c:pt idx="4">
                  <c:v>Zapotlán el Grande</c:v>
                </c:pt>
                <c:pt idx="5">
                  <c:v>Puerto Vallarta</c:v>
                </c:pt>
                <c:pt idx="6">
                  <c:v>San Gabriel</c:v>
                </c:pt>
                <c:pt idx="7">
                  <c:v>El Salto</c:v>
                </c:pt>
                <c:pt idx="8">
                  <c:v>Lagos de Moreno</c:v>
                </c:pt>
                <c:pt idx="9">
                  <c:v>Autlán de Navarro</c:v>
                </c:pt>
                <c:pt idx="10">
                  <c:v>Tuxcacuesco</c:v>
                </c:pt>
                <c:pt idx="11">
                  <c:v>Zapotiltic</c:v>
                </c:pt>
                <c:pt idx="12">
                  <c:v>Arandas</c:v>
                </c:pt>
                <c:pt idx="13">
                  <c:v>Jocotepec</c:v>
                </c:pt>
                <c:pt idx="14">
                  <c:v>Sayula</c:v>
                </c:pt>
                <c:pt idx="15">
                  <c:v>Tepatitlán de Morelos</c:v>
                </c:pt>
                <c:pt idx="16">
                  <c:v>Tequila</c:v>
                </c:pt>
                <c:pt idx="17">
                  <c:v>Ixtlahuacán de los Membrillos</c:v>
                </c:pt>
                <c:pt idx="18">
                  <c:v>Gómez Farías</c:v>
                </c:pt>
                <c:pt idx="19">
                  <c:v>Tonalá</c:v>
                </c:pt>
              </c:strCache>
            </c:strRef>
          </c:cat>
          <c:val>
            <c:numRef>
              <c:f>'F62-65 Eventual-Permanente'!$I$7:$I$26</c:f>
              <c:numCache>
                <c:formatCode>#,##0</c:formatCode>
                <c:ptCount val="20"/>
                <c:pt idx="0">
                  <c:v>-2232</c:v>
                </c:pt>
                <c:pt idx="1">
                  <c:v>-2965</c:v>
                </c:pt>
                <c:pt idx="2">
                  <c:v>-1008</c:v>
                </c:pt>
                <c:pt idx="3">
                  <c:v>-1103</c:v>
                </c:pt>
                <c:pt idx="4">
                  <c:v>-686</c:v>
                </c:pt>
                <c:pt idx="5">
                  <c:v>-794</c:v>
                </c:pt>
                <c:pt idx="6">
                  <c:v>-895</c:v>
                </c:pt>
                <c:pt idx="7">
                  <c:v>-234</c:v>
                </c:pt>
                <c:pt idx="8">
                  <c:v>-170</c:v>
                </c:pt>
                <c:pt idx="9">
                  <c:v>-570</c:v>
                </c:pt>
                <c:pt idx="10">
                  <c:v>-519</c:v>
                </c:pt>
                <c:pt idx="11">
                  <c:v>-509</c:v>
                </c:pt>
                <c:pt idx="12">
                  <c:v>-44</c:v>
                </c:pt>
                <c:pt idx="13">
                  <c:v>-250</c:v>
                </c:pt>
                <c:pt idx="14">
                  <c:v>-267</c:v>
                </c:pt>
                <c:pt idx="15">
                  <c:v>18</c:v>
                </c:pt>
                <c:pt idx="16">
                  <c:v>-144</c:v>
                </c:pt>
                <c:pt idx="17">
                  <c:v>-78</c:v>
                </c:pt>
                <c:pt idx="18">
                  <c:v>-153</c:v>
                </c:pt>
                <c:pt idx="19">
                  <c:v>-58</c:v>
                </c:pt>
              </c:numCache>
            </c:numRef>
          </c:val>
          <c:extLst>
            <c:ext xmlns:c16="http://schemas.microsoft.com/office/drawing/2014/chart" uri="{C3380CC4-5D6E-409C-BE32-E72D297353CC}">
              <c16:uniqueId val="{00000028-9DE3-4D06-AED7-E09C0157F38D}"/>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400"/>
          <c:min val="-8000"/>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3BB5-4CE3-95DC-E1716F9CEFDF}"/>
              </c:ext>
            </c:extLst>
          </c:dPt>
          <c:dPt>
            <c:idx val="19"/>
            <c:invertIfNegative val="0"/>
            <c:bubble3D val="0"/>
            <c:spPr>
              <a:solidFill>
                <a:srgbClr val="FFC000"/>
              </a:solidFill>
              <a:ln>
                <a:noFill/>
              </a:ln>
              <a:effectLst/>
            </c:spPr>
            <c:extLst>
              <c:ext xmlns:c16="http://schemas.microsoft.com/office/drawing/2014/chart" uri="{C3380CC4-5D6E-409C-BE32-E72D297353CC}">
                <c16:uniqueId val="{00000002-3BB5-4CE3-95DC-E1716F9CEFD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'F62-65 Eventual-Permanente'!$B$112:$B$131</c:f>
              <c:strCache>
                <c:ptCount val="20"/>
                <c:pt idx="0">
                  <c:v>Chiquilistlán</c:v>
                </c:pt>
                <c:pt idx="1">
                  <c:v>Quitupan</c:v>
                </c:pt>
                <c:pt idx="2">
                  <c:v>Teuchitlán</c:v>
                </c:pt>
                <c:pt idx="3">
                  <c:v>Valle de Juárez</c:v>
                </c:pt>
                <c:pt idx="4">
                  <c:v>La Manzanilla de la Paz</c:v>
                </c:pt>
                <c:pt idx="5">
                  <c:v>Tuxcueca</c:v>
                </c:pt>
                <c:pt idx="6">
                  <c:v>Huejuquilla el Alto</c:v>
                </c:pt>
                <c:pt idx="7">
                  <c:v>Mezquitic</c:v>
                </c:pt>
                <c:pt idx="8">
                  <c:v>Jesús María</c:v>
                </c:pt>
                <c:pt idx="9">
                  <c:v>Tapalpa</c:v>
                </c:pt>
                <c:pt idx="10">
                  <c:v>Amatitán</c:v>
                </c:pt>
                <c:pt idx="11">
                  <c:v>Tizapán el Alto</c:v>
                </c:pt>
                <c:pt idx="12">
                  <c:v>Ojuelos de Jalisco</c:v>
                </c:pt>
                <c:pt idx="13">
                  <c:v>Tamazula de Gordiano</c:v>
                </c:pt>
                <c:pt idx="14">
                  <c:v>Acatlán de Juárez</c:v>
                </c:pt>
                <c:pt idx="15">
                  <c:v>Poncitlán</c:v>
                </c:pt>
                <c:pt idx="16">
                  <c:v>Casimiro Castillo</c:v>
                </c:pt>
                <c:pt idx="17">
                  <c:v>Cocula</c:v>
                </c:pt>
                <c:pt idx="18">
                  <c:v>Ameca</c:v>
                </c:pt>
                <c:pt idx="19">
                  <c:v>Tala</c:v>
                </c:pt>
              </c:strCache>
            </c:strRef>
          </c:cat>
          <c:val>
            <c:numRef>
              <c:f>'F62-65 Eventual-Permanente'!$G$112:$G$131</c:f>
              <c:numCache>
                <c:formatCode>#,##0</c:formatCode>
                <c:ptCount val="20"/>
                <c:pt idx="0">
                  <c:v>7</c:v>
                </c:pt>
                <c:pt idx="1">
                  <c:v>7</c:v>
                </c:pt>
                <c:pt idx="2">
                  <c:v>9</c:v>
                </c:pt>
                <c:pt idx="3">
                  <c:v>15</c:v>
                </c:pt>
                <c:pt idx="4">
                  <c:v>15</c:v>
                </c:pt>
                <c:pt idx="5">
                  <c:v>23</c:v>
                </c:pt>
                <c:pt idx="6">
                  <c:v>25</c:v>
                </c:pt>
                <c:pt idx="7">
                  <c:v>26</c:v>
                </c:pt>
                <c:pt idx="8">
                  <c:v>31</c:v>
                </c:pt>
                <c:pt idx="9">
                  <c:v>48</c:v>
                </c:pt>
                <c:pt idx="10">
                  <c:v>59</c:v>
                </c:pt>
                <c:pt idx="11">
                  <c:v>61</c:v>
                </c:pt>
                <c:pt idx="12">
                  <c:v>71</c:v>
                </c:pt>
                <c:pt idx="13">
                  <c:v>174</c:v>
                </c:pt>
                <c:pt idx="14">
                  <c:v>255</c:v>
                </c:pt>
                <c:pt idx="15">
                  <c:v>293</c:v>
                </c:pt>
                <c:pt idx="16">
                  <c:v>352</c:v>
                </c:pt>
                <c:pt idx="17">
                  <c:v>434</c:v>
                </c:pt>
                <c:pt idx="18">
                  <c:v>622</c:v>
                </c:pt>
                <c:pt idx="19">
                  <c:v>993</c:v>
                </c:pt>
              </c:numCache>
            </c:numRef>
          </c:val>
          <c:extLst>
            <c:ext xmlns:c16="http://schemas.microsoft.com/office/drawing/2014/chart" uri="{C3380CC4-5D6E-409C-BE32-E72D297353CC}">
              <c16:uniqueId val="{00000003-3BB5-4CE3-95DC-E1716F9CEFDF}"/>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'F62-65 Eventual-Permanente'!$H$6</c:f>
              <c:strCache>
                <c:ptCount val="1"/>
                <c:pt idx="0">
                  <c:v>Permanentes</c:v>
                </c:pt>
              </c:strCache>
            </c:strRef>
          </c:tx>
          <c:spPr>
            <a:solidFill>
              <a:srgbClr val="FFC000"/>
            </a:solidFill>
            <a:ln>
              <a:noFill/>
            </a:ln>
            <a:effectLst/>
          </c:spPr>
          <c:invertIfNegative val="0"/>
          <c:dLbls>
            <c:dLbl>
              <c:idx val="0"/>
              <c:layout>
                <c:manualLayout>
                  <c:x val="9.8136466104019725E-3"/>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7C-4E9A-8A65-8B2A7409D3BF}"/>
                </c:ext>
              </c:extLst>
            </c:dLbl>
            <c:dLbl>
              <c:idx val="1"/>
              <c:layout>
                <c:manualLayout>
                  <c:x val="1.0378481394123361E-2"/>
                  <c:y val="2.057759243267966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7C-4E9A-8A65-8B2A7409D3BF}"/>
                </c:ext>
              </c:extLst>
            </c:dLbl>
            <c:dLbl>
              <c:idx val="2"/>
              <c:layout>
                <c:manualLayout>
                  <c:x val="-1.5480681976972249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7C-4E9A-8A65-8B2A7409D3BF}"/>
                </c:ext>
              </c:extLst>
            </c:dLbl>
            <c:dLbl>
              <c:idx val="3"/>
              <c:layout>
                <c:manualLayout>
                  <c:x val="-2.1950439325296053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7C-4E9A-8A65-8B2A7409D3BF}"/>
                </c:ext>
              </c:extLst>
            </c:dLbl>
            <c:dLbl>
              <c:idx val="4"/>
              <c:layout>
                <c:manualLayout>
                  <c:x val="-1.437660253982043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7C-4E9A-8A65-8B2A7409D3BF}"/>
                </c:ext>
              </c:extLst>
            </c:dLbl>
            <c:dLbl>
              <c:idx val="5"/>
              <c:layout>
                <c:manualLayout>
                  <c:x val="-1.467375109221033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7C-4E9A-8A65-8B2A7409D3BF}"/>
                </c:ext>
              </c:extLst>
            </c:dLbl>
            <c:dLbl>
              <c:idx val="6"/>
              <c:layout>
                <c:manualLayout>
                  <c:x val="2.718597795544952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37C-4E9A-8A65-8B2A7409D3BF}"/>
                </c:ext>
              </c:extLst>
            </c:dLbl>
            <c:dLbl>
              <c:idx val="7"/>
              <c:layout>
                <c:manualLayout>
                  <c:x val="2.30457642441904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37C-4E9A-8A65-8B2A7409D3BF}"/>
                </c:ext>
              </c:extLst>
            </c:dLbl>
            <c:dLbl>
              <c:idx val="8"/>
              <c:layout>
                <c:manualLayout>
                  <c:x val="-2.396751400302030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37C-4E9A-8A65-8B2A7409D3BF}"/>
                </c:ext>
              </c:extLst>
            </c:dLbl>
            <c:dLbl>
              <c:idx val="9"/>
              <c:layout>
                <c:manualLayout>
                  <c:x val="-2.0982559989494616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37C-4E9A-8A65-8B2A7409D3BF}"/>
                </c:ext>
              </c:extLst>
            </c:dLbl>
            <c:dLbl>
              <c:idx val="10"/>
              <c:layout>
                <c:manualLayout>
                  <c:x val="-2.8859269435451383E-2"/>
                  <c:y val="2.61356001609167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37C-4E9A-8A65-8B2A7409D3BF}"/>
                </c:ext>
              </c:extLst>
            </c:dLbl>
            <c:dLbl>
              <c:idx val="11"/>
              <c:layout>
                <c:manualLayout>
                  <c:x val="-2.3564301094819891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37C-4E9A-8A65-8B2A7409D3BF}"/>
                </c:ext>
              </c:extLst>
            </c:dLbl>
            <c:dLbl>
              <c:idx val="12"/>
              <c:layout>
                <c:manualLayout>
                  <c:x val="-2.881920067881187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37C-4E9A-8A65-8B2A7409D3BF}"/>
                </c:ext>
              </c:extLst>
            </c:dLbl>
            <c:dLbl>
              <c:idx val="13"/>
              <c:layout>
                <c:manualLayout>
                  <c:x val="-1.327757378627864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37C-4E9A-8A65-8B2A7409D3BF}"/>
                </c:ext>
              </c:extLst>
            </c:dLbl>
            <c:dLbl>
              <c:idx val="14"/>
              <c:layout>
                <c:manualLayout>
                  <c:x val="-2.1143676796654465E-2"/>
                  <c:y val="2.61376579201609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37C-4E9A-8A65-8B2A7409D3BF}"/>
                </c:ext>
              </c:extLst>
            </c:dLbl>
            <c:dLbl>
              <c:idx val="15"/>
              <c:layout>
                <c:manualLayout>
                  <c:x val="-6.354433405894821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37C-4E9A-8A65-8B2A7409D3BF}"/>
                </c:ext>
              </c:extLst>
            </c:dLbl>
            <c:dLbl>
              <c:idx val="16"/>
              <c:layout>
                <c:manualLayout>
                  <c:x val="-1.71499329100860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37C-4E9A-8A65-8B2A7409D3BF}"/>
                </c:ext>
              </c:extLst>
            </c:dLbl>
            <c:dLbl>
              <c:idx val="17"/>
              <c:layout>
                <c:manualLayout>
                  <c:x val="-4.4381030305785218E-2"/>
                  <c:y val="5.226914256258931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37C-4E9A-8A65-8B2A7409D3BF}"/>
                </c:ext>
              </c:extLst>
            </c:dLbl>
            <c:dLbl>
              <c:idx val="18"/>
              <c:layout>
                <c:manualLayout>
                  <c:x val="-4.0750767283018387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37C-4E9A-8A65-8B2A7409D3BF}"/>
                </c:ext>
              </c:extLst>
            </c:dLbl>
            <c:dLbl>
              <c:idx val="19"/>
              <c:layout>
                <c:manualLayout>
                  <c:x val="-6.1621538808611077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37C-4E9A-8A65-8B2A7409D3B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'F62-65 Eventual-Permanente'!$B$112:$B$131</c:f>
              <c:strCache>
                <c:ptCount val="20"/>
                <c:pt idx="0">
                  <c:v>Chiquilistlán</c:v>
                </c:pt>
                <c:pt idx="1">
                  <c:v>Quitupan</c:v>
                </c:pt>
                <c:pt idx="2">
                  <c:v>Teuchitlán</c:v>
                </c:pt>
                <c:pt idx="3">
                  <c:v>Valle de Juárez</c:v>
                </c:pt>
                <c:pt idx="4">
                  <c:v>La Manzanilla de la Paz</c:v>
                </c:pt>
                <c:pt idx="5">
                  <c:v>Tuxcueca</c:v>
                </c:pt>
                <c:pt idx="6">
                  <c:v>Huejuquilla el Alto</c:v>
                </c:pt>
                <c:pt idx="7">
                  <c:v>Mezquitic</c:v>
                </c:pt>
                <c:pt idx="8">
                  <c:v>Jesús María</c:v>
                </c:pt>
                <c:pt idx="9">
                  <c:v>Tapalpa</c:v>
                </c:pt>
                <c:pt idx="10">
                  <c:v>Amatitán</c:v>
                </c:pt>
                <c:pt idx="11">
                  <c:v>Tizapán el Alto</c:v>
                </c:pt>
                <c:pt idx="12">
                  <c:v>Ojuelos de Jalisco</c:v>
                </c:pt>
                <c:pt idx="13">
                  <c:v>Tamazula de Gordiano</c:v>
                </c:pt>
                <c:pt idx="14">
                  <c:v>Acatlán de Juárez</c:v>
                </c:pt>
                <c:pt idx="15">
                  <c:v>Poncitlán</c:v>
                </c:pt>
                <c:pt idx="16">
                  <c:v>Casimiro Castillo</c:v>
                </c:pt>
                <c:pt idx="17">
                  <c:v>Cocula</c:v>
                </c:pt>
                <c:pt idx="18">
                  <c:v>Ameca</c:v>
                </c:pt>
                <c:pt idx="19">
                  <c:v>Tala</c:v>
                </c:pt>
              </c:strCache>
            </c:strRef>
          </c:cat>
          <c:val>
            <c:numRef>
              <c:f>'F62-65 Eventual-Permanente'!$H$112:$H$131</c:f>
              <c:numCache>
                <c:formatCode>#,##0</c:formatCode>
                <c:ptCount val="20"/>
                <c:pt idx="0">
                  <c:v>7</c:v>
                </c:pt>
                <c:pt idx="1">
                  <c:v>7</c:v>
                </c:pt>
                <c:pt idx="2">
                  <c:v>4</c:v>
                </c:pt>
                <c:pt idx="3">
                  <c:v>14</c:v>
                </c:pt>
                <c:pt idx="4">
                  <c:v>6</c:v>
                </c:pt>
                <c:pt idx="5">
                  <c:v>8</c:v>
                </c:pt>
                <c:pt idx="6">
                  <c:v>27</c:v>
                </c:pt>
                <c:pt idx="7">
                  <c:v>31</c:v>
                </c:pt>
                <c:pt idx="8">
                  <c:v>22</c:v>
                </c:pt>
                <c:pt idx="9">
                  <c:v>14</c:v>
                </c:pt>
                <c:pt idx="10">
                  <c:v>-52</c:v>
                </c:pt>
                <c:pt idx="11">
                  <c:v>36</c:v>
                </c:pt>
                <c:pt idx="12">
                  <c:v>53</c:v>
                </c:pt>
                <c:pt idx="13">
                  <c:v>-8</c:v>
                </c:pt>
                <c:pt idx="14">
                  <c:v>-31</c:v>
                </c:pt>
                <c:pt idx="15">
                  <c:v>178</c:v>
                </c:pt>
                <c:pt idx="16">
                  <c:v>3</c:v>
                </c:pt>
                <c:pt idx="17">
                  <c:v>-64</c:v>
                </c:pt>
                <c:pt idx="18">
                  <c:v>-69</c:v>
                </c:pt>
                <c:pt idx="19">
                  <c:v>-136</c:v>
                </c:pt>
              </c:numCache>
            </c:numRef>
          </c:val>
          <c:extLst>
            <c:ext xmlns:c16="http://schemas.microsoft.com/office/drawing/2014/chart" uri="{C3380CC4-5D6E-409C-BE32-E72D297353CC}">
              <c16:uniqueId val="{00000014-B37C-4E9A-8A65-8B2A7409D3BF}"/>
            </c:ext>
          </c:extLst>
        </c:ser>
        <c:ser>
          <c:idx val="1"/>
          <c:order val="1"/>
          <c:tx>
            <c:strRef>
              <c:f>'F62-65 Eventual-Permanente'!$I$6</c:f>
              <c:strCache>
                <c:ptCount val="1"/>
                <c:pt idx="0">
                  <c:v>Eventuales</c:v>
                </c:pt>
              </c:strCache>
            </c:strRef>
          </c:tx>
          <c:spPr>
            <a:solidFill>
              <a:srgbClr val="7C878E"/>
            </a:solidFill>
            <a:ln>
              <a:noFill/>
            </a:ln>
            <a:effectLst/>
          </c:spPr>
          <c:invertIfNegative val="0"/>
          <c:dLbls>
            <c:dLbl>
              <c:idx val="0"/>
              <c:layout>
                <c:manualLayout>
                  <c:x val="-1.7291015338926161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37C-4E9A-8A65-8B2A7409D3BF}"/>
                </c:ext>
              </c:extLst>
            </c:dLbl>
            <c:dLbl>
              <c:idx val="1"/>
              <c:layout>
                <c:manualLayout>
                  <c:x val="-1.5919923094924269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37C-4E9A-8A65-8B2A7409D3BF}"/>
                </c:ext>
              </c:extLst>
            </c:dLbl>
            <c:dLbl>
              <c:idx val="2"/>
              <c:layout>
                <c:manualLayout>
                  <c:x val="1.5083024820742821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37C-4E9A-8A65-8B2A7409D3BF}"/>
                </c:ext>
              </c:extLst>
            </c:dLbl>
            <c:dLbl>
              <c:idx val="3"/>
              <c:layout>
                <c:manualLayout>
                  <c:x val="1.4094606038260613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37C-4E9A-8A65-8B2A7409D3BF}"/>
                </c:ext>
              </c:extLst>
            </c:dLbl>
            <c:dLbl>
              <c:idx val="5"/>
              <c:layout>
                <c:manualLayout>
                  <c:x val="2.3302675683820471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37C-4E9A-8A65-8B2A7409D3BF}"/>
                </c:ext>
              </c:extLst>
            </c:dLbl>
            <c:dLbl>
              <c:idx val="6"/>
              <c:layout>
                <c:manualLayout>
                  <c:x val="-1.3277237074037971E-2"/>
                  <c:y val="4.11551848845236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37C-4E9A-8A65-8B2A7409D3BF}"/>
                </c:ext>
              </c:extLst>
            </c:dLbl>
            <c:dLbl>
              <c:idx val="7"/>
              <c:layout>
                <c:manualLayout>
                  <c:x val="-2.0962525611174846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37C-4E9A-8A65-8B2A7409D3BF}"/>
                </c:ext>
              </c:extLst>
            </c:dLbl>
            <c:dLbl>
              <c:idx val="8"/>
              <c:layout>
                <c:manualLayout>
                  <c:x val="1.562765687002394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37C-4E9A-8A65-8B2A7409D3BF}"/>
                </c:ext>
              </c:extLst>
            </c:dLbl>
            <c:dLbl>
              <c:idx val="9"/>
              <c:layout>
                <c:manualLayout>
                  <c:x val="2.8285175065111731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37C-4E9A-8A65-8B2A7409D3BF}"/>
                </c:ext>
              </c:extLst>
            </c:dLbl>
            <c:dLbl>
              <c:idx val="10"/>
              <c:layout>
                <c:manualLayout>
                  <c:x val="4.42396111647044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37C-4E9A-8A65-8B2A7409D3BF}"/>
                </c:ext>
              </c:extLst>
            </c:dLbl>
            <c:dLbl>
              <c:idx val="11"/>
              <c:layout>
                <c:manualLayout>
                  <c:x val="2.2979937001139691E-2"/>
                  <c:y val="-2.61294268831845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37C-4E9A-8A65-8B2A7409D3BF}"/>
                </c:ext>
              </c:extLst>
            </c:dLbl>
            <c:dLbl>
              <c:idx val="12"/>
              <c:layout>
                <c:manualLayout>
                  <c:x val="2.915187237259229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37C-4E9A-8A65-8B2A7409D3BF}"/>
                </c:ext>
              </c:extLst>
            </c:dLbl>
            <c:dLbl>
              <c:idx val="13"/>
              <c:layout>
                <c:manualLayout>
                  <c:x val="6.303825556122354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37C-4E9A-8A65-8B2A7409D3BF}"/>
                </c:ext>
              </c:extLst>
            </c:dLbl>
            <c:dLbl>
              <c:idx val="14"/>
              <c:layout>
                <c:manualLayout>
                  <c:x val="8.8354302088120965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37C-4E9A-8A65-8B2A7409D3BF}"/>
                </c:ext>
              </c:extLst>
            </c:dLbl>
            <c:dLbl>
              <c:idx val="15"/>
              <c:layout>
                <c:manualLayout>
                  <c:x val="5.1047932671020278E-2"/>
                  <c:y val="-2.61335424016723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37C-4E9A-8A65-8B2A7409D3BF}"/>
                </c:ext>
              </c:extLst>
            </c:dLbl>
            <c:dLbl>
              <c:idx val="16"/>
              <c:layout>
                <c:manualLayout>
                  <c:x val="0.100899358394825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37C-4E9A-8A65-8B2A7409D3BF}"/>
                </c:ext>
              </c:extLst>
            </c:dLbl>
            <c:dLbl>
              <c:idx val="17"/>
              <c:layout>
                <c:manualLayout>
                  <c:x val="0.13266950515085549"/>
                  <c:y val="-2.395547046589414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37C-4E9A-8A65-8B2A7409D3BF}"/>
                </c:ext>
              </c:extLst>
            </c:dLbl>
            <c:dLbl>
              <c:idx val="18"/>
              <c:layout>
                <c:manualLayout>
                  <c:x val="0.17859587628518853"/>
                  <c:y val="-1.197773523294707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37C-4E9A-8A65-8B2A7409D3BF}"/>
                </c:ext>
              </c:extLst>
            </c:dLbl>
            <c:dLbl>
              <c:idx val="19"/>
              <c:layout>
                <c:manualLayout>
                  <c:x val="0.2883660870165443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37C-4E9A-8A65-8B2A7409D3B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'F62-65 Eventual-Permanente'!$B$112:$B$131</c:f>
              <c:strCache>
                <c:ptCount val="20"/>
                <c:pt idx="0">
                  <c:v>Chiquilistlán</c:v>
                </c:pt>
                <c:pt idx="1">
                  <c:v>Quitupan</c:v>
                </c:pt>
                <c:pt idx="2">
                  <c:v>Teuchitlán</c:v>
                </c:pt>
                <c:pt idx="3">
                  <c:v>Valle de Juárez</c:v>
                </c:pt>
                <c:pt idx="4">
                  <c:v>La Manzanilla de la Paz</c:v>
                </c:pt>
                <c:pt idx="5">
                  <c:v>Tuxcueca</c:v>
                </c:pt>
                <c:pt idx="6">
                  <c:v>Huejuquilla el Alto</c:v>
                </c:pt>
                <c:pt idx="7">
                  <c:v>Mezquitic</c:v>
                </c:pt>
                <c:pt idx="8">
                  <c:v>Jesús María</c:v>
                </c:pt>
                <c:pt idx="9">
                  <c:v>Tapalpa</c:v>
                </c:pt>
                <c:pt idx="10">
                  <c:v>Amatitán</c:v>
                </c:pt>
                <c:pt idx="11">
                  <c:v>Tizapán el Alto</c:v>
                </c:pt>
                <c:pt idx="12">
                  <c:v>Ojuelos de Jalisco</c:v>
                </c:pt>
                <c:pt idx="13">
                  <c:v>Tamazula de Gordiano</c:v>
                </c:pt>
                <c:pt idx="14">
                  <c:v>Acatlán de Juárez</c:v>
                </c:pt>
                <c:pt idx="15">
                  <c:v>Poncitlán</c:v>
                </c:pt>
                <c:pt idx="16">
                  <c:v>Casimiro Castillo</c:v>
                </c:pt>
                <c:pt idx="17">
                  <c:v>Cocula</c:v>
                </c:pt>
                <c:pt idx="18">
                  <c:v>Ameca</c:v>
                </c:pt>
                <c:pt idx="19">
                  <c:v>Tala</c:v>
                </c:pt>
              </c:strCache>
            </c:strRef>
          </c:cat>
          <c:val>
            <c:numRef>
              <c:f>'F62-65 Eventual-Permanente'!$I$112:$I$131</c:f>
              <c:numCache>
                <c:formatCode>#,##0</c:formatCode>
                <c:ptCount val="20"/>
                <c:pt idx="0">
                  <c:v>0</c:v>
                </c:pt>
                <c:pt idx="1">
                  <c:v>0</c:v>
                </c:pt>
                <c:pt idx="2">
                  <c:v>5</c:v>
                </c:pt>
                <c:pt idx="3">
                  <c:v>1</c:v>
                </c:pt>
                <c:pt idx="4">
                  <c:v>9</c:v>
                </c:pt>
                <c:pt idx="5">
                  <c:v>15</c:v>
                </c:pt>
                <c:pt idx="6">
                  <c:v>-2</c:v>
                </c:pt>
                <c:pt idx="7">
                  <c:v>-5</c:v>
                </c:pt>
                <c:pt idx="8">
                  <c:v>9</c:v>
                </c:pt>
                <c:pt idx="9">
                  <c:v>34</c:v>
                </c:pt>
                <c:pt idx="10">
                  <c:v>111</c:v>
                </c:pt>
                <c:pt idx="11">
                  <c:v>25</c:v>
                </c:pt>
                <c:pt idx="12">
                  <c:v>18</c:v>
                </c:pt>
                <c:pt idx="13">
                  <c:v>182</c:v>
                </c:pt>
                <c:pt idx="14">
                  <c:v>286</c:v>
                </c:pt>
                <c:pt idx="15">
                  <c:v>115</c:v>
                </c:pt>
                <c:pt idx="16">
                  <c:v>349</c:v>
                </c:pt>
                <c:pt idx="17">
                  <c:v>498</c:v>
                </c:pt>
                <c:pt idx="18">
                  <c:v>691</c:v>
                </c:pt>
                <c:pt idx="19">
                  <c:v>1129</c:v>
                </c:pt>
              </c:numCache>
            </c:numRef>
          </c:val>
          <c:extLst>
            <c:ext xmlns:c16="http://schemas.microsoft.com/office/drawing/2014/chart" uri="{C3380CC4-5D6E-409C-BE32-E72D297353CC}">
              <c16:uniqueId val="{00000028-B37C-4E9A-8A65-8B2A7409D3BF}"/>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1300"/>
          <c:min val="-300"/>
        </c:scaling>
        <c:delete val="0"/>
        <c:axPos val="b"/>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184436080651013"/>
          <c:y val="4.9780655102018276E-2"/>
          <c:w val="0.87810940613992416"/>
          <c:h val="0.73010546585891589"/>
        </c:manualLayout>
      </c:layout>
      <c:barChart>
        <c:barDir val="col"/>
        <c:grouping val="clustered"/>
        <c:varyColors val="0"/>
        <c:ser>
          <c:idx val="0"/>
          <c:order val="0"/>
          <c:spPr>
            <a:ln w="15875" cap="rnd">
              <a:solidFill>
                <a:srgbClr val="7C878E"/>
              </a:solidFill>
              <a:round/>
            </a:ln>
            <a:effectLst/>
          </c:spPr>
          <c:invertIfNegative val="0"/>
          <c:dPt>
            <c:idx val="85"/>
            <c:invertIfNegative val="0"/>
            <c:bubble3D val="0"/>
            <c:spPr>
              <a:solidFill>
                <a:srgbClr val="FFC000"/>
              </a:solidFill>
              <a:ln w="15875" cap="rnd">
                <a:solidFill>
                  <a:srgbClr val="FBBB27"/>
                </a:solidFill>
                <a:round/>
              </a:ln>
              <a:effectLst/>
            </c:spPr>
            <c:extLst>
              <c:ext xmlns:c16="http://schemas.microsoft.com/office/drawing/2014/chart" uri="{C3380CC4-5D6E-409C-BE32-E72D297353CC}">
                <c16:uniqueId val="{00000009-952D-4BC1-9324-69927E64E593}"/>
              </c:ext>
            </c:extLst>
          </c:dPt>
          <c:dPt>
            <c:idx val="92"/>
            <c:invertIfNegative val="0"/>
            <c:bubble3D val="0"/>
            <c:spPr>
              <a:solidFill>
                <a:srgbClr val="FFC000"/>
              </a:solidFill>
              <a:ln w="15875" cap="rnd">
                <a:solidFill>
                  <a:srgbClr val="FFC000"/>
                </a:solidFill>
                <a:round/>
              </a:ln>
              <a:effectLst/>
            </c:spPr>
            <c:extLst>
              <c:ext xmlns:c16="http://schemas.microsoft.com/office/drawing/2014/chart" uri="{C3380CC4-5D6E-409C-BE32-E72D297353CC}">
                <c16:uniqueId val="{0000000C-952D-4BC1-9324-69927E64E593}"/>
              </c:ext>
            </c:extLst>
          </c:dPt>
          <c:dPt>
            <c:idx val="94"/>
            <c:invertIfNegative val="0"/>
            <c:bubble3D val="0"/>
            <c:spPr>
              <a:solidFill>
                <a:srgbClr val="FFC000"/>
              </a:solidFill>
              <a:ln w="15875" cap="rnd">
                <a:solidFill>
                  <a:srgbClr val="FFC000"/>
                </a:solidFill>
                <a:round/>
              </a:ln>
              <a:effectLst/>
            </c:spPr>
            <c:extLst>
              <c:ext xmlns:c16="http://schemas.microsoft.com/office/drawing/2014/chart" uri="{C3380CC4-5D6E-409C-BE32-E72D297353CC}">
                <c16:uniqueId val="{0000000B-952D-4BC1-9324-69927E64E593}"/>
              </c:ext>
            </c:extLst>
          </c:dPt>
          <c:dPt>
            <c:idx val="98"/>
            <c:invertIfNegative val="0"/>
            <c:bubble3D val="0"/>
            <c:spPr>
              <a:solidFill>
                <a:srgbClr val="FFC000"/>
              </a:solidFill>
              <a:ln w="15875" cap="rnd">
                <a:solidFill>
                  <a:srgbClr val="FFC000"/>
                </a:solidFill>
                <a:round/>
              </a:ln>
              <a:effectLst/>
            </c:spPr>
            <c:extLst>
              <c:ext xmlns:c16="http://schemas.microsoft.com/office/drawing/2014/chart" uri="{C3380CC4-5D6E-409C-BE32-E72D297353CC}">
                <c16:uniqueId val="{0000000D-952D-4BC1-9324-69927E64E593}"/>
              </c:ext>
            </c:extLst>
          </c:dPt>
          <c:dPt>
            <c:idx val="107"/>
            <c:invertIfNegative val="0"/>
            <c:bubble3D val="0"/>
            <c:spPr>
              <a:solidFill>
                <a:srgbClr val="FFC000"/>
              </a:solidFill>
              <a:ln w="15875" cap="rnd">
                <a:solidFill>
                  <a:srgbClr val="FFC000"/>
                </a:solidFill>
                <a:round/>
              </a:ln>
              <a:effectLst/>
            </c:spPr>
            <c:extLst>
              <c:ext xmlns:c16="http://schemas.microsoft.com/office/drawing/2014/chart" uri="{C3380CC4-5D6E-409C-BE32-E72D297353CC}">
                <c16:uniqueId val="{0000000E-952D-4BC1-9324-69927E64E593}"/>
              </c:ext>
            </c:extLst>
          </c:dPt>
          <c:dPt>
            <c:idx val="118"/>
            <c:invertIfNegative val="0"/>
            <c:bubble3D val="0"/>
            <c:spPr>
              <a:solidFill>
                <a:srgbClr val="FFC000"/>
              </a:solidFill>
              <a:ln w="15875" cap="rnd">
                <a:solidFill>
                  <a:srgbClr val="FFC000"/>
                </a:solidFill>
                <a:round/>
              </a:ln>
              <a:effectLst/>
            </c:spPr>
            <c:extLst>
              <c:ext xmlns:c16="http://schemas.microsoft.com/office/drawing/2014/chart" uri="{C3380CC4-5D6E-409C-BE32-E72D297353CC}">
                <c16:uniqueId val="{00000004-952D-4BC1-9324-69927E64E593}"/>
              </c:ext>
            </c:extLst>
          </c:dPt>
          <c:dPt>
            <c:idx val="128"/>
            <c:invertIfNegative val="0"/>
            <c:bubble3D val="0"/>
            <c:spPr>
              <a:solidFill>
                <a:srgbClr val="FFC000"/>
              </a:solidFill>
              <a:ln w="15875" cap="rnd">
                <a:solidFill>
                  <a:srgbClr val="FFC000"/>
                </a:solidFill>
                <a:round/>
              </a:ln>
              <a:effectLst/>
            </c:spPr>
            <c:extLst>
              <c:ext xmlns:c16="http://schemas.microsoft.com/office/drawing/2014/chart" uri="{C3380CC4-5D6E-409C-BE32-E72D297353CC}">
                <c16:uniqueId val="{00000007-952D-4BC1-9324-69927E64E593}"/>
              </c:ext>
            </c:extLst>
          </c:dPt>
          <c:dPt>
            <c:idx val="130"/>
            <c:invertIfNegative val="0"/>
            <c:bubble3D val="0"/>
            <c:spPr>
              <a:solidFill>
                <a:srgbClr val="FFC000"/>
              </a:solidFill>
              <a:ln w="15875" cap="rnd">
                <a:solidFill>
                  <a:srgbClr val="FFC000"/>
                </a:solidFill>
                <a:round/>
              </a:ln>
              <a:effectLst/>
            </c:spPr>
            <c:extLst>
              <c:ext xmlns:c16="http://schemas.microsoft.com/office/drawing/2014/chart" uri="{C3380CC4-5D6E-409C-BE32-E72D297353CC}">
                <c16:uniqueId val="{00000006-952D-4BC1-9324-69927E64E593}"/>
              </c:ext>
            </c:extLst>
          </c:dPt>
          <c:dPt>
            <c:idx val="134"/>
            <c:invertIfNegative val="0"/>
            <c:bubble3D val="0"/>
            <c:spPr>
              <a:solidFill>
                <a:srgbClr val="FFC000"/>
              </a:solidFill>
              <a:ln w="15875" cap="rnd">
                <a:solidFill>
                  <a:srgbClr val="FFC000"/>
                </a:solidFill>
                <a:round/>
              </a:ln>
              <a:effectLst/>
            </c:spPr>
            <c:extLst>
              <c:ext xmlns:c16="http://schemas.microsoft.com/office/drawing/2014/chart" uri="{C3380CC4-5D6E-409C-BE32-E72D297353CC}">
                <c16:uniqueId val="{00000008-952D-4BC1-9324-69927E64E593}"/>
              </c:ext>
            </c:extLst>
          </c:dPt>
          <c:dPt>
            <c:idx val="143"/>
            <c:invertIfNegative val="0"/>
            <c:bubble3D val="0"/>
            <c:spPr>
              <a:solidFill>
                <a:srgbClr val="FFC000">
                  <a:alpha val="0"/>
                </a:srgbClr>
              </a:solidFill>
              <a:ln w="15875" cap="rnd">
                <a:solidFill>
                  <a:srgbClr val="FFC000"/>
                </a:solidFill>
                <a:round/>
              </a:ln>
              <a:effectLst/>
            </c:spPr>
            <c:extLst>
              <c:ext xmlns:c16="http://schemas.microsoft.com/office/drawing/2014/chart" uri="{C3380CC4-5D6E-409C-BE32-E72D297353CC}">
                <c16:uniqueId val="{00000002-952D-4BC1-9324-69927E64E593}"/>
              </c:ext>
            </c:extLst>
          </c:dPt>
          <c:dLbls>
            <c:dLbl>
              <c:idx val="85"/>
              <c:layout>
                <c:manualLayout>
                  <c:x val="5.7591153418388667E-3"/>
                  <c:y val="-1.6341505029452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52D-4BC1-9324-69927E64E593}"/>
                </c:ext>
              </c:extLst>
            </c:dLbl>
            <c:dLbl>
              <c:idx val="92"/>
              <c:layout>
                <c:manualLayout>
                  <c:x val="0"/>
                  <c:y val="-3.92196120706848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52D-4BC1-9324-69927E64E593}"/>
                </c:ext>
              </c:extLst>
            </c:dLbl>
            <c:dLbl>
              <c:idx val="94"/>
              <c:layout>
                <c:manualLayout>
                  <c:x val="0"/>
                  <c:y val="-0.101317331182602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52D-4BC1-9324-69927E64E593}"/>
                </c:ext>
              </c:extLst>
            </c:dLbl>
            <c:dLbl>
              <c:idx val="98"/>
              <c:layout>
                <c:manualLayout>
                  <c:x val="0"/>
                  <c:y val="-5.229281609424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52D-4BC1-9324-69927E64E593}"/>
                </c:ext>
              </c:extLst>
            </c:dLbl>
            <c:dLbl>
              <c:idx val="107"/>
              <c:layout>
                <c:manualLayout>
                  <c:x val="0"/>
                  <c:y val="-3.59513110647944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52D-4BC1-9324-69927E64E593}"/>
                </c:ext>
              </c:extLst>
            </c:dLbl>
            <c:dLbl>
              <c:idx val="1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2D-4BC1-9324-69927E64E593}"/>
                </c:ext>
              </c:extLst>
            </c:dLbl>
            <c:dLbl>
              <c:idx val="128"/>
              <c:layout>
                <c:manualLayout>
                  <c:x val="-6.5475201310467995E-3"/>
                  <c:y val="-4.97806551020183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52D-4BC1-9324-69927E64E593}"/>
                </c:ext>
              </c:extLst>
            </c:dLbl>
            <c:dLbl>
              <c:idx val="130"/>
              <c:layout>
                <c:manualLayout>
                  <c:x val="-4.3650134206979193E-3"/>
                  <c:y val="-0.126714394805137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52D-4BC1-9324-69927E64E593}"/>
                </c:ext>
              </c:extLst>
            </c:dLbl>
            <c:dLbl>
              <c:idx val="13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52D-4BC1-9324-69927E64E593}"/>
                </c:ext>
              </c:extLst>
            </c:dLbl>
            <c:dLbl>
              <c:idx val="143"/>
              <c:layout>
                <c:manualLayout>
                  <c:x val="-1.6004864319666748E-16"/>
                  <c:y val="-3.16785987012843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2D-4BC1-9324-69927E64E593}"/>
                </c:ext>
              </c:extLst>
            </c:dLbl>
            <c:spPr>
              <a:noFill/>
              <a:ln>
                <a:noFill/>
              </a:ln>
              <a:effectLst/>
            </c:spPr>
            <c:txPr>
              <a:bodyPr wrap="square" lIns="38100" tIns="19050" rIns="38100" bIns="19050" anchor="ctr">
                <a:spAutoFit/>
              </a:bodyPr>
              <a:lstStyle/>
              <a:p>
                <a:pPr>
                  <a:defRPr sz="900"/>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'F66'!$A$42:$B$149</c:f>
              <c:multiLvlStrCache>
                <c:ptCount val="10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'F66'!$D$42:$D$149</c:f>
              <c:numCache>
                <c:formatCode>#,##0</c:formatCode>
                <c:ptCount val="108"/>
                <c:pt idx="0">
                  <c:v>96770</c:v>
                </c:pt>
                <c:pt idx="1">
                  <c:v>96941</c:v>
                </c:pt>
                <c:pt idx="2">
                  <c:v>99671</c:v>
                </c:pt>
                <c:pt idx="3">
                  <c:v>98503</c:v>
                </c:pt>
                <c:pt idx="4">
                  <c:v>98384</c:v>
                </c:pt>
                <c:pt idx="5">
                  <c:v>99108</c:v>
                </c:pt>
                <c:pt idx="6">
                  <c:v>101334</c:v>
                </c:pt>
                <c:pt idx="7">
                  <c:v>100913</c:v>
                </c:pt>
                <c:pt idx="8">
                  <c:v>100297</c:v>
                </c:pt>
                <c:pt idx="9">
                  <c:v>101086</c:v>
                </c:pt>
                <c:pt idx="10">
                  <c:v>102887</c:v>
                </c:pt>
                <c:pt idx="11">
                  <c:v>103019</c:v>
                </c:pt>
                <c:pt idx="12">
                  <c:v>102451</c:v>
                </c:pt>
                <c:pt idx="13">
                  <c:v>103285</c:v>
                </c:pt>
                <c:pt idx="14">
                  <c:v>103377</c:v>
                </c:pt>
                <c:pt idx="15">
                  <c:v>102478</c:v>
                </c:pt>
                <c:pt idx="16">
                  <c:v>101820</c:v>
                </c:pt>
                <c:pt idx="17">
                  <c:v>102687</c:v>
                </c:pt>
                <c:pt idx="18">
                  <c:v>104338</c:v>
                </c:pt>
                <c:pt idx="19">
                  <c:v>103425</c:v>
                </c:pt>
                <c:pt idx="20">
                  <c:v>102522</c:v>
                </c:pt>
                <c:pt idx="21">
                  <c:v>103567</c:v>
                </c:pt>
                <c:pt idx="22">
                  <c:v>105983</c:v>
                </c:pt>
                <c:pt idx="23">
                  <c:v>106180</c:v>
                </c:pt>
                <c:pt idx="24">
                  <c:v>105324</c:v>
                </c:pt>
                <c:pt idx="25">
                  <c:v>106367</c:v>
                </c:pt>
                <c:pt idx="26">
                  <c:v>106891</c:v>
                </c:pt>
                <c:pt idx="27">
                  <c:v>107285</c:v>
                </c:pt>
                <c:pt idx="28">
                  <c:v>106928</c:v>
                </c:pt>
                <c:pt idx="29">
                  <c:v>106609</c:v>
                </c:pt>
                <c:pt idx="30">
                  <c:v>108348</c:v>
                </c:pt>
                <c:pt idx="31">
                  <c:v>108082</c:v>
                </c:pt>
                <c:pt idx="32">
                  <c:v>108492</c:v>
                </c:pt>
                <c:pt idx="33">
                  <c:v>110258</c:v>
                </c:pt>
                <c:pt idx="34">
                  <c:v>112567</c:v>
                </c:pt>
                <c:pt idx="35">
                  <c:v>112703</c:v>
                </c:pt>
                <c:pt idx="36">
                  <c:v>112089</c:v>
                </c:pt>
                <c:pt idx="37">
                  <c:v>113118</c:v>
                </c:pt>
                <c:pt idx="38">
                  <c:v>113279</c:v>
                </c:pt>
                <c:pt idx="39">
                  <c:v>112873</c:v>
                </c:pt>
                <c:pt idx="40">
                  <c:v>112578</c:v>
                </c:pt>
                <c:pt idx="41">
                  <c:v>113340</c:v>
                </c:pt>
                <c:pt idx="42">
                  <c:v>114966</c:v>
                </c:pt>
                <c:pt idx="43">
                  <c:v>113363</c:v>
                </c:pt>
                <c:pt idx="44">
                  <c:v>113523</c:v>
                </c:pt>
                <c:pt idx="45">
                  <c:v>114143</c:v>
                </c:pt>
                <c:pt idx="46">
                  <c:v>115374</c:v>
                </c:pt>
                <c:pt idx="47">
                  <c:v>115738</c:v>
                </c:pt>
                <c:pt idx="48">
                  <c:v>116118</c:v>
                </c:pt>
                <c:pt idx="49">
                  <c:v>117662</c:v>
                </c:pt>
                <c:pt idx="50">
                  <c:v>118916</c:v>
                </c:pt>
                <c:pt idx="51">
                  <c:v>118516</c:v>
                </c:pt>
                <c:pt idx="52">
                  <c:v>117677</c:v>
                </c:pt>
                <c:pt idx="53">
                  <c:v>118993</c:v>
                </c:pt>
                <c:pt idx="54">
                  <c:v>121169</c:v>
                </c:pt>
                <c:pt idx="55">
                  <c:v>121224</c:v>
                </c:pt>
                <c:pt idx="56">
                  <c:v>121311</c:v>
                </c:pt>
                <c:pt idx="57">
                  <c:v>121963</c:v>
                </c:pt>
                <c:pt idx="58">
                  <c:v>123560</c:v>
                </c:pt>
                <c:pt idx="59">
                  <c:v>122756</c:v>
                </c:pt>
                <c:pt idx="60">
                  <c:v>122331</c:v>
                </c:pt>
                <c:pt idx="61">
                  <c:v>122603</c:v>
                </c:pt>
                <c:pt idx="62">
                  <c:v>122822</c:v>
                </c:pt>
                <c:pt idx="63">
                  <c:v>122918</c:v>
                </c:pt>
                <c:pt idx="64">
                  <c:v>122079</c:v>
                </c:pt>
                <c:pt idx="65">
                  <c:v>122022</c:v>
                </c:pt>
                <c:pt idx="66">
                  <c:v>122975</c:v>
                </c:pt>
                <c:pt idx="67">
                  <c:v>122836</c:v>
                </c:pt>
                <c:pt idx="68">
                  <c:v>123233</c:v>
                </c:pt>
                <c:pt idx="69">
                  <c:v>124543</c:v>
                </c:pt>
                <c:pt idx="70">
                  <c:v>125780</c:v>
                </c:pt>
                <c:pt idx="71">
                  <c:v>125509</c:v>
                </c:pt>
                <c:pt idx="72">
                  <c:v>125514</c:v>
                </c:pt>
                <c:pt idx="73">
                  <c:v>126770</c:v>
                </c:pt>
                <c:pt idx="74">
                  <c:v>127506</c:v>
                </c:pt>
                <c:pt idx="75">
                  <c:v>128837</c:v>
                </c:pt>
                <c:pt idx="76">
                  <c:v>128606</c:v>
                </c:pt>
                <c:pt idx="77">
                  <c:v>129478</c:v>
                </c:pt>
                <c:pt idx="78">
                  <c:v>130724</c:v>
                </c:pt>
                <c:pt idx="79">
                  <c:v>129151</c:v>
                </c:pt>
                <c:pt idx="80">
                  <c:v>129378</c:v>
                </c:pt>
                <c:pt idx="81">
                  <c:v>130695</c:v>
                </c:pt>
                <c:pt idx="82">
                  <c:v>131903</c:v>
                </c:pt>
                <c:pt idx="83">
                  <c:v>130985</c:v>
                </c:pt>
                <c:pt idx="84">
                  <c:v>130255</c:v>
                </c:pt>
                <c:pt idx="85">
                  <c:v>131946</c:v>
                </c:pt>
                <c:pt idx="86">
                  <c:v>127827</c:v>
                </c:pt>
                <c:pt idx="87">
                  <c:v>117956</c:v>
                </c:pt>
                <c:pt idx="88">
                  <c:v>113515</c:v>
                </c:pt>
                <c:pt idx="89">
                  <c:v>110253</c:v>
                </c:pt>
                <c:pt idx="90">
                  <c:v>110007</c:v>
                </c:pt>
                <c:pt idx="91">
                  <c:v>109718</c:v>
                </c:pt>
                <c:pt idx="92">
                  <c:v>109645</c:v>
                </c:pt>
                <c:pt idx="93">
                  <c:v>111091</c:v>
                </c:pt>
                <c:pt idx="94">
                  <c:v>112630</c:v>
                </c:pt>
                <c:pt idx="95">
                  <c:v>112226</c:v>
                </c:pt>
                <c:pt idx="96">
                  <c:v>110277</c:v>
                </c:pt>
                <c:pt idx="97">
                  <c:v>109926</c:v>
                </c:pt>
                <c:pt idx="98">
                  <c:v>110564</c:v>
                </c:pt>
                <c:pt idx="99">
                  <c:v>111454</c:v>
                </c:pt>
                <c:pt idx="100">
                  <c:v>112774</c:v>
                </c:pt>
                <c:pt idx="101">
                  <c:v>117956</c:v>
                </c:pt>
                <c:pt idx="102">
                  <c:v>123830</c:v>
                </c:pt>
                <c:pt idx="103">
                  <c:v>122663</c:v>
                </c:pt>
                <c:pt idx="104">
                  <c:v>121731</c:v>
                </c:pt>
                <c:pt idx="105">
                  <c:v>123708</c:v>
                </c:pt>
                <c:pt idx="106">
                  <c:v>126082</c:v>
                </c:pt>
                <c:pt idx="107">
                  <c:v>126998</c:v>
                </c:pt>
              </c:numCache>
            </c:numRef>
          </c:val>
          <c:extLst>
            <c:ext xmlns:c16="http://schemas.microsoft.com/office/drawing/2014/chart" uri="{C3380CC4-5D6E-409C-BE32-E72D297353CC}">
              <c16:uniqueId val="{00000000-952D-4BC1-9324-69927E64E593}"/>
            </c:ext>
          </c:extLst>
        </c:ser>
        <c:ser>
          <c:idx val="1"/>
          <c:order val="1"/>
          <c:spPr>
            <a:solidFill>
              <a:srgbClr val="FBBB27"/>
            </a:solidFill>
            <a:ln>
              <a:solidFill>
                <a:srgbClr val="FBBB27"/>
              </a:solidFill>
            </a:ln>
            <a:effectLst/>
          </c:spPr>
          <c:invertIfNegative val="0"/>
          <c:cat>
            <c:multiLvlStrRef>
              <c:f>'F66'!$A$42:$B$149</c:f>
              <c:multiLvlStrCache>
                <c:ptCount val="10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'F66'!$G$42:$G$149</c:f>
              <c:numCache>
                <c:formatCode>General</c:formatCode>
                <c:ptCount val="108"/>
                <c:pt idx="0">
                  <c:v>480</c:v>
                </c:pt>
                <c:pt idx="1">
                  <c:v>89</c:v>
                </c:pt>
                <c:pt idx="2">
                  <c:v>1726</c:v>
                </c:pt>
                <c:pt idx="3">
                  <c:v>671</c:v>
                </c:pt>
                <c:pt idx="4">
                  <c:v>623</c:v>
                </c:pt>
                <c:pt idx="5">
                  <c:v>1457</c:v>
                </c:pt>
                <c:pt idx="6">
                  <c:v>2671</c:v>
                </c:pt>
                <c:pt idx="7">
                  <c:v>4110</c:v>
                </c:pt>
                <c:pt idx="8">
                  <c:v>3610</c:v>
                </c:pt>
                <c:pt idx="9">
                  <c:v>3928</c:v>
                </c:pt>
                <c:pt idx="10">
                  <c:v>4921</c:v>
                </c:pt>
                <c:pt idx="11">
                  <c:v>5006</c:v>
                </c:pt>
                <c:pt idx="12">
                  <c:v>5681</c:v>
                </c:pt>
                <c:pt idx="13">
                  <c:v>6344</c:v>
                </c:pt>
                <c:pt idx="14">
                  <c:v>3706</c:v>
                </c:pt>
                <c:pt idx="15">
                  <c:v>3975</c:v>
                </c:pt>
                <c:pt idx="16">
                  <c:v>3436</c:v>
                </c:pt>
                <c:pt idx="17">
                  <c:v>3579</c:v>
                </c:pt>
                <c:pt idx="18">
                  <c:v>3004</c:v>
                </c:pt>
                <c:pt idx="19">
                  <c:v>2512</c:v>
                </c:pt>
                <c:pt idx="20">
                  <c:v>2225</c:v>
                </c:pt>
                <c:pt idx="21">
                  <c:v>2481</c:v>
                </c:pt>
                <c:pt idx="22">
                  <c:v>3096</c:v>
                </c:pt>
                <c:pt idx="23">
                  <c:v>3161</c:v>
                </c:pt>
                <c:pt idx="24">
                  <c:v>2873</c:v>
                </c:pt>
                <c:pt idx="25">
                  <c:v>3082</c:v>
                </c:pt>
                <c:pt idx="26">
                  <c:v>3514</c:v>
                </c:pt>
                <c:pt idx="27">
                  <c:v>4807</c:v>
                </c:pt>
                <c:pt idx="28">
                  <c:v>5108</c:v>
                </c:pt>
                <c:pt idx="29">
                  <c:v>3922</c:v>
                </c:pt>
                <c:pt idx="30">
                  <c:v>4010</c:v>
                </c:pt>
                <c:pt idx="31">
                  <c:v>4657</c:v>
                </c:pt>
                <c:pt idx="32">
                  <c:v>5970</c:v>
                </c:pt>
                <c:pt idx="33">
                  <c:v>6691</c:v>
                </c:pt>
                <c:pt idx="34">
                  <c:v>6584</c:v>
                </c:pt>
                <c:pt idx="35">
                  <c:v>6523</c:v>
                </c:pt>
                <c:pt idx="36">
                  <c:v>6765</c:v>
                </c:pt>
                <c:pt idx="37">
                  <c:v>6751</c:v>
                </c:pt>
                <c:pt idx="38">
                  <c:v>6388</c:v>
                </c:pt>
                <c:pt idx="39">
                  <c:v>5588</c:v>
                </c:pt>
                <c:pt idx="40">
                  <c:v>5650</c:v>
                </c:pt>
                <c:pt idx="41">
                  <c:v>6731</c:v>
                </c:pt>
                <c:pt idx="42">
                  <c:v>6618</c:v>
                </c:pt>
                <c:pt idx="43">
                  <c:v>5281</c:v>
                </c:pt>
                <c:pt idx="44">
                  <c:v>5031</c:v>
                </c:pt>
                <c:pt idx="45">
                  <c:v>3885</c:v>
                </c:pt>
                <c:pt idx="46">
                  <c:v>2807</c:v>
                </c:pt>
                <c:pt idx="47">
                  <c:v>3035</c:v>
                </c:pt>
                <c:pt idx="48">
                  <c:v>4029</c:v>
                </c:pt>
                <c:pt idx="49">
                  <c:v>4544</c:v>
                </c:pt>
                <c:pt idx="50">
                  <c:v>5637</c:v>
                </c:pt>
                <c:pt idx="51">
                  <c:v>5643</c:v>
                </c:pt>
                <c:pt idx="52">
                  <c:v>5099</c:v>
                </c:pt>
                <c:pt idx="53">
                  <c:v>5653</c:v>
                </c:pt>
                <c:pt idx="54">
                  <c:v>6203</c:v>
                </c:pt>
                <c:pt idx="55">
                  <c:v>7861</c:v>
                </c:pt>
                <c:pt idx="56">
                  <c:v>7788</c:v>
                </c:pt>
                <c:pt idx="57">
                  <c:v>7820</c:v>
                </c:pt>
                <c:pt idx="58">
                  <c:v>8186</c:v>
                </c:pt>
                <c:pt idx="59">
                  <c:v>7018</c:v>
                </c:pt>
                <c:pt idx="60">
                  <c:v>6213</c:v>
                </c:pt>
                <c:pt idx="61">
                  <c:v>4941</c:v>
                </c:pt>
                <c:pt idx="62">
                  <c:v>3906</c:v>
                </c:pt>
                <c:pt idx="63">
                  <c:v>4402</c:v>
                </c:pt>
                <c:pt idx="64">
                  <c:v>4402</c:v>
                </c:pt>
                <c:pt idx="65">
                  <c:v>3029</c:v>
                </c:pt>
                <c:pt idx="66">
                  <c:v>1806</c:v>
                </c:pt>
                <c:pt idx="67">
                  <c:v>1612</c:v>
                </c:pt>
                <c:pt idx="68">
                  <c:v>1922</c:v>
                </c:pt>
                <c:pt idx="69">
                  <c:v>2580</c:v>
                </c:pt>
                <c:pt idx="70">
                  <c:v>2220</c:v>
                </c:pt>
                <c:pt idx="71">
                  <c:v>2753</c:v>
                </c:pt>
                <c:pt idx="72">
                  <c:v>3183</c:v>
                </c:pt>
                <c:pt idx="73">
                  <c:v>4167</c:v>
                </c:pt>
                <c:pt idx="74">
                  <c:v>4684</c:v>
                </c:pt>
                <c:pt idx="75">
                  <c:v>5919</c:v>
                </c:pt>
                <c:pt idx="76">
                  <c:v>6527</c:v>
                </c:pt>
                <c:pt idx="77">
                  <c:v>7456</c:v>
                </c:pt>
                <c:pt idx="78">
                  <c:v>7749</c:v>
                </c:pt>
                <c:pt idx="79">
                  <c:v>6315</c:v>
                </c:pt>
                <c:pt idx="80">
                  <c:v>6145</c:v>
                </c:pt>
                <c:pt idx="81">
                  <c:v>6152</c:v>
                </c:pt>
                <c:pt idx="82">
                  <c:v>6123</c:v>
                </c:pt>
                <c:pt idx="83">
                  <c:v>5476</c:v>
                </c:pt>
                <c:pt idx="84">
                  <c:v>4741</c:v>
                </c:pt>
                <c:pt idx="85">
                  <c:v>5176</c:v>
                </c:pt>
                <c:pt idx="86">
                  <c:v>321</c:v>
                </c:pt>
                <c:pt idx="87">
                  <c:v>-10881</c:v>
                </c:pt>
                <c:pt idx="88">
                  <c:v>-15091</c:v>
                </c:pt>
                <c:pt idx="89">
                  <c:v>-19225</c:v>
                </c:pt>
                <c:pt idx="90">
                  <c:v>-20717</c:v>
                </c:pt>
                <c:pt idx="91">
                  <c:v>-19433</c:v>
                </c:pt>
                <c:pt idx="92">
                  <c:v>-19733</c:v>
                </c:pt>
                <c:pt idx="93">
                  <c:v>-19604</c:v>
                </c:pt>
                <c:pt idx="94">
                  <c:v>-19273</c:v>
                </c:pt>
                <c:pt idx="95">
                  <c:v>-18759</c:v>
                </c:pt>
                <c:pt idx="96">
                  <c:v>-19978</c:v>
                </c:pt>
                <c:pt idx="97">
                  <c:v>-22020</c:v>
                </c:pt>
                <c:pt idx="98">
                  <c:v>-17263</c:v>
                </c:pt>
                <c:pt idx="99">
                  <c:v>-6502</c:v>
                </c:pt>
                <c:pt idx="100">
                  <c:v>-741</c:v>
                </c:pt>
                <c:pt idx="101">
                  <c:v>7703</c:v>
                </c:pt>
                <c:pt idx="102">
                  <c:v>13823</c:v>
                </c:pt>
                <c:pt idx="103">
                  <c:v>12945</c:v>
                </c:pt>
                <c:pt idx="104">
                  <c:v>12086</c:v>
                </c:pt>
                <c:pt idx="105">
                  <c:v>12617</c:v>
                </c:pt>
                <c:pt idx="106">
                  <c:v>13452</c:v>
                </c:pt>
                <c:pt idx="107">
                  <c:v>14772</c:v>
                </c:pt>
              </c:numCache>
            </c:numRef>
          </c:val>
          <c:extLst>
            <c:ext xmlns:c16="http://schemas.microsoft.com/office/drawing/2014/chart" uri="{C3380CC4-5D6E-409C-BE32-E72D297353CC}">
              <c16:uniqueId val="{00000001-952D-4BC1-9324-69927E64E593}"/>
            </c:ext>
          </c:extLst>
        </c:ser>
        <c:dLbls>
          <c:showLegendKey val="0"/>
          <c:showVal val="0"/>
          <c:showCatName val="0"/>
          <c:showSerName val="0"/>
          <c:showPercent val="0"/>
          <c:showBubbleSize val="0"/>
        </c:dLbls>
        <c:gapWidth val="128"/>
        <c:axId val="604730927"/>
        <c:axId val="1"/>
      </c:barChart>
      <c:catAx>
        <c:axId val="604730927"/>
        <c:scaling>
          <c:orientation val="minMax"/>
        </c:scaling>
        <c:delete val="0"/>
        <c:axPos val="b"/>
        <c:numFmt formatCode="m/d/yyyy" sourceLinked="0"/>
        <c:majorTickMark val="none"/>
        <c:minorTickMark val="none"/>
        <c:tickLblPos val="low"/>
        <c:spPr>
          <a:noFill/>
          <a:ln w="9525" cap="flat" cmpd="sng" algn="ctr">
            <a:solidFill>
              <a:sysClr val="windowText" lastClr="000000">
                <a:lumMod val="15000"/>
                <a:lumOff val="85000"/>
              </a:sysClr>
            </a:solidFill>
            <a:round/>
          </a:ln>
          <a:effectLst/>
        </c:spPr>
        <c:txPr>
          <a:bodyPr rot="-5400000" vert="horz"/>
          <a:lstStyle/>
          <a:p>
            <a:pPr>
              <a:defRPr sz="1000"/>
            </a:pPr>
            <a:endParaRPr lang="es-MX"/>
          </a:p>
        </c:txPr>
        <c:crossAx val="1"/>
        <c:crosses val="autoZero"/>
        <c:auto val="0"/>
        <c:lblAlgn val="ctr"/>
        <c:lblOffset val="100"/>
        <c:tickLblSkip val="3"/>
        <c:tickMarkSkip val="10"/>
        <c:noMultiLvlLbl val="0"/>
      </c:catAx>
      <c:valAx>
        <c:axId val="1"/>
        <c:scaling>
          <c:orientation val="minMax"/>
          <c:min val="88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60000000" vert="horz"/>
          <a:lstStyle/>
          <a:p>
            <a:pPr>
              <a:defRPr/>
            </a:pPr>
            <a:endParaRPr lang="es-MX"/>
          </a:p>
        </c:txPr>
        <c:crossAx val="604730927"/>
        <c:crossesAt val="1"/>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13"/>
            <c:invertIfNegative val="0"/>
            <c:bubble3D val="0"/>
            <c:spPr>
              <a:solidFill>
                <a:srgbClr val="7C878E"/>
              </a:solidFill>
              <a:ln>
                <a:noFill/>
              </a:ln>
              <a:effectLst/>
            </c:spPr>
            <c:extLst>
              <c:ext xmlns:c16="http://schemas.microsoft.com/office/drawing/2014/chart" uri="{C3380CC4-5D6E-409C-BE32-E72D297353CC}">
                <c16:uniqueId val="{00000008-872E-4FF0-9360-4E2563079A2B}"/>
              </c:ext>
            </c:extLst>
          </c:dPt>
          <c:dPt>
            <c:idx val="14"/>
            <c:invertIfNegative val="0"/>
            <c:bubble3D val="0"/>
            <c:spPr>
              <a:solidFill>
                <a:srgbClr val="7C878E"/>
              </a:solidFill>
              <a:ln>
                <a:noFill/>
              </a:ln>
              <a:effectLst/>
            </c:spPr>
            <c:extLst>
              <c:ext xmlns:c16="http://schemas.microsoft.com/office/drawing/2014/chart" uri="{C3380CC4-5D6E-409C-BE32-E72D297353CC}">
                <c16:uniqueId val="{00000001-6993-4262-9A99-3271196C5243}"/>
              </c:ext>
            </c:extLst>
          </c:dPt>
          <c:dPt>
            <c:idx val="15"/>
            <c:invertIfNegative val="0"/>
            <c:bubble3D val="0"/>
            <c:spPr>
              <a:solidFill>
                <a:srgbClr val="7C878E"/>
              </a:solidFill>
              <a:ln>
                <a:noFill/>
              </a:ln>
              <a:effectLst/>
            </c:spPr>
            <c:extLst>
              <c:ext xmlns:c16="http://schemas.microsoft.com/office/drawing/2014/chart" uri="{C3380CC4-5D6E-409C-BE32-E72D297353CC}">
                <c16:uniqueId val="{00000003-6993-4262-9A99-3271196C5243}"/>
              </c:ext>
            </c:extLst>
          </c:dPt>
          <c:dPt>
            <c:idx val="16"/>
            <c:invertIfNegative val="0"/>
            <c:bubble3D val="0"/>
            <c:spPr>
              <a:solidFill>
                <a:srgbClr val="7C878E"/>
              </a:solidFill>
              <a:ln>
                <a:noFill/>
              </a:ln>
              <a:effectLst/>
            </c:spPr>
            <c:extLst>
              <c:ext xmlns:c16="http://schemas.microsoft.com/office/drawing/2014/chart" uri="{C3380CC4-5D6E-409C-BE32-E72D297353CC}">
                <c16:uniqueId val="{00000006-5E7D-4C36-95BD-BA498A08BB0E}"/>
              </c:ext>
            </c:extLst>
          </c:dPt>
          <c:dPt>
            <c:idx val="27"/>
            <c:invertIfNegative val="0"/>
            <c:bubble3D val="0"/>
            <c:spPr>
              <a:solidFill>
                <a:srgbClr val="7C878E"/>
              </a:solidFill>
              <a:ln>
                <a:noFill/>
              </a:ln>
              <a:effectLst/>
            </c:spPr>
            <c:extLst>
              <c:ext xmlns:c16="http://schemas.microsoft.com/office/drawing/2014/chart" uri="{C3380CC4-5D6E-409C-BE32-E72D297353CC}">
                <c16:uniqueId val="{00000005-6993-4262-9A99-3271196C524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'F22'!$A$6:$A$38</c:f>
              <c:strCache>
                <c:ptCount val="33"/>
                <c:pt idx="0">
                  <c:v>Tabasco</c:v>
                </c:pt>
                <c:pt idx="1">
                  <c:v>Guerrero</c:v>
                </c:pt>
                <c:pt idx="2">
                  <c:v>Sonora</c:v>
                </c:pt>
                <c:pt idx="3">
                  <c:v>Ciudad de México</c:v>
                </c:pt>
                <c:pt idx="4">
                  <c:v>Veracruz</c:v>
                </c:pt>
                <c:pt idx="5">
                  <c:v>Tamaulipas</c:v>
                </c:pt>
                <c:pt idx="6">
                  <c:v>México</c:v>
                </c:pt>
                <c:pt idx="7">
                  <c:v>Oaxaca</c:v>
                </c:pt>
                <c:pt idx="8">
                  <c:v>Morelos</c:v>
                </c:pt>
                <c:pt idx="9">
                  <c:v>Campeche</c:v>
                </c:pt>
                <c:pt idx="10">
                  <c:v>Quintana Roo</c:v>
                </c:pt>
                <c:pt idx="11">
                  <c:v>Tlaxcala</c:v>
                </c:pt>
                <c:pt idx="12">
                  <c:v>Nacional</c:v>
                </c:pt>
                <c:pt idx="13">
                  <c:v>Coahuila</c:v>
                </c:pt>
                <c:pt idx="14">
                  <c:v>Yucatán</c:v>
                </c:pt>
                <c:pt idx="15">
                  <c:v>Puebla</c:v>
                </c:pt>
                <c:pt idx="16">
                  <c:v>Durango</c:v>
                </c:pt>
                <c:pt idx="17">
                  <c:v>Baja California Sur</c:v>
                </c:pt>
                <c:pt idx="18">
                  <c:v>Sinaloa</c:v>
                </c:pt>
                <c:pt idx="19">
                  <c:v>Hidalgo</c:v>
                </c:pt>
                <c:pt idx="20">
                  <c:v>Baja California</c:v>
                </c:pt>
                <c:pt idx="21">
                  <c:v>Chiapas</c:v>
                </c:pt>
                <c:pt idx="22">
                  <c:v>Nuevo León</c:v>
                </c:pt>
                <c:pt idx="23">
                  <c:v>Chihuahua</c:v>
                </c:pt>
                <c:pt idx="24">
                  <c:v>Colima</c:v>
                </c:pt>
                <c:pt idx="25">
                  <c:v>Michoacán</c:v>
                </c:pt>
                <c:pt idx="26">
                  <c:v>Jalisco</c:v>
                </c:pt>
                <c:pt idx="27">
                  <c:v>Nayarit</c:v>
                </c:pt>
                <c:pt idx="28">
                  <c:v>Guanajuato</c:v>
                </c:pt>
                <c:pt idx="29">
                  <c:v>Querétaro</c:v>
                </c:pt>
                <c:pt idx="30">
                  <c:v>Aguascalientes</c:v>
                </c:pt>
                <c:pt idx="31">
                  <c:v>San Luis Potosí</c:v>
                </c:pt>
                <c:pt idx="32">
                  <c:v>Zacatecas</c:v>
                </c:pt>
              </c:strCache>
            </c:strRef>
          </c:cat>
          <c:val>
            <c:numRef>
              <c:f>'F22'!$B$6:$B$38</c:f>
              <c:numCache>
                <c:formatCode>0.00%</c:formatCode>
                <c:ptCount val="33"/>
                <c:pt idx="0">
                  <c:v>0.26436676634583545</c:v>
                </c:pt>
                <c:pt idx="1">
                  <c:v>0.21900716866676917</c:v>
                </c:pt>
                <c:pt idx="2">
                  <c:v>0.2131786668589386</c:v>
                </c:pt>
                <c:pt idx="3">
                  <c:v>0.21154680285564315</c:v>
                </c:pt>
                <c:pt idx="4">
                  <c:v>0.21021115788224556</c:v>
                </c:pt>
                <c:pt idx="5">
                  <c:v>0.20228429441859347</c:v>
                </c:pt>
                <c:pt idx="6">
                  <c:v>0.19784627653901285</c:v>
                </c:pt>
                <c:pt idx="7">
                  <c:v>0.193931322511711</c:v>
                </c:pt>
                <c:pt idx="8">
                  <c:v>0.18666694301636635</c:v>
                </c:pt>
                <c:pt idx="9">
                  <c:v>0.18632378501731156</c:v>
                </c:pt>
                <c:pt idx="10">
                  <c:v>0.17949264359068018</c:v>
                </c:pt>
                <c:pt idx="11">
                  <c:v>0.17232062989581073</c:v>
                </c:pt>
                <c:pt idx="12">
                  <c:v>0.17159309065821016</c:v>
                </c:pt>
                <c:pt idx="13">
                  <c:v>0.17090226592376118</c:v>
                </c:pt>
                <c:pt idx="14">
                  <c:v>0.17045051481983681</c:v>
                </c:pt>
                <c:pt idx="15">
                  <c:v>0.16735369174400855</c:v>
                </c:pt>
                <c:pt idx="16">
                  <c:v>0.16620222938694862</c:v>
                </c:pt>
                <c:pt idx="17">
                  <c:v>0.1660729477154925</c:v>
                </c:pt>
                <c:pt idx="18">
                  <c:v>0.1660486234739699</c:v>
                </c:pt>
                <c:pt idx="19">
                  <c:v>0.16398246262180877</c:v>
                </c:pt>
                <c:pt idx="20">
                  <c:v>0.16283683024809675</c:v>
                </c:pt>
                <c:pt idx="21">
                  <c:v>0.16177854619570903</c:v>
                </c:pt>
                <c:pt idx="22">
                  <c:v>0.15885973840313611</c:v>
                </c:pt>
                <c:pt idx="23">
                  <c:v>0.15643999699257075</c:v>
                </c:pt>
                <c:pt idx="24">
                  <c:v>0.15519319017908687</c:v>
                </c:pt>
                <c:pt idx="25">
                  <c:v>0.14969376823346311</c:v>
                </c:pt>
                <c:pt idx="26">
                  <c:v>0.14490057520124505</c:v>
                </c:pt>
                <c:pt idx="27">
                  <c:v>0.14477441852939885</c:v>
                </c:pt>
                <c:pt idx="28">
                  <c:v>0.14057447497105569</c:v>
                </c:pt>
                <c:pt idx="29">
                  <c:v>0.12922642906291296</c:v>
                </c:pt>
                <c:pt idx="30">
                  <c:v>0.11384303926236544</c:v>
                </c:pt>
                <c:pt idx="31">
                  <c:v>0.10813800632058643</c:v>
                </c:pt>
                <c:pt idx="32">
                  <c:v>0.10802649577562867</c:v>
                </c:pt>
              </c:numCache>
            </c:numRef>
          </c:val>
          <c:extLst>
            <c:ext xmlns:c16="http://schemas.microsoft.com/office/drawing/2014/chart" uri="{C3380CC4-5D6E-409C-BE32-E72D297353CC}">
              <c16:uniqueId val="{00000006-6993-4262-9A99-3271196C5243}"/>
            </c:ext>
          </c:extLst>
        </c:ser>
        <c:dLbls>
          <c:dLblPos val="outEnd"/>
          <c:showLegendKey val="0"/>
          <c:showVal val="1"/>
          <c:showCatName val="0"/>
          <c:showSerName val="0"/>
          <c:showPercent val="0"/>
          <c:showBubbleSize val="0"/>
        </c:dLbls>
        <c:gapWidth val="100"/>
        <c:axId val="1043134591"/>
        <c:axId val="850027871"/>
      </c:barChart>
      <c:catAx>
        <c:axId val="104313459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50027871"/>
        <c:crosses val="autoZero"/>
        <c:auto val="1"/>
        <c:lblAlgn val="ctr"/>
        <c:lblOffset val="100"/>
        <c:noMultiLvlLbl val="0"/>
      </c:catAx>
      <c:valAx>
        <c:axId val="850027871"/>
        <c:scaling>
          <c:orientation val="minMax"/>
        </c:scaling>
        <c:delete val="1"/>
        <c:axPos val="b"/>
        <c:numFmt formatCode="0.00%" sourceLinked="1"/>
        <c:majorTickMark val="out"/>
        <c:minorTickMark val="none"/>
        <c:tickLblPos val="nextTo"/>
        <c:crossAx val="1043134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7C878E"/>
            </a:solidFill>
            <a:ln>
              <a:noFill/>
            </a:ln>
            <a:effectLst/>
          </c:spPr>
          <c:invertIfNegative val="0"/>
          <c:dPt>
            <c:idx val="11"/>
            <c:invertIfNegative val="0"/>
            <c:bubble3D val="0"/>
            <c:spPr>
              <a:solidFill>
                <a:srgbClr val="FFC000"/>
              </a:solidFill>
              <a:ln>
                <a:noFill/>
              </a:ln>
              <a:effectLst/>
            </c:spPr>
            <c:extLst>
              <c:ext xmlns:c16="http://schemas.microsoft.com/office/drawing/2014/chart" uri="{C3380CC4-5D6E-409C-BE32-E72D297353CC}">
                <c16:uniqueId val="{00000001-D5FE-440E-AE7B-47CC13385284}"/>
              </c:ext>
            </c:extLst>
          </c:dPt>
          <c:dLbls>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FE-440E-AE7B-47CC13385284}"/>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FE-440E-AE7B-47CC13385284}"/>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FE-440E-AE7B-47CC133852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'F67'!$A$4:$A$15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'F67'!$D$4:$D$15</c:f>
              <c:numCache>
                <c:formatCode>#,##0</c:formatCode>
                <c:ptCount val="12"/>
                <c:pt idx="0">
                  <c:v>92716</c:v>
                </c:pt>
                <c:pt idx="1">
                  <c:v>96881</c:v>
                </c:pt>
                <c:pt idx="2">
                  <c:v>98013</c:v>
                </c:pt>
                <c:pt idx="3">
                  <c:v>103019</c:v>
                </c:pt>
                <c:pt idx="4">
                  <c:v>106180</c:v>
                </c:pt>
                <c:pt idx="5">
                  <c:v>112703</c:v>
                </c:pt>
                <c:pt idx="6">
                  <c:v>115738</c:v>
                </c:pt>
                <c:pt idx="7">
                  <c:v>122756</c:v>
                </c:pt>
                <c:pt idx="8">
                  <c:v>125509</c:v>
                </c:pt>
                <c:pt idx="9">
                  <c:v>130985</c:v>
                </c:pt>
                <c:pt idx="10">
                  <c:v>112226</c:v>
                </c:pt>
                <c:pt idx="11">
                  <c:v>126998</c:v>
                </c:pt>
              </c:numCache>
            </c:numRef>
          </c:val>
          <c:extLst>
            <c:ext xmlns:c16="http://schemas.microsoft.com/office/drawing/2014/chart" uri="{C3380CC4-5D6E-409C-BE32-E72D297353CC}">
              <c16:uniqueId val="{00000002-D5FE-440E-AE7B-47CC13385284}"/>
            </c:ext>
          </c:extLst>
        </c:ser>
        <c:dLbls>
          <c:showLegendKey val="0"/>
          <c:showVal val="0"/>
          <c:showCatName val="0"/>
          <c:showSerName val="0"/>
          <c:showPercent val="0"/>
          <c:showBubbleSize val="0"/>
        </c:dLbls>
        <c:gapWidth val="108"/>
        <c:overlap val="-27"/>
        <c:axId val="1001745503"/>
        <c:axId val="905036015"/>
      </c:barChart>
      <c:lineChart>
        <c:grouping val="standard"/>
        <c:varyColors val="0"/>
        <c:dLbls>
          <c:showLegendKey val="0"/>
          <c:showVal val="0"/>
          <c:showCatName val="0"/>
          <c:showSerName val="0"/>
          <c:showPercent val="0"/>
          <c:showBubbleSize val="0"/>
        </c:dLbls>
        <c:marker val="1"/>
        <c:smooth val="0"/>
        <c:axId val="1001699503"/>
        <c:axId val="905036431"/>
        <c:extLst>
          <c:ext xmlns:c15="http://schemas.microsoft.com/office/drawing/2012/chart" uri="{02D57815-91ED-43cb-92C2-25804820EDAC}">
            <c15:filteredLineSeries>
              <c15:ser>
                <c:idx val="1"/>
                <c:order val="1"/>
                <c:spPr>
                  <a:ln w="28575" cap="rnd">
                    <a:solidFill>
                      <a:srgbClr val="FBBB27"/>
                    </a:solidFill>
                    <a:round/>
                  </a:ln>
                  <a:effectLst/>
                </c:spPr>
                <c:marker>
                  <c:symbol val="none"/>
                </c:marker>
                <c:cat>
                  <c:numRef>
                    <c:extLst>
                      <c:ext uri="{02D57815-91ED-43cb-92C2-25804820EDAC}">
                        <c15:formulaRef>
                          <c15:sqref>'F67'!$C$4:$C$15</c15:sqref>
                        </c15:formulaRef>
                      </c:ext>
                    </c:extLst>
                    <c:numCache>
                      <c:formatCode>mm/dd/yyyy</c:formatCode>
                      <c:ptCount val="12"/>
                      <c:pt idx="0">
                        <c:v>40513</c:v>
                      </c:pt>
                      <c:pt idx="1">
                        <c:v>40878</c:v>
                      </c:pt>
                      <c:pt idx="2">
                        <c:v>41244</c:v>
                      </c:pt>
                      <c:pt idx="3">
                        <c:v>41609</c:v>
                      </c:pt>
                      <c:pt idx="4">
                        <c:v>41974</c:v>
                      </c:pt>
                      <c:pt idx="5">
                        <c:v>42339</c:v>
                      </c:pt>
                      <c:pt idx="6">
                        <c:v>42705</c:v>
                      </c:pt>
                      <c:pt idx="7">
                        <c:v>43070</c:v>
                      </c:pt>
                      <c:pt idx="8">
                        <c:v>43435</c:v>
                      </c:pt>
                      <c:pt idx="9">
                        <c:v>43800</c:v>
                      </c:pt>
                      <c:pt idx="10">
                        <c:v>44166</c:v>
                      </c:pt>
                      <c:pt idx="11">
                        <c:v>44531</c:v>
                      </c:pt>
                    </c:numCache>
                  </c:numRef>
                </c:cat>
                <c:val>
                  <c:numRef>
                    <c:extLst>
                      <c:ext uri="{02D57815-91ED-43cb-92C2-25804820EDAC}">
                        <c15:formulaRef>
                          <c15:sqref>'F67'!$E$4:$E$15</c15:sqref>
                        </c15:formulaRef>
                      </c:ext>
                    </c:extLst>
                    <c:numCache>
                      <c:formatCode>General</c:formatCode>
                      <c:ptCount val="12"/>
                      <c:pt idx="0">
                        <c:v>348</c:v>
                      </c:pt>
                      <c:pt idx="1">
                        <c:v>50</c:v>
                      </c:pt>
                      <c:pt idx="2">
                        <c:v>47</c:v>
                      </c:pt>
                      <c:pt idx="3">
                        <c:v>132</c:v>
                      </c:pt>
                      <c:pt idx="4">
                        <c:v>197</c:v>
                      </c:pt>
                      <c:pt idx="5">
                        <c:v>136</c:v>
                      </c:pt>
                      <c:pt idx="6">
                        <c:v>364</c:v>
                      </c:pt>
                      <c:pt idx="7">
                        <c:v>-804</c:v>
                      </c:pt>
                      <c:pt idx="8">
                        <c:v>-271</c:v>
                      </c:pt>
                      <c:pt idx="9">
                        <c:v>-918</c:v>
                      </c:pt>
                      <c:pt idx="10">
                        <c:v>-404</c:v>
                      </c:pt>
                      <c:pt idx="11">
                        <c:v>916</c:v>
                      </c:pt>
                    </c:numCache>
                  </c:numRef>
                </c:val>
                <c:smooth val="0"/>
                <c:extLst>
                  <c:ext xmlns:c16="http://schemas.microsoft.com/office/drawing/2014/chart" uri="{C3380CC4-5D6E-409C-BE32-E72D297353CC}">
                    <c16:uniqueId val="{00000003-D5FE-440E-AE7B-47CC13385284}"/>
                  </c:ext>
                </c:extLst>
              </c15:ser>
            </c15:filteredLineSeries>
          </c:ext>
        </c:extLst>
      </c:lineChart>
      <c:catAx>
        <c:axId val="100174550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05036015"/>
        <c:crosses val="autoZero"/>
        <c:auto val="1"/>
        <c:lblAlgn val="ctr"/>
        <c:lblOffset val="100"/>
        <c:noMultiLvlLbl val="0"/>
      </c:catAx>
      <c:valAx>
        <c:axId val="9050360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01745503"/>
        <c:crosses val="autoZero"/>
        <c:crossBetween val="between"/>
      </c:valAx>
      <c:valAx>
        <c:axId val="905036431"/>
        <c:scaling>
          <c:orientation val="minMax"/>
        </c:scaling>
        <c:delete val="1"/>
        <c:axPos val="r"/>
        <c:numFmt formatCode="General" sourceLinked="1"/>
        <c:majorTickMark val="out"/>
        <c:minorTickMark val="none"/>
        <c:tickLblPos val="nextTo"/>
        <c:crossAx val="1001699503"/>
        <c:crosses val="max"/>
        <c:crossBetween val="between"/>
      </c:valAx>
      <c:catAx>
        <c:axId val="1001699503"/>
        <c:scaling>
          <c:orientation val="minMax"/>
        </c:scaling>
        <c:delete val="1"/>
        <c:axPos val="b"/>
        <c:numFmt formatCode="mm/dd/yyyy" sourceLinked="1"/>
        <c:majorTickMark val="out"/>
        <c:minorTickMark val="none"/>
        <c:tickLblPos val="nextTo"/>
        <c:crossAx val="905036431"/>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tx>
            <c:v>Variación porcentual mensual</c:v>
          </c:tx>
          <c:spPr>
            <a:solidFill>
              <a:srgbClr val="FBBB27"/>
            </a:solidFill>
            <a:ln>
              <a:solidFill>
                <a:srgbClr val="FBBB27"/>
              </a:solidFill>
            </a:ln>
            <a:effectLst/>
          </c:spPr>
          <c:invertIfNegative val="0"/>
          <c:val>
            <c:numRef>
              <c:f>'F68-69 Empleo Turístico'!$F$44:$F$151</c:f>
              <c:numCache>
                <c:formatCode>General</c:formatCode>
                <c:ptCount val="108"/>
                <c:pt idx="0">
                  <c:v>-1.26819911644374E-2</c:v>
                </c:pt>
                <c:pt idx="1">
                  <c:v>1.7670765733182E-3</c:v>
                </c:pt>
                <c:pt idx="2">
                  <c:v>2.8161459031782202E-2</c:v>
                </c:pt>
                <c:pt idx="3">
                  <c:v>-1.1718554042800901E-2</c:v>
                </c:pt>
                <c:pt idx="4">
                  <c:v>-1.20808503294312E-3</c:v>
                </c:pt>
                <c:pt idx="5">
                  <c:v>7.35892014961781E-3</c:v>
                </c:pt>
                <c:pt idx="6">
                  <c:v>2.2460346288896999E-2</c:v>
                </c:pt>
                <c:pt idx="7">
                  <c:v>-4.1545779304083003E-3</c:v>
                </c:pt>
                <c:pt idx="8">
                  <c:v>-6.1042680328600198E-3</c:v>
                </c:pt>
                <c:pt idx="9">
                  <c:v>7.8666360908104006E-3</c:v>
                </c:pt>
                <c:pt idx="10">
                  <c:v>1.78165126723779E-2</c:v>
                </c:pt>
                <c:pt idx="11">
                  <c:v>1.28296091828894E-3</c:v>
                </c:pt>
                <c:pt idx="12">
                  <c:v>-5.5135460449042802E-3</c:v>
                </c:pt>
                <c:pt idx="13">
                  <c:v>8.1404769109134599E-3</c:v>
                </c:pt>
                <c:pt idx="14">
                  <c:v>8.9073921673032996E-4</c:v>
                </c:pt>
                <c:pt idx="15">
                  <c:v>-8.6963251013281208E-3</c:v>
                </c:pt>
                <c:pt idx="16">
                  <c:v>-6.4208903374383102E-3</c:v>
                </c:pt>
                <c:pt idx="17">
                  <c:v>8.5150265173836708E-3</c:v>
                </c:pt>
                <c:pt idx="18">
                  <c:v>1.6077984555006999E-2</c:v>
                </c:pt>
                <c:pt idx="19">
                  <c:v>-8.7504073300235206E-3</c:v>
                </c:pt>
                <c:pt idx="20">
                  <c:v>-8.73096446700505E-3</c:v>
                </c:pt>
                <c:pt idx="21">
                  <c:v>1.01929341994889E-2</c:v>
                </c:pt>
                <c:pt idx="22">
                  <c:v>2.33278940202961E-2</c:v>
                </c:pt>
                <c:pt idx="23">
                  <c:v>1.8587886736551899E-3</c:v>
                </c:pt>
                <c:pt idx="24">
                  <c:v>-8.0617818798267606E-3</c:v>
                </c:pt>
                <c:pt idx="25">
                  <c:v>9.9027761953591805E-3</c:v>
                </c:pt>
                <c:pt idx="26">
                  <c:v>4.9263399362584597E-3</c:v>
                </c:pt>
                <c:pt idx="27">
                  <c:v>3.6859978856966799E-3</c:v>
                </c:pt>
                <c:pt idx="28">
                  <c:v>-3.3275854033648598E-3</c:v>
                </c:pt>
                <c:pt idx="29">
                  <c:v>-2.9833158761035602E-3</c:v>
                </c:pt>
                <c:pt idx="30">
                  <c:v>1.6311943644532902E-2</c:v>
                </c:pt>
                <c:pt idx="31">
                  <c:v>-2.45505223908149E-3</c:v>
                </c:pt>
                <c:pt idx="32">
                  <c:v>3.7934161099906199E-3</c:v>
                </c:pt>
                <c:pt idx="33">
                  <c:v>1.6277697894775602E-2</c:v>
                </c:pt>
                <c:pt idx="34">
                  <c:v>2.0941791071849701E-2</c:v>
                </c:pt>
                <c:pt idx="35">
                  <c:v>1.20816935691637E-3</c:v>
                </c:pt>
                <c:pt idx="36">
                  <c:v>-5.4479472596115101E-3</c:v>
                </c:pt>
                <c:pt idx="37">
                  <c:v>9.1802050156573108E-3</c:v>
                </c:pt>
                <c:pt idx="38">
                  <c:v>1.42329249102713E-3</c:v>
                </c:pt>
                <c:pt idx="39">
                  <c:v>-3.5840711870690498E-3</c:v>
                </c:pt>
                <c:pt idx="40">
                  <c:v>-2.6135568293569299E-3</c:v>
                </c:pt>
                <c:pt idx="41">
                  <c:v>6.7686404093161298E-3</c:v>
                </c:pt>
                <c:pt idx="42">
                  <c:v>1.43462149285336E-2</c:v>
                </c:pt>
                <c:pt idx="43">
                  <c:v>-1.39432527877807E-2</c:v>
                </c:pt>
                <c:pt idx="44">
                  <c:v>1.4113952524192901E-3</c:v>
                </c:pt>
                <c:pt idx="45">
                  <c:v>5.4614483408648197E-3</c:v>
                </c:pt>
                <c:pt idx="46">
                  <c:v>1.0784717415873101E-2</c:v>
                </c:pt>
                <c:pt idx="47">
                  <c:v>3.1549569227036201E-3</c:v>
                </c:pt>
                <c:pt idx="48">
                  <c:v>3.2832777480171801E-3</c:v>
                </c:pt>
                <c:pt idx="49">
                  <c:v>1.3296818753337099E-2</c:v>
                </c:pt>
                <c:pt idx="50">
                  <c:v>1.0657646478897199E-2</c:v>
                </c:pt>
                <c:pt idx="51">
                  <c:v>-3.3637189276464201E-3</c:v>
                </c:pt>
                <c:pt idx="52">
                  <c:v>-7.0792129332748503E-3</c:v>
                </c:pt>
                <c:pt idx="53">
                  <c:v>1.1183153887335699E-2</c:v>
                </c:pt>
                <c:pt idx="54">
                  <c:v>1.8286789979242501E-2</c:v>
                </c:pt>
                <c:pt idx="55">
                  <c:v>4.53911479008751E-4</c:v>
                </c:pt>
                <c:pt idx="56">
                  <c:v>7.1767966739266797E-4</c:v>
                </c:pt>
                <c:pt idx="57">
                  <c:v>5.3746156572775901E-3</c:v>
                </c:pt>
                <c:pt idx="58">
                  <c:v>1.3094135106548801E-2</c:v>
                </c:pt>
                <c:pt idx="59">
                  <c:v>-6.5069601812884903E-3</c:v>
                </c:pt>
                <c:pt idx="60">
                  <c:v>-3.4621525628075701E-3</c:v>
                </c:pt>
                <c:pt idx="61">
                  <c:v>2.22347565212422E-3</c:v>
                </c:pt>
                <c:pt idx="62">
                  <c:v>1.7862531911943E-3</c:v>
                </c:pt>
                <c:pt idx="63">
                  <c:v>7.8161892820505197E-4</c:v>
                </c:pt>
                <c:pt idx="64">
                  <c:v>-6.8256886704958202E-3</c:v>
                </c:pt>
                <c:pt idx="65">
                  <c:v>-4.6691077089422401E-4</c:v>
                </c:pt>
                <c:pt idx="66">
                  <c:v>7.8100670370917502E-3</c:v>
                </c:pt>
                <c:pt idx="67">
                  <c:v>-1.1303110388289901E-3</c:v>
                </c:pt>
                <c:pt idx="68">
                  <c:v>3.2319515451495499E-3</c:v>
                </c:pt>
                <c:pt idx="69">
                  <c:v>1.06302694895035E-2</c:v>
                </c:pt>
                <c:pt idx="70">
                  <c:v>9.9323125346266698E-3</c:v>
                </c:pt>
                <c:pt idx="71">
                  <c:v>-2.15455557322308E-3</c:v>
                </c:pt>
                <c:pt idx="72">
                  <c:v>3.9837780557494499E-5</c:v>
                </c:pt>
                <c:pt idx="73">
                  <c:v>1.00068518252945E-2</c:v>
                </c:pt>
                <c:pt idx="74">
                  <c:v>5.8057900134100802E-3</c:v>
                </c:pt>
                <c:pt idx="75">
                  <c:v>1.04387244521826E-2</c:v>
                </c:pt>
                <c:pt idx="76">
                  <c:v>-1.79296320156475E-3</c:v>
                </c:pt>
                <c:pt idx="77">
                  <c:v>6.7803990482560002E-3</c:v>
                </c:pt>
                <c:pt idx="78">
                  <c:v>9.6232564605569504E-3</c:v>
                </c:pt>
                <c:pt idx="79">
                  <c:v>-1.20329855267587E-2</c:v>
                </c:pt>
                <c:pt idx="80">
                  <c:v>1.7576325386563501E-3</c:v>
                </c:pt>
                <c:pt idx="81">
                  <c:v>1.01794740991514E-2</c:v>
                </c:pt>
                <c:pt idx="82">
                  <c:v>9.2428937602815307E-3</c:v>
                </c:pt>
                <c:pt idx="83">
                  <c:v>-6.9596597499678196E-3</c:v>
                </c:pt>
                <c:pt idx="84">
                  <c:v>-5.57315723174412E-3</c:v>
                </c:pt>
                <c:pt idx="85">
                  <c:v>1.2982227169782401E-2</c:v>
                </c:pt>
                <c:pt idx="86">
                  <c:v>-3.1217316174798702E-2</c:v>
                </c:pt>
                <c:pt idx="87">
                  <c:v>-7.7221557260985604E-2</c:v>
                </c:pt>
                <c:pt idx="88">
                  <c:v>-3.7649632066194198E-2</c:v>
                </c:pt>
                <c:pt idx="89">
                  <c:v>-2.87362903581024E-2</c:v>
                </c:pt>
                <c:pt idx="90">
                  <c:v>-2.2312318032162702E-3</c:v>
                </c:pt>
                <c:pt idx="91">
                  <c:v>-2.6271055478287501E-3</c:v>
                </c:pt>
                <c:pt idx="92">
                  <c:v>-6.6534205873236595E-4</c:v>
                </c:pt>
                <c:pt idx="93">
                  <c:v>1.31880158693967E-2</c:v>
                </c:pt>
                <c:pt idx="94">
                  <c:v>1.3853507484854701E-2</c:v>
                </c:pt>
                <c:pt idx="95">
                  <c:v>-3.5869661724229301E-3</c:v>
                </c:pt>
                <c:pt idx="96">
                  <c:v>-1.7366742109671599E-2</c:v>
                </c:pt>
                <c:pt idx="97">
                  <c:v>-3.18289398514648E-3</c:v>
                </c:pt>
                <c:pt idx="98">
                  <c:v>5.8039044448083797E-3</c:v>
                </c:pt>
                <c:pt idx="99">
                  <c:v>8.0496364096813693E-3</c:v>
                </c:pt>
                <c:pt idx="100">
                  <c:v>1.18434511098748E-2</c:v>
                </c:pt>
                <c:pt idx="101">
                  <c:v>4.5950307695036101E-2</c:v>
                </c:pt>
                <c:pt idx="102">
                  <c:v>4.9798229848418099E-2</c:v>
                </c:pt>
                <c:pt idx="103">
                  <c:v>-9.4242106113219294E-3</c:v>
                </c:pt>
                <c:pt idx="104">
                  <c:v>-7.59805320267726E-3</c:v>
                </c:pt>
                <c:pt idx="105">
                  <c:v>1.6240727505729899E-2</c:v>
                </c:pt>
                <c:pt idx="106">
                  <c:v>1.9190351472823101E-2</c:v>
                </c:pt>
                <c:pt idx="107" formatCode="0.00%">
                  <c:v>7.2651131803112001E-3</c:v>
                </c:pt>
              </c:numCache>
            </c:numRef>
          </c:val>
          <c:extLst>
            <c:ext xmlns:c16="http://schemas.microsoft.com/office/drawing/2014/chart" uri="{C3380CC4-5D6E-409C-BE32-E72D297353CC}">
              <c16:uniqueId val="{00000000-41ED-40DD-B0E8-E2D5A9C4E17F}"/>
            </c:ext>
          </c:extLst>
        </c:ser>
        <c:dLbls>
          <c:showLegendKey val="0"/>
          <c:showVal val="0"/>
          <c:showCatName val="0"/>
          <c:showSerName val="0"/>
          <c:showPercent val="0"/>
          <c:showBubbleSize val="0"/>
        </c:dLbls>
        <c:gapWidth val="150"/>
        <c:axId val="3"/>
        <c:axId val="4"/>
      </c:barChart>
      <c:lineChart>
        <c:grouping val="standard"/>
        <c:varyColors val="0"/>
        <c:ser>
          <c:idx val="0"/>
          <c:order val="0"/>
          <c:tx>
            <c:v>Variación absuluta mensual</c:v>
          </c:tx>
          <c:spPr>
            <a:ln w="15875" cap="rnd">
              <a:solidFill>
                <a:srgbClr val="7C878E"/>
              </a:solidFill>
              <a:round/>
            </a:ln>
            <a:effectLst/>
          </c:spPr>
          <c:marker>
            <c:symbol val="none"/>
          </c:marker>
          <c:cat>
            <c:multiLvlStrRef>
              <c:f>'F68-69 Empleo Turístico'!$A$44:$B$151</c:f>
              <c:multiLvlStrCache>
                <c:ptCount val="10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'F68-69 Empleo Turístico'!$E$44:$E$151</c:f>
              <c:numCache>
                <c:formatCode>General</c:formatCode>
                <c:ptCount val="108"/>
                <c:pt idx="0">
                  <c:v>-1243</c:v>
                </c:pt>
                <c:pt idx="1">
                  <c:v>171</c:v>
                </c:pt>
                <c:pt idx="2">
                  <c:v>2730</c:v>
                </c:pt>
                <c:pt idx="3">
                  <c:v>-1168</c:v>
                </c:pt>
                <c:pt idx="4">
                  <c:v>-119</c:v>
                </c:pt>
                <c:pt idx="5">
                  <c:v>724</c:v>
                </c:pt>
                <c:pt idx="6">
                  <c:v>2226</c:v>
                </c:pt>
                <c:pt idx="7">
                  <c:v>-421</c:v>
                </c:pt>
                <c:pt idx="8">
                  <c:v>-616</c:v>
                </c:pt>
                <c:pt idx="9">
                  <c:v>789</c:v>
                </c:pt>
                <c:pt idx="10">
                  <c:v>1801</c:v>
                </c:pt>
                <c:pt idx="11">
                  <c:v>132</c:v>
                </c:pt>
                <c:pt idx="12">
                  <c:v>-568</c:v>
                </c:pt>
                <c:pt idx="13">
                  <c:v>834</c:v>
                </c:pt>
                <c:pt idx="14">
                  <c:v>92</c:v>
                </c:pt>
                <c:pt idx="15">
                  <c:v>-899</c:v>
                </c:pt>
                <c:pt idx="16">
                  <c:v>-658</c:v>
                </c:pt>
                <c:pt idx="17">
                  <c:v>867</c:v>
                </c:pt>
                <c:pt idx="18">
                  <c:v>1651</c:v>
                </c:pt>
                <c:pt idx="19">
                  <c:v>-913</c:v>
                </c:pt>
                <c:pt idx="20">
                  <c:v>-903</c:v>
                </c:pt>
                <c:pt idx="21">
                  <c:v>1045</c:v>
                </c:pt>
                <c:pt idx="22">
                  <c:v>2416</c:v>
                </c:pt>
                <c:pt idx="23">
                  <c:v>197</c:v>
                </c:pt>
                <c:pt idx="24">
                  <c:v>-856</c:v>
                </c:pt>
                <c:pt idx="25">
                  <c:v>1043</c:v>
                </c:pt>
                <c:pt idx="26">
                  <c:v>524</c:v>
                </c:pt>
                <c:pt idx="27">
                  <c:v>394</c:v>
                </c:pt>
                <c:pt idx="28">
                  <c:v>-357</c:v>
                </c:pt>
                <c:pt idx="29">
                  <c:v>-319</c:v>
                </c:pt>
                <c:pt idx="30">
                  <c:v>1739</c:v>
                </c:pt>
                <c:pt idx="31">
                  <c:v>-266</c:v>
                </c:pt>
                <c:pt idx="32">
                  <c:v>410</c:v>
                </c:pt>
                <c:pt idx="33">
                  <c:v>1766</c:v>
                </c:pt>
                <c:pt idx="34">
                  <c:v>2309</c:v>
                </c:pt>
                <c:pt idx="35">
                  <c:v>136</c:v>
                </c:pt>
                <c:pt idx="36">
                  <c:v>-614</c:v>
                </c:pt>
                <c:pt idx="37">
                  <c:v>1029</c:v>
                </c:pt>
                <c:pt idx="38">
                  <c:v>161</c:v>
                </c:pt>
                <c:pt idx="39">
                  <c:v>-406</c:v>
                </c:pt>
                <c:pt idx="40">
                  <c:v>-295</c:v>
                </c:pt>
                <c:pt idx="41">
                  <c:v>762</c:v>
                </c:pt>
                <c:pt idx="42">
                  <c:v>1626</c:v>
                </c:pt>
                <c:pt idx="43">
                  <c:v>-1603</c:v>
                </c:pt>
                <c:pt idx="44">
                  <c:v>160</c:v>
                </c:pt>
                <c:pt idx="45">
                  <c:v>620</c:v>
                </c:pt>
                <c:pt idx="46">
                  <c:v>1231</c:v>
                </c:pt>
                <c:pt idx="47">
                  <c:v>364</c:v>
                </c:pt>
                <c:pt idx="48">
                  <c:v>380</c:v>
                </c:pt>
                <c:pt idx="49">
                  <c:v>1544</c:v>
                </c:pt>
                <c:pt idx="50">
                  <c:v>1254</c:v>
                </c:pt>
                <c:pt idx="51">
                  <c:v>-400</c:v>
                </c:pt>
                <c:pt idx="52">
                  <c:v>-839</c:v>
                </c:pt>
                <c:pt idx="53">
                  <c:v>1316</c:v>
                </c:pt>
                <c:pt idx="54">
                  <c:v>2176</c:v>
                </c:pt>
                <c:pt idx="55">
                  <c:v>55</c:v>
                </c:pt>
                <c:pt idx="56">
                  <c:v>87</c:v>
                </c:pt>
                <c:pt idx="57">
                  <c:v>652</c:v>
                </c:pt>
                <c:pt idx="58">
                  <c:v>1597</c:v>
                </c:pt>
                <c:pt idx="59">
                  <c:v>-804</c:v>
                </c:pt>
                <c:pt idx="60">
                  <c:v>-425</c:v>
                </c:pt>
                <c:pt idx="61">
                  <c:v>272</c:v>
                </c:pt>
                <c:pt idx="62">
                  <c:v>219</c:v>
                </c:pt>
                <c:pt idx="63">
                  <c:v>96</c:v>
                </c:pt>
                <c:pt idx="64">
                  <c:v>-839</c:v>
                </c:pt>
                <c:pt idx="65">
                  <c:v>-57</c:v>
                </c:pt>
                <c:pt idx="66">
                  <c:v>953</c:v>
                </c:pt>
                <c:pt idx="67">
                  <c:v>-139</c:v>
                </c:pt>
                <c:pt idx="68">
                  <c:v>397</c:v>
                </c:pt>
                <c:pt idx="69">
                  <c:v>1310</c:v>
                </c:pt>
                <c:pt idx="70">
                  <c:v>1237</c:v>
                </c:pt>
                <c:pt idx="71">
                  <c:v>-271</c:v>
                </c:pt>
                <c:pt idx="72">
                  <c:v>5</c:v>
                </c:pt>
                <c:pt idx="73">
                  <c:v>1256</c:v>
                </c:pt>
                <c:pt idx="74">
                  <c:v>736</c:v>
                </c:pt>
                <c:pt idx="75">
                  <c:v>1331</c:v>
                </c:pt>
                <c:pt idx="76">
                  <c:v>-231</c:v>
                </c:pt>
                <c:pt idx="77">
                  <c:v>872</c:v>
                </c:pt>
                <c:pt idx="78">
                  <c:v>1246</c:v>
                </c:pt>
                <c:pt idx="79">
                  <c:v>-1573</c:v>
                </c:pt>
                <c:pt idx="80">
                  <c:v>227</c:v>
                </c:pt>
                <c:pt idx="81">
                  <c:v>1317</c:v>
                </c:pt>
                <c:pt idx="82">
                  <c:v>1208</c:v>
                </c:pt>
                <c:pt idx="83">
                  <c:v>-918</c:v>
                </c:pt>
                <c:pt idx="84">
                  <c:v>-730</c:v>
                </c:pt>
                <c:pt idx="85">
                  <c:v>1691</c:v>
                </c:pt>
                <c:pt idx="86">
                  <c:v>-4119</c:v>
                </c:pt>
                <c:pt idx="87">
                  <c:v>-9871</c:v>
                </c:pt>
                <c:pt idx="88">
                  <c:v>-4441</c:v>
                </c:pt>
                <c:pt idx="89">
                  <c:v>-3262</c:v>
                </c:pt>
                <c:pt idx="90">
                  <c:v>-246</c:v>
                </c:pt>
                <c:pt idx="91">
                  <c:v>-289</c:v>
                </c:pt>
                <c:pt idx="92">
                  <c:v>-73</c:v>
                </c:pt>
                <c:pt idx="93">
                  <c:v>1446</c:v>
                </c:pt>
                <c:pt idx="94">
                  <c:v>1539</c:v>
                </c:pt>
                <c:pt idx="95">
                  <c:v>-404</c:v>
                </c:pt>
                <c:pt idx="96">
                  <c:v>-1949</c:v>
                </c:pt>
                <c:pt idx="97">
                  <c:v>-351</c:v>
                </c:pt>
                <c:pt idx="98">
                  <c:v>638</c:v>
                </c:pt>
                <c:pt idx="99">
                  <c:v>890</c:v>
                </c:pt>
                <c:pt idx="100">
                  <c:v>1320</c:v>
                </c:pt>
                <c:pt idx="101">
                  <c:v>5182</c:v>
                </c:pt>
                <c:pt idx="102">
                  <c:v>5874</c:v>
                </c:pt>
                <c:pt idx="103">
                  <c:v>-1167</c:v>
                </c:pt>
                <c:pt idx="104">
                  <c:v>-932</c:v>
                </c:pt>
                <c:pt idx="105">
                  <c:v>1977</c:v>
                </c:pt>
                <c:pt idx="106">
                  <c:v>2374</c:v>
                </c:pt>
                <c:pt idx="107">
                  <c:v>916</c:v>
                </c:pt>
              </c:numCache>
            </c:numRef>
          </c:val>
          <c:smooth val="0"/>
          <c:extLst>
            <c:ext xmlns:c16="http://schemas.microsoft.com/office/drawing/2014/chart" uri="{C3380CC4-5D6E-409C-BE32-E72D297353CC}">
              <c16:uniqueId val="{00000001-41ED-40DD-B0E8-E2D5A9C4E17F}"/>
            </c:ext>
          </c:extLst>
        </c:ser>
        <c:dLbls>
          <c:showLegendKey val="0"/>
          <c:showVal val="0"/>
          <c:showCatName val="0"/>
          <c:showSerName val="0"/>
          <c:showPercent val="0"/>
          <c:showBubbleSize val="0"/>
        </c:dLbls>
        <c:marker val="1"/>
        <c:smooth val="0"/>
        <c:axId val="604730927"/>
        <c:axId val="1"/>
      </c:lineChart>
      <c:catAx>
        <c:axId val="604730927"/>
        <c:scaling>
          <c:orientation val="minMax"/>
        </c:scaling>
        <c:delete val="0"/>
        <c:axPos val="b"/>
        <c:numFmt formatCode="m/d/yyyy" sourceLinked="0"/>
        <c:majorTickMark val="none"/>
        <c:minorTickMark val="none"/>
        <c:tickLblPos val="low"/>
        <c:spPr>
          <a:noFill/>
          <a:ln w="9525" cap="flat" cmpd="sng" algn="ctr">
            <a:solidFill>
              <a:sysClr val="windowText" lastClr="000000">
                <a:lumMod val="15000"/>
                <a:lumOff val="85000"/>
              </a:sysClr>
            </a:solidFill>
            <a:round/>
          </a:ln>
          <a:effectLst/>
        </c:spPr>
        <c:txPr>
          <a:bodyPr rot="-5400000" vert="horz"/>
          <a:lstStyle/>
          <a:p>
            <a:pPr>
              <a:defRPr sz="1000"/>
            </a:pPr>
            <a:endParaRPr lang="es-MX"/>
          </a:p>
        </c:txPr>
        <c:crossAx val="1"/>
        <c:crosses val="autoZero"/>
        <c:auto val="0"/>
        <c:lblAlgn val="ctr"/>
        <c:lblOffset val="100"/>
        <c:tickLblSkip val="3"/>
        <c:tickMarkSkip val="1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MX"/>
                  <a:t>Variación absoluta mensual</a:t>
                </a:r>
              </a:p>
            </c:rich>
          </c:tx>
          <c:overlay val="0"/>
          <c:spPr>
            <a:noFill/>
            <a:ln w="25400">
              <a:noFill/>
            </a:ln>
          </c:spPr>
        </c:title>
        <c:numFmt formatCode="General" sourceLinked="1"/>
        <c:majorTickMark val="none"/>
        <c:minorTickMark val="none"/>
        <c:tickLblPos val="nextTo"/>
        <c:spPr>
          <a:ln w="6350">
            <a:noFill/>
          </a:ln>
        </c:spPr>
        <c:txPr>
          <a:bodyPr rot="-60000000" vert="horz"/>
          <a:lstStyle/>
          <a:p>
            <a:pPr>
              <a:defRPr/>
            </a:pPr>
            <a:endParaRPr lang="es-MX"/>
          </a:p>
        </c:txPr>
        <c:crossAx val="604730927"/>
        <c:crossesAt val="1"/>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a:pPr>
                <a:r>
                  <a:rPr lang="es-MX"/>
                  <a:t>Variación</a:t>
                </a:r>
                <a:r>
                  <a:rPr lang="es-MX" baseline="0"/>
                  <a:t> porcentual mensual</a:t>
                </a:r>
                <a:endParaRPr lang="es-MX"/>
              </a:p>
            </c:rich>
          </c:tx>
          <c:overlay val="0"/>
          <c:spPr>
            <a:noFill/>
            <a:ln w="25400">
              <a:noFill/>
            </a:ln>
          </c:spPr>
        </c:title>
        <c:numFmt formatCode="0.0%" sourceLinked="0"/>
        <c:majorTickMark val="out"/>
        <c:minorTickMark val="none"/>
        <c:tickLblPos val="nextTo"/>
        <c:spPr>
          <a:ln w="6350">
            <a:noFill/>
          </a:ln>
        </c:spPr>
        <c:txPr>
          <a:bodyPr rot="-60000000" vert="horz"/>
          <a:lstStyle/>
          <a:p>
            <a:pPr>
              <a:defRPr/>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tx>
            <c:v>Variación porcentual anual</c:v>
          </c:tx>
          <c:spPr>
            <a:solidFill>
              <a:srgbClr val="FBBB27"/>
            </a:solidFill>
            <a:ln>
              <a:solidFill>
                <a:srgbClr val="FBBB27"/>
              </a:solidFill>
            </a:ln>
            <a:effectLst/>
          </c:spPr>
          <c:invertIfNegative val="0"/>
          <c:val>
            <c:numRef>
              <c:f>'F68-69 Empleo Turístico'!$H$44:$H$151</c:f>
              <c:numCache>
                <c:formatCode>General</c:formatCode>
                <c:ptCount val="108"/>
                <c:pt idx="0">
                  <c:v>4.984941323086467E-3</c:v>
                </c:pt>
                <c:pt idx="1">
                  <c:v>9.1892784867630972E-4</c:v>
                </c:pt>
                <c:pt idx="2">
                  <c:v>1.7622134871611683E-2</c:v>
                </c:pt>
                <c:pt idx="3">
                  <c:v>6.8586965410091238E-3</c:v>
                </c:pt>
                <c:pt idx="4">
                  <c:v>6.37268440380101E-3</c:v>
                </c:pt>
                <c:pt idx="5">
                  <c:v>1.4920482125118983E-2</c:v>
                </c:pt>
                <c:pt idx="6">
                  <c:v>2.7071951998216104E-2</c:v>
                </c:pt>
                <c:pt idx="7">
                  <c:v>4.2457361858620146E-2</c:v>
                </c:pt>
                <c:pt idx="8">
                  <c:v>3.733697394685942E-2</c:v>
                </c:pt>
                <c:pt idx="9">
                  <c:v>4.04289919512546E-2</c:v>
                </c:pt>
                <c:pt idx="10">
                  <c:v>5.0231713043300763E-2</c:v>
                </c:pt>
                <c:pt idx="11">
                  <c:v>5.1074857416873343E-2</c:v>
                </c:pt>
                <c:pt idx="12">
                  <c:v>5.8706210602459397E-2</c:v>
                </c:pt>
                <c:pt idx="13">
                  <c:v>6.5441866702427243E-2</c:v>
                </c:pt>
                <c:pt idx="14">
                  <c:v>3.7182329865256714E-2</c:v>
                </c:pt>
                <c:pt idx="15">
                  <c:v>4.0354100890328315E-2</c:v>
                </c:pt>
                <c:pt idx="16">
                  <c:v>3.4924377947633811E-2</c:v>
                </c:pt>
                <c:pt idx="17">
                  <c:v>3.6112120111393642E-2</c:v>
                </c:pt>
                <c:pt idx="18">
                  <c:v>2.9644541812224867E-2</c:v>
                </c:pt>
                <c:pt idx="19">
                  <c:v>2.4892729380753709E-2</c:v>
                </c:pt>
                <c:pt idx="20">
                  <c:v>2.2184113183844056E-2</c:v>
                </c:pt>
                <c:pt idx="21">
                  <c:v>2.4543458045624522E-2</c:v>
                </c:pt>
                <c:pt idx="22">
                  <c:v>3.0091265174414739E-2</c:v>
                </c:pt>
                <c:pt idx="23">
                  <c:v>3.0683660295673709E-2</c:v>
                </c:pt>
                <c:pt idx="24">
                  <c:v>2.804267405881844E-2</c:v>
                </c:pt>
                <c:pt idx="25">
                  <c:v>2.9839763760468596E-2</c:v>
                </c:pt>
                <c:pt idx="26">
                  <c:v>3.399208721475766E-2</c:v>
                </c:pt>
                <c:pt idx="27">
                  <c:v>4.6907628954507397E-2</c:v>
                </c:pt>
                <c:pt idx="28">
                  <c:v>5.0166961304262347E-2</c:v>
                </c:pt>
                <c:pt idx="29">
                  <c:v>3.819373435780582E-2</c:v>
                </c:pt>
                <c:pt idx="30">
                  <c:v>3.8432785753991894E-2</c:v>
                </c:pt>
                <c:pt idx="31">
                  <c:v>4.5027797921199042E-2</c:v>
                </c:pt>
                <c:pt idx="32">
                  <c:v>5.8231403991338526E-2</c:v>
                </c:pt>
                <c:pt idx="33">
                  <c:v>6.4605521063659355E-2</c:v>
                </c:pt>
                <c:pt idx="34">
                  <c:v>6.2123170697187202E-2</c:v>
                </c:pt>
                <c:pt idx="35">
                  <c:v>6.1433414955735621E-2</c:v>
                </c:pt>
                <c:pt idx="36">
                  <c:v>6.4230374843340599E-2</c:v>
                </c:pt>
                <c:pt idx="37">
                  <c:v>6.3468933033741681E-2</c:v>
                </c:pt>
                <c:pt idx="38">
                  <c:v>5.9761813436117084E-2</c:v>
                </c:pt>
                <c:pt idx="39">
                  <c:v>5.2085566481800738E-2</c:v>
                </c:pt>
                <c:pt idx="40">
                  <c:v>5.2839293730360559E-2</c:v>
                </c:pt>
                <c:pt idx="41">
                  <c:v>6.3137258580419964E-2</c:v>
                </c:pt>
                <c:pt idx="42">
                  <c:v>6.1080961346771545E-2</c:v>
                </c:pt>
                <c:pt idx="43">
                  <c:v>4.886104994356133E-2</c:v>
                </c:pt>
                <c:pt idx="44">
                  <c:v>4.6372082734210895E-2</c:v>
                </c:pt>
                <c:pt idx="45">
                  <c:v>3.523553846432903E-2</c:v>
                </c:pt>
                <c:pt idx="46">
                  <c:v>2.4936260182824466E-2</c:v>
                </c:pt>
                <c:pt idx="47">
                  <c:v>2.6929185558503432E-2</c:v>
                </c:pt>
                <c:pt idx="48">
                  <c:v>3.5944651125444871E-2</c:v>
                </c:pt>
                <c:pt idx="49">
                  <c:v>4.0170441485881891E-2</c:v>
                </c:pt>
                <c:pt idx="50">
                  <c:v>4.9762091826375476E-2</c:v>
                </c:pt>
                <c:pt idx="51">
                  <c:v>4.9994241315460819E-2</c:v>
                </c:pt>
                <c:pt idx="52">
                  <c:v>4.5293041269164558E-2</c:v>
                </c:pt>
                <c:pt idx="53">
                  <c:v>4.9876477854243761E-2</c:v>
                </c:pt>
                <c:pt idx="54">
                  <c:v>5.3955082372179497E-2</c:v>
                </c:pt>
                <c:pt idx="55">
                  <c:v>6.9343612995421688E-2</c:v>
                </c:pt>
                <c:pt idx="56">
                  <c:v>6.8602838191379689E-2</c:v>
                </c:pt>
                <c:pt idx="57">
                  <c:v>6.8510552552499826E-2</c:v>
                </c:pt>
                <c:pt idx="58">
                  <c:v>7.0951860904536534E-2</c:v>
                </c:pt>
                <c:pt idx="59">
                  <c:v>6.063695588311524E-2</c:v>
                </c:pt>
                <c:pt idx="60">
                  <c:v>5.3505916395390818E-2</c:v>
                </c:pt>
                <c:pt idx="61">
                  <c:v>4.1993166867807741E-2</c:v>
                </c:pt>
                <c:pt idx="62">
                  <c:v>3.2846715328467058E-2</c:v>
                </c:pt>
                <c:pt idx="63">
                  <c:v>3.7142664281615945E-2</c:v>
                </c:pt>
                <c:pt idx="64">
                  <c:v>3.7407479796391918E-2</c:v>
                </c:pt>
                <c:pt idx="65">
                  <c:v>2.5455278881951093E-2</c:v>
                </c:pt>
                <c:pt idx="66">
                  <c:v>1.4904802383447935E-2</c:v>
                </c:pt>
                <c:pt idx="67">
                  <c:v>1.3297696825711025E-2</c:v>
                </c:pt>
                <c:pt idx="68">
                  <c:v>1.5843575603201598E-2</c:v>
                </c:pt>
                <c:pt idx="69">
                  <c:v>2.1153956527799389E-2</c:v>
                </c:pt>
                <c:pt idx="70">
                  <c:v>1.7966979605050115E-2</c:v>
                </c:pt>
                <c:pt idx="71">
                  <c:v>2.2426602365668513E-2</c:v>
                </c:pt>
                <c:pt idx="72">
                  <c:v>2.6019569855555869E-2</c:v>
                </c:pt>
                <c:pt idx="73">
                  <c:v>3.3987749076286766E-2</c:v>
                </c:pt>
                <c:pt idx="74">
                  <c:v>3.8136490205337825E-2</c:v>
                </c:pt>
                <c:pt idx="75">
                  <c:v>4.8154053922127016E-2</c:v>
                </c:pt>
                <c:pt idx="76">
                  <c:v>5.3465378975908973E-2</c:v>
                </c:pt>
                <c:pt idx="77">
                  <c:v>6.1103735391978553E-2</c:v>
                </c:pt>
                <c:pt idx="78">
                  <c:v>6.301280748119531E-2</c:v>
                </c:pt>
                <c:pt idx="79">
                  <c:v>5.1410010094760539E-2</c:v>
                </c:pt>
                <c:pt idx="80">
                  <c:v>4.9864890086259273E-2</c:v>
                </c:pt>
                <c:pt idx="81">
                  <c:v>4.9396593947471867E-2</c:v>
                </c:pt>
                <c:pt idx="82">
                  <c:v>4.8680235331531208E-2</c:v>
                </c:pt>
                <c:pt idx="83">
                  <c:v>4.3630337266650221E-2</c:v>
                </c:pt>
                <c:pt idx="84">
                  <c:v>3.7772678745000565E-2</c:v>
                </c:pt>
                <c:pt idx="85">
                  <c:v>4.0829849333438473E-2</c:v>
                </c:pt>
                <c:pt idx="86">
                  <c:v>2.5175285868901387E-3</c:v>
                </c:pt>
                <c:pt idx="87">
                  <c:v>-8.4455552364615771E-2</c:v>
                </c:pt>
                <c:pt idx="88">
                  <c:v>-0.11734289224452976</c:v>
                </c:pt>
                <c:pt idx="89">
                  <c:v>-0.14848082299695697</c:v>
                </c:pt>
                <c:pt idx="90">
                  <c:v>-0.15847893271319724</c:v>
                </c:pt>
                <c:pt idx="91">
                  <c:v>-0.15046728248329477</c:v>
                </c:pt>
                <c:pt idx="92">
                  <c:v>-0.15252206712114891</c:v>
                </c:pt>
                <c:pt idx="93">
                  <c:v>-0.14999808714947016</c:v>
                </c:pt>
                <c:pt idx="94">
                  <c:v>-0.14611494810580505</c:v>
                </c:pt>
                <c:pt idx="95">
                  <c:v>-0.14321487193190063</c:v>
                </c:pt>
                <c:pt idx="96">
                  <c:v>-0.15337607001650611</c:v>
                </c:pt>
                <c:pt idx="97">
                  <c:v>-0.16688645354917919</c:v>
                </c:pt>
                <c:pt idx="98">
                  <c:v>-0.13504971563128287</c:v>
                </c:pt>
                <c:pt idx="99">
                  <c:v>-5.5122248974193822E-2</c:v>
                </c:pt>
                <c:pt idx="100">
                  <c:v>-6.5277716601330749E-3</c:v>
                </c:pt>
                <c:pt idx="101">
                  <c:v>6.9866579594205946E-2</c:v>
                </c:pt>
                <c:pt idx="102">
                  <c:v>0.12565564009563035</c:v>
                </c:pt>
                <c:pt idx="103">
                  <c:v>0.11798428699028429</c:v>
                </c:pt>
                <c:pt idx="104">
                  <c:v>0.11022846459026869</c:v>
                </c:pt>
                <c:pt idx="105">
                  <c:v>0.11357355681378323</c:v>
                </c:pt>
                <c:pt idx="106">
                  <c:v>0.11943531918671768</c:v>
                </c:pt>
                <c:pt idx="107" formatCode="0.00%">
                  <c:v>0.13162725215190774</c:v>
                </c:pt>
              </c:numCache>
            </c:numRef>
          </c:val>
          <c:extLst>
            <c:ext xmlns:c16="http://schemas.microsoft.com/office/drawing/2014/chart" uri="{C3380CC4-5D6E-409C-BE32-E72D297353CC}">
              <c16:uniqueId val="{00000000-9CD0-4883-83CC-DAD0DA0D6312}"/>
            </c:ext>
          </c:extLst>
        </c:ser>
        <c:dLbls>
          <c:showLegendKey val="0"/>
          <c:showVal val="0"/>
          <c:showCatName val="0"/>
          <c:showSerName val="0"/>
          <c:showPercent val="0"/>
          <c:showBubbleSize val="0"/>
        </c:dLbls>
        <c:gapWidth val="150"/>
        <c:axId val="3"/>
        <c:axId val="4"/>
      </c:barChart>
      <c:lineChart>
        <c:grouping val="standard"/>
        <c:varyColors val="0"/>
        <c:ser>
          <c:idx val="0"/>
          <c:order val="0"/>
          <c:tx>
            <c:v>Variación absoluta anual</c:v>
          </c:tx>
          <c:spPr>
            <a:ln w="15875" cap="rnd">
              <a:solidFill>
                <a:srgbClr val="7C878E"/>
              </a:solidFill>
              <a:round/>
            </a:ln>
            <a:effectLst/>
          </c:spPr>
          <c:marker>
            <c:symbol val="none"/>
          </c:marker>
          <c:cat>
            <c:multiLvlStrRef>
              <c:f>'F68-69 Empleo Turístico'!$A$44:$B$151</c:f>
              <c:multiLvlStrCache>
                <c:ptCount val="10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'F68-69 Empleo Turístico'!$G$44:$G$151</c:f>
              <c:numCache>
                <c:formatCode>General</c:formatCode>
                <c:ptCount val="108"/>
                <c:pt idx="0">
                  <c:v>480</c:v>
                </c:pt>
                <c:pt idx="1">
                  <c:v>89</c:v>
                </c:pt>
                <c:pt idx="2">
                  <c:v>1726</c:v>
                </c:pt>
                <c:pt idx="3">
                  <c:v>671</c:v>
                </c:pt>
                <c:pt idx="4">
                  <c:v>623</c:v>
                </c:pt>
                <c:pt idx="5">
                  <c:v>1457</c:v>
                </c:pt>
                <c:pt idx="6">
                  <c:v>2671</c:v>
                </c:pt>
                <c:pt idx="7">
                  <c:v>4110</c:v>
                </c:pt>
                <c:pt idx="8">
                  <c:v>3610</c:v>
                </c:pt>
                <c:pt idx="9">
                  <c:v>3928</c:v>
                </c:pt>
                <c:pt idx="10">
                  <c:v>4921</c:v>
                </c:pt>
                <c:pt idx="11">
                  <c:v>5006</c:v>
                </c:pt>
                <c:pt idx="12">
                  <c:v>5681</c:v>
                </c:pt>
                <c:pt idx="13">
                  <c:v>6344</c:v>
                </c:pt>
                <c:pt idx="14">
                  <c:v>3706</c:v>
                </c:pt>
                <c:pt idx="15">
                  <c:v>3975</c:v>
                </c:pt>
                <c:pt idx="16">
                  <c:v>3436</c:v>
                </c:pt>
                <c:pt idx="17">
                  <c:v>3579</c:v>
                </c:pt>
                <c:pt idx="18">
                  <c:v>3004</c:v>
                </c:pt>
                <c:pt idx="19">
                  <c:v>2512</c:v>
                </c:pt>
                <c:pt idx="20">
                  <c:v>2225</c:v>
                </c:pt>
                <c:pt idx="21">
                  <c:v>2481</c:v>
                </c:pt>
                <c:pt idx="22">
                  <c:v>3096</c:v>
                </c:pt>
                <c:pt idx="23">
                  <c:v>3161</c:v>
                </c:pt>
                <c:pt idx="24">
                  <c:v>2873</c:v>
                </c:pt>
                <c:pt idx="25">
                  <c:v>3082</c:v>
                </c:pt>
                <c:pt idx="26">
                  <c:v>3514</c:v>
                </c:pt>
                <c:pt idx="27">
                  <c:v>4807</c:v>
                </c:pt>
                <c:pt idx="28">
                  <c:v>5108</c:v>
                </c:pt>
                <c:pt idx="29">
                  <c:v>3922</c:v>
                </c:pt>
                <c:pt idx="30">
                  <c:v>4010</c:v>
                </c:pt>
                <c:pt idx="31">
                  <c:v>4657</c:v>
                </c:pt>
                <c:pt idx="32">
                  <c:v>5970</c:v>
                </c:pt>
                <c:pt idx="33">
                  <c:v>6691</c:v>
                </c:pt>
                <c:pt idx="34">
                  <c:v>6584</c:v>
                </c:pt>
                <c:pt idx="35">
                  <c:v>6523</c:v>
                </c:pt>
                <c:pt idx="36">
                  <c:v>6765</c:v>
                </c:pt>
                <c:pt idx="37">
                  <c:v>6751</c:v>
                </c:pt>
                <c:pt idx="38">
                  <c:v>6388</c:v>
                </c:pt>
                <c:pt idx="39">
                  <c:v>5588</c:v>
                </c:pt>
                <c:pt idx="40">
                  <c:v>5650</c:v>
                </c:pt>
                <c:pt idx="41">
                  <c:v>6731</c:v>
                </c:pt>
                <c:pt idx="42">
                  <c:v>6618</c:v>
                </c:pt>
                <c:pt idx="43">
                  <c:v>5281</c:v>
                </c:pt>
                <c:pt idx="44">
                  <c:v>5031</c:v>
                </c:pt>
                <c:pt idx="45">
                  <c:v>3885</c:v>
                </c:pt>
                <c:pt idx="46">
                  <c:v>2807</c:v>
                </c:pt>
                <c:pt idx="47">
                  <c:v>3035</c:v>
                </c:pt>
                <c:pt idx="48">
                  <c:v>4029</c:v>
                </c:pt>
                <c:pt idx="49">
                  <c:v>4544</c:v>
                </c:pt>
                <c:pt idx="50">
                  <c:v>5637</c:v>
                </c:pt>
                <c:pt idx="51">
                  <c:v>5643</c:v>
                </c:pt>
                <c:pt idx="52">
                  <c:v>5099</c:v>
                </c:pt>
                <c:pt idx="53">
                  <c:v>5653</c:v>
                </c:pt>
                <c:pt idx="54">
                  <c:v>6203</c:v>
                </c:pt>
                <c:pt idx="55">
                  <c:v>7861</c:v>
                </c:pt>
                <c:pt idx="56">
                  <c:v>7788</c:v>
                </c:pt>
                <c:pt idx="57">
                  <c:v>7820</c:v>
                </c:pt>
                <c:pt idx="58">
                  <c:v>8186</c:v>
                </c:pt>
                <c:pt idx="59">
                  <c:v>7018</c:v>
                </c:pt>
                <c:pt idx="60">
                  <c:v>6213</c:v>
                </c:pt>
                <c:pt idx="61">
                  <c:v>4941</c:v>
                </c:pt>
                <c:pt idx="62">
                  <c:v>3906</c:v>
                </c:pt>
                <c:pt idx="63">
                  <c:v>4402</c:v>
                </c:pt>
                <c:pt idx="64">
                  <c:v>4402</c:v>
                </c:pt>
                <c:pt idx="65">
                  <c:v>3029</c:v>
                </c:pt>
                <c:pt idx="66">
                  <c:v>1806</c:v>
                </c:pt>
                <c:pt idx="67">
                  <c:v>1612</c:v>
                </c:pt>
                <c:pt idx="68">
                  <c:v>1922</c:v>
                </c:pt>
                <c:pt idx="69">
                  <c:v>2580</c:v>
                </c:pt>
                <c:pt idx="70">
                  <c:v>2220</c:v>
                </c:pt>
                <c:pt idx="71">
                  <c:v>2753</c:v>
                </c:pt>
                <c:pt idx="72">
                  <c:v>3183</c:v>
                </c:pt>
                <c:pt idx="73">
                  <c:v>4167</c:v>
                </c:pt>
                <c:pt idx="74">
                  <c:v>4684</c:v>
                </c:pt>
                <c:pt idx="75">
                  <c:v>5919</c:v>
                </c:pt>
                <c:pt idx="76">
                  <c:v>6527</c:v>
                </c:pt>
                <c:pt idx="77">
                  <c:v>7456</c:v>
                </c:pt>
                <c:pt idx="78">
                  <c:v>7749</c:v>
                </c:pt>
                <c:pt idx="79">
                  <c:v>6315</c:v>
                </c:pt>
                <c:pt idx="80">
                  <c:v>6145</c:v>
                </c:pt>
                <c:pt idx="81">
                  <c:v>6152</c:v>
                </c:pt>
                <c:pt idx="82">
                  <c:v>6123</c:v>
                </c:pt>
                <c:pt idx="83">
                  <c:v>5476</c:v>
                </c:pt>
                <c:pt idx="84">
                  <c:v>4741</c:v>
                </c:pt>
                <c:pt idx="85">
                  <c:v>5176</c:v>
                </c:pt>
                <c:pt idx="86">
                  <c:v>321</c:v>
                </c:pt>
                <c:pt idx="87">
                  <c:v>-10881</c:v>
                </c:pt>
                <c:pt idx="88">
                  <c:v>-15091</c:v>
                </c:pt>
                <c:pt idx="89">
                  <c:v>-19225</c:v>
                </c:pt>
                <c:pt idx="90">
                  <c:v>-20717</c:v>
                </c:pt>
                <c:pt idx="91">
                  <c:v>-19433</c:v>
                </c:pt>
                <c:pt idx="92">
                  <c:v>-19733</c:v>
                </c:pt>
                <c:pt idx="93">
                  <c:v>-19604</c:v>
                </c:pt>
                <c:pt idx="94">
                  <c:v>-19273</c:v>
                </c:pt>
                <c:pt idx="95">
                  <c:v>-18759</c:v>
                </c:pt>
                <c:pt idx="96">
                  <c:v>-19978</c:v>
                </c:pt>
                <c:pt idx="97">
                  <c:v>-22020</c:v>
                </c:pt>
                <c:pt idx="98">
                  <c:v>-17263</c:v>
                </c:pt>
                <c:pt idx="99">
                  <c:v>-6502</c:v>
                </c:pt>
                <c:pt idx="100">
                  <c:v>-741</c:v>
                </c:pt>
                <c:pt idx="101">
                  <c:v>7703</c:v>
                </c:pt>
                <c:pt idx="102">
                  <c:v>13823</c:v>
                </c:pt>
                <c:pt idx="103">
                  <c:v>12945</c:v>
                </c:pt>
                <c:pt idx="104">
                  <c:v>12086</c:v>
                </c:pt>
                <c:pt idx="105">
                  <c:v>12617</c:v>
                </c:pt>
                <c:pt idx="106">
                  <c:v>13452</c:v>
                </c:pt>
                <c:pt idx="107">
                  <c:v>14772</c:v>
                </c:pt>
              </c:numCache>
            </c:numRef>
          </c:val>
          <c:smooth val="0"/>
          <c:extLst>
            <c:ext xmlns:c16="http://schemas.microsoft.com/office/drawing/2014/chart" uri="{C3380CC4-5D6E-409C-BE32-E72D297353CC}">
              <c16:uniqueId val="{00000001-9CD0-4883-83CC-DAD0DA0D6312}"/>
            </c:ext>
          </c:extLst>
        </c:ser>
        <c:dLbls>
          <c:showLegendKey val="0"/>
          <c:showVal val="0"/>
          <c:showCatName val="0"/>
          <c:showSerName val="0"/>
          <c:showPercent val="0"/>
          <c:showBubbleSize val="0"/>
        </c:dLbls>
        <c:marker val="1"/>
        <c:smooth val="0"/>
        <c:axId val="604730927"/>
        <c:axId val="1"/>
      </c:lineChart>
      <c:catAx>
        <c:axId val="604730927"/>
        <c:scaling>
          <c:orientation val="minMax"/>
        </c:scaling>
        <c:delete val="0"/>
        <c:axPos val="b"/>
        <c:numFmt formatCode="m/d/yyyy" sourceLinked="0"/>
        <c:majorTickMark val="none"/>
        <c:minorTickMark val="none"/>
        <c:tickLblPos val="low"/>
        <c:spPr>
          <a:noFill/>
          <a:ln w="9525" cap="flat" cmpd="sng" algn="ctr">
            <a:solidFill>
              <a:sysClr val="windowText" lastClr="000000">
                <a:lumMod val="15000"/>
                <a:lumOff val="85000"/>
              </a:sysClr>
            </a:solidFill>
            <a:round/>
          </a:ln>
          <a:effectLst/>
        </c:spPr>
        <c:txPr>
          <a:bodyPr rot="-5400000" vert="horz"/>
          <a:lstStyle/>
          <a:p>
            <a:pPr>
              <a:defRPr sz="1000"/>
            </a:pPr>
            <a:endParaRPr lang="es-MX"/>
          </a:p>
        </c:txPr>
        <c:crossAx val="1"/>
        <c:crosses val="autoZero"/>
        <c:auto val="0"/>
        <c:lblAlgn val="ctr"/>
        <c:lblOffset val="100"/>
        <c:tickLblSkip val="3"/>
        <c:tickMarkSkip val="1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MX"/>
                  <a:t>Variación absoluta</a:t>
                </a:r>
                <a:r>
                  <a:rPr lang="es-MX" baseline="0"/>
                  <a:t> anual</a:t>
                </a:r>
                <a:endParaRPr lang="es-MX"/>
              </a:p>
            </c:rich>
          </c:tx>
          <c:overlay val="0"/>
          <c:spPr>
            <a:noFill/>
            <a:ln w="25400">
              <a:noFill/>
            </a:ln>
          </c:spPr>
        </c:title>
        <c:numFmt formatCode="General" sourceLinked="1"/>
        <c:majorTickMark val="none"/>
        <c:minorTickMark val="none"/>
        <c:tickLblPos val="nextTo"/>
        <c:spPr>
          <a:ln w="6350">
            <a:noFill/>
          </a:ln>
        </c:spPr>
        <c:txPr>
          <a:bodyPr rot="-60000000" vert="horz"/>
          <a:lstStyle/>
          <a:p>
            <a:pPr>
              <a:defRPr/>
            </a:pPr>
            <a:endParaRPr lang="es-MX"/>
          </a:p>
        </c:txPr>
        <c:crossAx val="604730927"/>
        <c:crossesAt val="1"/>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a:pPr>
                <a:r>
                  <a:rPr lang="es-MX"/>
                  <a:t>Variación</a:t>
                </a:r>
                <a:r>
                  <a:rPr lang="es-MX" baseline="0"/>
                  <a:t> porcentual anual</a:t>
                </a:r>
                <a:endParaRPr lang="es-MX"/>
              </a:p>
            </c:rich>
          </c:tx>
          <c:overlay val="0"/>
          <c:spPr>
            <a:noFill/>
            <a:ln w="25400">
              <a:noFill/>
            </a:ln>
          </c:spPr>
        </c:title>
        <c:numFmt formatCode="0.0%" sourceLinked="0"/>
        <c:majorTickMark val="out"/>
        <c:minorTickMark val="none"/>
        <c:tickLblPos val="nextTo"/>
        <c:spPr>
          <a:ln w="6350">
            <a:noFill/>
          </a:ln>
        </c:spPr>
        <c:txPr>
          <a:bodyPr rot="-60000000" vert="horz"/>
          <a:lstStyle/>
          <a:p>
            <a:pPr>
              <a:defRPr/>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209601752536838E-2"/>
          <c:y val="0.18551655440660278"/>
          <c:w val="0.89966840367081913"/>
          <c:h val="0.54751260804441326"/>
        </c:manualLayout>
      </c:layout>
      <c:barChart>
        <c:barDir val="col"/>
        <c:grouping val="clustered"/>
        <c:varyColors val="0"/>
        <c:ser>
          <c:idx val="0"/>
          <c:order val="0"/>
          <c:tx>
            <c:strRef>
              <c:f>'F70'!$A$8</c:f>
              <c:strCache>
                <c:ptCount val="1"/>
                <c:pt idx="0">
                  <c:v>2015</c:v>
                </c:pt>
              </c:strCache>
            </c:strRef>
          </c:tx>
          <c:spPr>
            <a:solidFill>
              <a:srgbClr val="FBBB27"/>
            </a:solidFill>
          </c:spPr>
          <c:invertIfNegative val="0"/>
          <c:dLbls>
            <c:dLbl>
              <c:idx val="0"/>
              <c:layout>
                <c:manualLayout>
                  <c:x val="-3.397027600849257E-3"/>
                  <c:y val="-8.0808080808080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0B-47A6-9D98-724AA125878C}"/>
                </c:ext>
              </c:extLst>
            </c:dLbl>
            <c:dLbl>
              <c:idx val="1"/>
              <c:layout>
                <c:manualLayout>
                  <c:x val="-5.0955414012738851E-3"/>
                  <c:y val="3.70366091869672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0B-47A6-9D98-724AA125878C}"/>
                </c:ext>
              </c:extLst>
            </c:dLbl>
            <c:dLbl>
              <c:idx val="2"/>
              <c:layout>
                <c:manualLayout>
                  <c:x val="-3.397027600849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0B-47A6-9D98-724AA125878C}"/>
                </c:ext>
              </c:extLst>
            </c:dLbl>
            <c:dLbl>
              <c:idx val="3"/>
              <c:layout>
                <c:manualLayout>
                  <c:x val="-5.09554140127388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0B-47A6-9D98-724AA125878C}"/>
                </c:ext>
              </c:extLst>
            </c:dLbl>
            <c:spPr>
              <a:noFill/>
              <a:ln>
                <a:noFill/>
              </a:ln>
              <a:effectLst/>
            </c:spPr>
            <c:txPr>
              <a:bodyPr rot="-5400000" vert="horz"/>
              <a:lstStyle/>
              <a:p>
                <a:pPr>
                  <a:defRPr sz="7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'F70'!$B$5:$I$5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'F70'!$B$8:$I$8</c:f>
              <c:numCache>
                <c:formatCode>#,##0</c:formatCode>
                <c:ptCount val="8"/>
                <c:pt idx="0">
                  <c:v>82606</c:v>
                </c:pt>
                <c:pt idx="1">
                  <c:v>312586</c:v>
                </c:pt>
                <c:pt idx="2">
                  <c:v>119587</c:v>
                </c:pt>
                <c:pt idx="3">
                  <c:v>9329</c:v>
                </c:pt>
                <c:pt idx="4">
                  <c:v>385457</c:v>
                </c:pt>
                <c:pt idx="5">
                  <c:v>2875</c:v>
                </c:pt>
                <c:pt idx="6">
                  <c:v>551836</c:v>
                </c:pt>
                <c:pt idx="7">
                  <c:v>70979</c:v>
                </c:pt>
              </c:numCache>
            </c:numRef>
          </c:val>
          <c:extLst>
            <c:ext xmlns:c16="http://schemas.microsoft.com/office/drawing/2014/chart" uri="{C3380CC4-5D6E-409C-BE32-E72D297353CC}">
              <c16:uniqueId val="{00000004-CA0B-47A6-9D98-724AA125878C}"/>
            </c:ext>
          </c:extLst>
        </c:ser>
        <c:ser>
          <c:idx val="1"/>
          <c:order val="1"/>
          <c:tx>
            <c:strRef>
              <c:f>'F70'!$A$9</c:f>
              <c:strCache>
                <c:ptCount val="1"/>
                <c:pt idx="0">
                  <c:v>2016</c:v>
                </c:pt>
              </c:strCache>
            </c:strRef>
          </c:tx>
          <c:spPr>
            <a:solidFill>
              <a:srgbClr val="FAD49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'F70'!$B$5:$I$5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'F70'!$B$9:$I$9</c:f>
              <c:numCache>
                <c:formatCode>#,##0</c:formatCode>
                <c:ptCount val="8"/>
                <c:pt idx="0">
                  <c:v>89558</c:v>
                </c:pt>
                <c:pt idx="1">
                  <c:v>334254</c:v>
                </c:pt>
                <c:pt idx="2">
                  <c:v>130890</c:v>
                </c:pt>
                <c:pt idx="3">
                  <c:v>9329</c:v>
                </c:pt>
                <c:pt idx="4">
                  <c:v>407270</c:v>
                </c:pt>
                <c:pt idx="5">
                  <c:v>3040</c:v>
                </c:pt>
                <c:pt idx="6">
                  <c:v>575641</c:v>
                </c:pt>
                <c:pt idx="7">
                  <c:v>74255</c:v>
                </c:pt>
              </c:numCache>
            </c:numRef>
          </c:val>
          <c:extLst>
            <c:ext xmlns:c16="http://schemas.microsoft.com/office/drawing/2014/chart" uri="{C3380CC4-5D6E-409C-BE32-E72D297353CC}">
              <c16:uniqueId val="{00000005-CA0B-47A6-9D98-724AA125878C}"/>
            </c:ext>
          </c:extLst>
        </c:ser>
        <c:ser>
          <c:idx val="2"/>
          <c:order val="2"/>
          <c:tx>
            <c:strRef>
              <c:f>'F70'!$A$10</c:f>
              <c:strCache>
                <c:ptCount val="1"/>
                <c:pt idx="0">
                  <c:v>2017</c:v>
                </c:pt>
              </c:strCache>
            </c:strRef>
          </c:tx>
          <c:spPr>
            <a:solidFill>
              <a:srgbClr val="95682B"/>
            </a:solidFill>
          </c:spPr>
          <c:invertIfNegative val="0"/>
          <c:dPt>
            <c:idx val="6"/>
            <c:invertIfNegative val="0"/>
            <c:bubble3D val="0"/>
            <c:extLst>
              <c:ext xmlns:c16="http://schemas.microsoft.com/office/drawing/2014/chart" uri="{C3380CC4-5D6E-409C-BE32-E72D297353CC}">
                <c16:uniqueId val="{00000006-CA0B-47A6-9D98-724AA125878C}"/>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'F70'!$B$5:$I$5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'F70'!$B$10:$I$10</c:f>
              <c:numCache>
                <c:formatCode>#,##0</c:formatCode>
                <c:ptCount val="8"/>
                <c:pt idx="0">
                  <c:v>96726</c:v>
                </c:pt>
                <c:pt idx="1">
                  <c:v>343480</c:v>
                </c:pt>
                <c:pt idx="2">
                  <c:v>144472</c:v>
                </c:pt>
                <c:pt idx="3">
                  <c:v>9194</c:v>
                </c:pt>
                <c:pt idx="4">
                  <c:v>435724</c:v>
                </c:pt>
                <c:pt idx="5">
                  <c:v>3204</c:v>
                </c:pt>
                <c:pt idx="6">
                  <c:v>605107</c:v>
                </c:pt>
                <c:pt idx="7">
                  <c:v>79961</c:v>
                </c:pt>
              </c:numCache>
            </c:numRef>
          </c:val>
          <c:extLst>
            <c:ext xmlns:c16="http://schemas.microsoft.com/office/drawing/2014/chart" uri="{C3380CC4-5D6E-409C-BE32-E72D297353CC}">
              <c16:uniqueId val="{00000007-CA0B-47A6-9D98-724AA125878C}"/>
            </c:ext>
          </c:extLst>
        </c:ser>
        <c:ser>
          <c:idx val="3"/>
          <c:order val="3"/>
          <c:tx>
            <c:strRef>
              <c:f>'F70'!$A$11</c:f>
              <c:strCache>
                <c:ptCount val="1"/>
                <c:pt idx="0">
                  <c:v>2018</c:v>
                </c:pt>
              </c:strCache>
            </c:strRef>
          </c:tx>
          <c:spPr>
            <a:solidFill>
              <a:srgbClr val="DAA6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'F70'!$B$5:$I$5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'F70'!$B$11:$I$11</c:f>
              <c:numCache>
                <c:formatCode>#,##0</c:formatCode>
                <c:ptCount val="8"/>
                <c:pt idx="0">
                  <c:v>104065</c:v>
                </c:pt>
                <c:pt idx="1">
                  <c:v>354114</c:v>
                </c:pt>
                <c:pt idx="2">
                  <c:v>141254</c:v>
                </c:pt>
                <c:pt idx="3">
                  <c:v>9458</c:v>
                </c:pt>
                <c:pt idx="4">
                  <c:v>452017</c:v>
                </c:pt>
                <c:pt idx="5">
                  <c:v>2703</c:v>
                </c:pt>
                <c:pt idx="6">
                  <c:v>614655</c:v>
                </c:pt>
                <c:pt idx="7">
                  <c:v>82734</c:v>
                </c:pt>
              </c:numCache>
            </c:numRef>
          </c:val>
          <c:extLst>
            <c:ext xmlns:c16="http://schemas.microsoft.com/office/drawing/2014/chart" uri="{C3380CC4-5D6E-409C-BE32-E72D297353CC}">
              <c16:uniqueId val="{00000008-CA0B-47A6-9D98-724AA125878C}"/>
            </c:ext>
          </c:extLst>
        </c:ser>
        <c:ser>
          <c:idx val="4"/>
          <c:order val="4"/>
          <c:tx>
            <c:strRef>
              <c:f>'F70'!$A$12</c:f>
              <c:strCache>
                <c:ptCount val="1"/>
                <c:pt idx="0">
                  <c:v>2019</c:v>
                </c:pt>
              </c:strCache>
            </c:strRef>
          </c:tx>
          <c:spPr>
            <a:solidFill>
              <a:srgbClr val="6049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'F70'!$B$5:$I$5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'F70'!$B$12:$I$12</c:f>
              <c:numCache>
                <c:formatCode>#,##0</c:formatCode>
                <c:ptCount val="8"/>
                <c:pt idx="0">
                  <c:v>109333</c:v>
                </c:pt>
                <c:pt idx="1">
                  <c:v>363625</c:v>
                </c:pt>
                <c:pt idx="2">
                  <c:v>141943</c:v>
                </c:pt>
                <c:pt idx="3">
                  <c:v>9697</c:v>
                </c:pt>
                <c:pt idx="4">
                  <c:v>458198</c:v>
                </c:pt>
                <c:pt idx="5">
                  <c:v>2683</c:v>
                </c:pt>
                <c:pt idx="6">
                  <c:v>640252</c:v>
                </c:pt>
                <c:pt idx="7">
                  <c:v>86968</c:v>
                </c:pt>
              </c:numCache>
            </c:numRef>
          </c:val>
          <c:extLst>
            <c:ext xmlns:c16="http://schemas.microsoft.com/office/drawing/2014/chart" uri="{C3380CC4-5D6E-409C-BE32-E72D297353CC}">
              <c16:uniqueId val="{00000009-CA0B-47A6-9D98-724AA125878C}"/>
            </c:ext>
          </c:extLst>
        </c:ser>
        <c:ser>
          <c:idx val="5"/>
          <c:order val="5"/>
          <c:tx>
            <c:strRef>
              <c:f>'F70'!$A$13</c:f>
              <c:strCache>
                <c:ptCount val="1"/>
                <c:pt idx="0">
                  <c:v>2020</c:v>
                </c:pt>
              </c:strCache>
            </c:strRef>
          </c:tx>
          <c:spPr>
            <a:solidFill>
              <a:srgbClr val="D054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'F70'!$B$5:$I$5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'F70'!$B$13:$I$13</c:f>
              <c:numCache>
                <c:formatCode>#,##0</c:formatCode>
                <c:ptCount val="8"/>
                <c:pt idx="0">
                  <c:v>111767</c:v>
                </c:pt>
                <c:pt idx="1">
                  <c:v>366999</c:v>
                </c:pt>
                <c:pt idx="2">
                  <c:v>133149</c:v>
                </c:pt>
                <c:pt idx="3">
                  <c:v>9984</c:v>
                </c:pt>
                <c:pt idx="4">
                  <c:v>452541</c:v>
                </c:pt>
                <c:pt idx="5">
                  <c:v>2738</c:v>
                </c:pt>
                <c:pt idx="6">
                  <c:v>614772</c:v>
                </c:pt>
                <c:pt idx="7">
                  <c:v>88417</c:v>
                </c:pt>
              </c:numCache>
            </c:numRef>
          </c:val>
          <c:extLst>
            <c:ext xmlns:c16="http://schemas.microsoft.com/office/drawing/2014/chart" uri="{C3380CC4-5D6E-409C-BE32-E72D297353CC}">
              <c16:uniqueId val="{0000000A-CA0B-47A6-9D98-724AA125878C}"/>
            </c:ext>
          </c:extLst>
        </c:ser>
        <c:ser>
          <c:idx val="6"/>
          <c:order val="6"/>
          <c:tx>
            <c:strRef>
              <c:f>'F70'!$A$14</c:f>
              <c:strCache>
                <c:ptCount val="1"/>
                <c:pt idx="0">
                  <c:v>2021</c:v>
                </c:pt>
              </c:strCache>
            </c:strRef>
          </c:tx>
          <c:spPr>
            <a:solidFill>
              <a:srgbClr val="70AD47">
                <a:lumMod val="75000"/>
              </a:srgbClr>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'F70'!$B$5:$I$5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'F70'!$B$14:$I$14</c:f>
              <c:numCache>
                <c:formatCode>#,##0</c:formatCode>
                <c:ptCount val="8"/>
                <c:pt idx="0">
                  <c:v>116251</c:v>
                </c:pt>
                <c:pt idx="1">
                  <c:v>388949</c:v>
                </c:pt>
                <c:pt idx="2">
                  <c:v>134547</c:v>
                </c:pt>
                <c:pt idx="3">
                  <c:v>9393</c:v>
                </c:pt>
                <c:pt idx="4">
                  <c:v>480660</c:v>
                </c:pt>
                <c:pt idx="5">
                  <c:v>2624</c:v>
                </c:pt>
                <c:pt idx="6">
                  <c:v>620320</c:v>
                </c:pt>
                <c:pt idx="7">
                  <c:v>97255</c:v>
                </c:pt>
              </c:numCache>
            </c:numRef>
          </c:val>
          <c:extLst>
            <c:ext xmlns:c16="http://schemas.microsoft.com/office/drawing/2014/chart" uri="{C3380CC4-5D6E-409C-BE32-E72D297353CC}">
              <c16:uniqueId val="{0000000B-CA0B-47A6-9D98-724AA125878C}"/>
            </c:ext>
          </c:extLst>
        </c:ser>
        <c:dLbls>
          <c:showLegendKey val="0"/>
          <c:showVal val="0"/>
          <c:showCatName val="0"/>
          <c:showSerName val="0"/>
          <c:showPercent val="0"/>
          <c:showBubbleSize val="0"/>
        </c:dLbls>
        <c:gapWidth val="150"/>
        <c:axId val="60090240"/>
        <c:axId val="60091776"/>
      </c:barChart>
      <c:catAx>
        <c:axId val="60090240"/>
        <c:scaling>
          <c:orientation val="minMax"/>
        </c:scaling>
        <c:delete val="0"/>
        <c:axPos val="b"/>
        <c:numFmt formatCode="General" sourceLinked="0"/>
        <c:majorTickMark val="out"/>
        <c:minorTickMark val="none"/>
        <c:tickLblPos val="nextTo"/>
        <c:crossAx val="60091776"/>
        <c:crosses val="autoZero"/>
        <c:auto val="1"/>
        <c:lblAlgn val="ctr"/>
        <c:lblOffset val="100"/>
        <c:noMultiLvlLbl val="0"/>
      </c:catAx>
      <c:valAx>
        <c:axId val="60091776"/>
        <c:scaling>
          <c:orientation val="minMax"/>
        </c:scaling>
        <c:delete val="1"/>
        <c:axPos val="l"/>
        <c:majorGridlines>
          <c:spPr>
            <a:ln>
              <a:noFill/>
            </a:ln>
          </c:spPr>
        </c:majorGridlines>
        <c:numFmt formatCode="#,##0" sourceLinked="1"/>
        <c:majorTickMark val="out"/>
        <c:minorTickMark val="none"/>
        <c:tickLblPos val="nextTo"/>
        <c:crossAx val="60090240"/>
        <c:crosses val="autoZero"/>
        <c:crossBetween val="between"/>
      </c:valAx>
    </c:plotArea>
    <c:legend>
      <c:legendPos val="r"/>
      <c:layout>
        <c:manualLayout>
          <c:xMode val="edge"/>
          <c:yMode val="edge"/>
          <c:x val="0.14271216097987754"/>
          <c:y val="0.90615057771740415"/>
          <c:w val="0.7416329454881132"/>
          <c:h val="5.3729061199346069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70285921100252"/>
          <c:y val="0.14110467419290948"/>
          <c:w val="0.58901556279406442"/>
          <c:h val="0.80582788671023964"/>
        </c:manualLayout>
      </c:layout>
      <c:pieChart>
        <c:varyColors val="1"/>
        <c:ser>
          <c:idx val="0"/>
          <c:order val="0"/>
          <c:dPt>
            <c:idx val="0"/>
            <c:bubble3D val="0"/>
            <c:spPr>
              <a:solidFill>
                <a:schemeClr val="accent2">
                  <a:lumMod val="50000"/>
                </a:schemeClr>
              </a:solidFill>
              <a:ln>
                <a:noFill/>
              </a:ln>
              <a:effectLst/>
            </c:spPr>
            <c:extLst>
              <c:ext xmlns:c16="http://schemas.microsoft.com/office/drawing/2014/chart" uri="{C3380CC4-5D6E-409C-BE32-E72D297353CC}">
                <c16:uniqueId val="{00000001-F7F6-48E4-BDE9-CF8A8F47AB12}"/>
              </c:ext>
            </c:extLst>
          </c:dPt>
          <c:dPt>
            <c:idx val="1"/>
            <c:bubble3D val="0"/>
            <c:spPr>
              <a:solidFill>
                <a:schemeClr val="accent2"/>
              </a:solidFill>
              <a:ln>
                <a:noFill/>
              </a:ln>
              <a:effectLst/>
            </c:spPr>
            <c:extLst>
              <c:ext xmlns:c16="http://schemas.microsoft.com/office/drawing/2014/chart" uri="{C3380CC4-5D6E-409C-BE32-E72D297353CC}">
                <c16:uniqueId val="{00000003-F7F6-48E4-BDE9-CF8A8F47AB12}"/>
              </c:ext>
            </c:extLst>
          </c:dPt>
          <c:dPt>
            <c:idx val="2"/>
            <c:bubble3D val="0"/>
            <c:spPr>
              <a:solidFill>
                <a:srgbClr val="DAA600"/>
              </a:solidFill>
              <a:ln>
                <a:noFill/>
              </a:ln>
              <a:effectLst/>
            </c:spPr>
            <c:extLst>
              <c:ext xmlns:c16="http://schemas.microsoft.com/office/drawing/2014/chart" uri="{C3380CC4-5D6E-409C-BE32-E72D297353CC}">
                <c16:uniqueId val="{00000005-F7F6-48E4-BDE9-CF8A8F47AB12}"/>
              </c:ext>
            </c:extLst>
          </c:dPt>
          <c:dPt>
            <c:idx val="3"/>
            <c:bubble3D val="0"/>
            <c:spPr>
              <a:solidFill>
                <a:srgbClr val="C00000"/>
              </a:solidFill>
              <a:ln>
                <a:noFill/>
              </a:ln>
              <a:effectLst/>
            </c:spPr>
            <c:extLst>
              <c:ext xmlns:c16="http://schemas.microsoft.com/office/drawing/2014/chart" uri="{C3380CC4-5D6E-409C-BE32-E72D297353CC}">
                <c16:uniqueId val="{00000007-F7F6-48E4-BDE9-CF8A8F47AB12}"/>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9-F7F6-48E4-BDE9-CF8A8F47AB12}"/>
              </c:ext>
            </c:extLst>
          </c:dPt>
          <c:dPt>
            <c:idx val="5"/>
            <c:bubble3D val="0"/>
            <c:spPr>
              <a:solidFill>
                <a:schemeClr val="tx1">
                  <a:lumMod val="85000"/>
                  <a:lumOff val="15000"/>
                </a:schemeClr>
              </a:solidFill>
              <a:ln>
                <a:noFill/>
              </a:ln>
              <a:effectLst/>
            </c:spPr>
            <c:extLst>
              <c:ext xmlns:c16="http://schemas.microsoft.com/office/drawing/2014/chart" uri="{C3380CC4-5D6E-409C-BE32-E72D297353CC}">
                <c16:uniqueId val="{0000000B-F7F6-48E4-BDE9-CF8A8F47AB12}"/>
              </c:ext>
            </c:extLst>
          </c:dPt>
          <c:dPt>
            <c:idx val="6"/>
            <c:bubble3D val="0"/>
            <c:spPr>
              <a:solidFill>
                <a:srgbClr val="FFCC66"/>
              </a:solidFill>
              <a:ln>
                <a:noFill/>
              </a:ln>
              <a:effectLst/>
            </c:spPr>
            <c:extLst>
              <c:ext xmlns:c16="http://schemas.microsoft.com/office/drawing/2014/chart" uri="{C3380CC4-5D6E-409C-BE32-E72D297353CC}">
                <c16:uniqueId val="{0000000D-F7F6-48E4-BDE9-CF8A8F47AB12}"/>
              </c:ext>
            </c:extLst>
          </c:dPt>
          <c:dPt>
            <c:idx val="7"/>
            <c:bubble3D val="0"/>
            <c:spPr>
              <a:solidFill>
                <a:srgbClr val="A99C3D"/>
              </a:solidFill>
              <a:ln>
                <a:noFill/>
              </a:ln>
              <a:effectLst/>
            </c:spPr>
            <c:extLst>
              <c:ext xmlns:c16="http://schemas.microsoft.com/office/drawing/2014/chart" uri="{C3380CC4-5D6E-409C-BE32-E72D297353CC}">
                <c16:uniqueId val="{0000000F-F7F6-48E4-BDE9-CF8A8F47AB12}"/>
              </c:ext>
            </c:extLst>
          </c:dPt>
          <c:dLbls>
            <c:dLbl>
              <c:idx val="0"/>
              <c:layout>
                <c:manualLayout>
                  <c:x val="0.17667731926672792"/>
                  <c:y val="1.32255434090156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F6-48E4-BDE9-CF8A8F47AB12}"/>
                </c:ext>
              </c:extLst>
            </c:dLbl>
            <c:dLbl>
              <c:idx val="1"/>
              <c:layout>
                <c:manualLayout>
                  <c:x val="7.522699207287116E-2"/>
                  <c:y val="-3.15148963639680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F6-48E4-BDE9-CF8A8F47AB12}"/>
                </c:ext>
              </c:extLst>
            </c:dLbl>
            <c:dLbl>
              <c:idx val="2"/>
              <c:layout>
                <c:manualLayout>
                  <c:x val="4.1568252535043572E-2"/>
                  <c:y val="-7.54950251898005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F6-48E4-BDE9-CF8A8F47AB12}"/>
                </c:ext>
              </c:extLst>
            </c:dLbl>
            <c:dLbl>
              <c:idx val="3"/>
              <c:layout>
                <c:manualLayout>
                  <c:x val="-1.1372849748757831E-2"/>
                  <c:y val="7.504628604690064E-2"/>
                </c:manualLayout>
              </c:layout>
              <c:showLegendKey val="0"/>
              <c:showVal val="0"/>
              <c:showCatName val="1"/>
              <c:showSerName val="0"/>
              <c:showPercent val="1"/>
              <c:showBubbleSize val="0"/>
              <c:extLst>
                <c:ext xmlns:c15="http://schemas.microsoft.com/office/drawing/2012/chart" uri="{CE6537A1-D6FC-4f65-9D91-7224C49458BB}">
                  <c15:layout>
                    <c:manualLayout>
                      <c:w val="0.24250118042727326"/>
                      <c:h val="0.19767105135249904"/>
                    </c:manualLayout>
                  </c15:layout>
                </c:ext>
                <c:ext xmlns:c16="http://schemas.microsoft.com/office/drawing/2014/chart" uri="{C3380CC4-5D6E-409C-BE32-E72D297353CC}">
                  <c16:uniqueId val="{00000007-F7F6-48E4-BDE9-CF8A8F47AB12}"/>
                </c:ext>
              </c:extLst>
            </c:dLbl>
            <c:dLbl>
              <c:idx val="4"/>
              <c:layout>
                <c:manualLayout>
                  <c:x val="-0.21053059980832242"/>
                  <c:y val="5.071705218134283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7F6-48E4-BDE9-CF8A8F47AB12}"/>
                </c:ext>
              </c:extLst>
            </c:dLbl>
            <c:dLbl>
              <c:idx val="5"/>
              <c:layout>
                <c:manualLayout>
                  <c:x val="-8.8705678232042243E-2"/>
                  <c:y val="-4.655692614266268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7F6-48E4-BDE9-CF8A8F47AB12}"/>
                </c:ext>
              </c:extLst>
            </c:dLbl>
            <c:dLbl>
              <c:idx val="6"/>
              <c:layout>
                <c:manualLayout>
                  <c:x val="-2.609993163555965E-2"/>
                  <c:y val="-0.1428106232483651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7F6-48E4-BDE9-CF8A8F47AB12}"/>
                </c:ext>
              </c:extLst>
            </c:dLbl>
            <c:dLbl>
              <c:idx val="7"/>
              <c:layout>
                <c:manualLayout>
                  <c:x val="-4.6247439301466478E-2"/>
                  <c:y val="-1.2481299418378555E-2"/>
                </c:manualLayout>
              </c:layout>
              <c:showLegendKey val="0"/>
              <c:showVal val="0"/>
              <c:showCatName val="1"/>
              <c:showSerName val="0"/>
              <c:showPercent val="1"/>
              <c:showBubbleSize val="0"/>
              <c:extLst>
                <c:ext xmlns:c15="http://schemas.microsoft.com/office/drawing/2012/chart" uri="{CE6537A1-D6FC-4f65-9D91-7224C49458BB}">
                  <c15:layout>
                    <c:manualLayout>
                      <c:w val="0.20755550023513281"/>
                      <c:h val="0.14293785310734464"/>
                    </c:manualLayout>
                  </c15:layout>
                </c:ext>
                <c:ext xmlns:c16="http://schemas.microsoft.com/office/drawing/2014/chart" uri="{C3380CC4-5D6E-409C-BE32-E72D297353CC}">
                  <c16:uniqueId val="{0000000F-F7F6-48E4-BDE9-CF8A8F47AB12}"/>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1"/>
            <c:showSerName val="0"/>
            <c:showPercent val="1"/>
            <c:showBubbleSize val="0"/>
            <c:showLeaderLines val="1"/>
            <c:leaderLines>
              <c:spPr>
                <a:ln w="6350" cap="flat" cmpd="sng" algn="ctr">
                  <a:solidFill>
                    <a:srgbClr val="BA9B44"/>
                  </a:solidFill>
                  <a:prstDash val="solid"/>
                  <a:round/>
                </a:ln>
                <a:effectLst/>
              </c:spPr>
            </c:leaderLines>
            <c:extLst>
              <c:ext xmlns:c15="http://schemas.microsoft.com/office/drawing/2012/chart" uri="{CE6537A1-D6FC-4f65-9D91-7224C49458BB}"/>
            </c:extLst>
          </c:dLbls>
          <c:cat>
            <c:strRef>
              <c:f>'F71'!$A$5:$A$12</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'F71'!$C$5:$C$12</c:f>
              <c:numCache>
                <c:formatCode>0.00%</c:formatCode>
                <c:ptCount val="8"/>
                <c:pt idx="0">
                  <c:v>6.283841234508776E-2</c:v>
                </c:pt>
                <c:pt idx="1">
                  <c:v>0.2102428163474683</c:v>
                </c:pt>
                <c:pt idx="2">
                  <c:v>7.2728147420620226E-2</c:v>
                </c:pt>
                <c:pt idx="3">
                  <c:v>5.0773000417838063E-3</c:v>
                </c:pt>
                <c:pt idx="4">
                  <c:v>0.25981635665749009</c:v>
                </c:pt>
                <c:pt idx="5">
                  <c:v>1.4183791450698082E-3</c:v>
                </c:pt>
                <c:pt idx="6">
                  <c:v>0.33530828935583207</c:v>
                </c:pt>
                <c:pt idx="7">
                  <c:v>5.2570298686647941E-2</c:v>
                </c:pt>
              </c:numCache>
            </c:numRef>
          </c:val>
          <c:extLst>
            <c:ext xmlns:c16="http://schemas.microsoft.com/office/drawing/2014/chart" uri="{C3380CC4-5D6E-409C-BE32-E72D297353CC}">
              <c16:uniqueId val="{00000010-F7F6-48E4-BDE9-CF8A8F47AB1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6350" cap="flat" cmpd="sng" algn="ctr">
      <a:solidFill>
        <a:srgbClr val="D9D9D9"/>
      </a:solidFill>
      <a:prstDash val="solid"/>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4266327085782901E-2"/>
          <c:y val="2.24084970534844E-2"/>
          <c:w val="0.95839243498817972"/>
          <c:h val="0.91302245839959661"/>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81FF-4F6D-A09F-40F457F7AE6E}"/>
              </c:ext>
            </c:extLst>
          </c:dPt>
          <c:dPt>
            <c:idx val="5"/>
            <c:invertIfNegative val="0"/>
            <c:bubble3D val="0"/>
            <c:extLst>
              <c:ext xmlns:c16="http://schemas.microsoft.com/office/drawing/2014/chart" uri="{C3380CC4-5D6E-409C-BE32-E72D297353CC}">
                <c16:uniqueId val="{00000001-81FF-4F6D-A09F-40F457F7AE6E}"/>
              </c:ext>
            </c:extLst>
          </c:dPt>
          <c:dPt>
            <c:idx val="6"/>
            <c:invertIfNegative val="0"/>
            <c:bubble3D val="0"/>
            <c:spPr>
              <a:solidFill>
                <a:srgbClr val="7C878E"/>
              </a:solidFill>
              <a:ln>
                <a:noFill/>
              </a:ln>
              <a:effectLst/>
            </c:spPr>
            <c:extLst>
              <c:ext xmlns:c16="http://schemas.microsoft.com/office/drawing/2014/chart" uri="{C3380CC4-5D6E-409C-BE32-E72D297353CC}">
                <c16:uniqueId val="{00000003-81FF-4F6D-A09F-40F457F7AE6E}"/>
              </c:ext>
            </c:extLst>
          </c:dPt>
          <c:dPt>
            <c:idx val="7"/>
            <c:invertIfNegative val="0"/>
            <c:bubble3D val="0"/>
            <c:spPr>
              <a:solidFill>
                <a:srgbClr val="7C878E"/>
              </a:solidFill>
              <a:ln>
                <a:noFill/>
              </a:ln>
              <a:effectLst/>
            </c:spPr>
            <c:extLst>
              <c:ext xmlns:c16="http://schemas.microsoft.com/office/drawing/2014/chart" uri="{C3380CC4-5D6E-409C-BE32-E72D297353CC}">
                <c16:uniqueId val="{00000005-81FF-4F6D-A09F-40F457F7AE6E}"/>
              </c:ext>
            </c:extLst>
          </c:dPt>
          <c:dPt>
            <c:idx val="8"/>
            <c:invertIfNegative val="0"/>
            <c:bubble3D val="0"/>
            <c:spPr>
              <a:solidFill>
                <a:srgbClr val="FFC000"/>
              </a:solidFill>
              <a:ln>
                <a:noFill/>
              </a:ln>
              <a:effectLst/>
            </c:spPr>
            <c:extLst>
              <c:ext xmlns:c16="http://schemas.microsoft.com/office/drawing/2014/chart" uri="{C3380CC4-5D6E-409C-BE32-E72D297353CC}">
                <c16:uniqueId val="{0000000F-3D86-4119-A4E6-A90AE10FAFE7}"/>
              </c:ext>
            </c:extLst>
          </c:dPt>
          <c:dPt>
            <c:idx val="17"/>
            <c:invertIfNegative val="0"/>
            <c:bubble3D val="0"/>
            <c:extLst>
              <c:ext xmlns:c16="http://schemas.microsoft.com/office/drawing/2014/chart" uri="{C3380CC4-5D6E-409C-BE32-E72D297353CC}">
                <c16:uniqueId val="{00000006-81FF-4F6D-A09F-40F457F7AE6E}"/>
              </c:ext>
            </c:extLst>
          </c:dPt>
          <c:dPt>
            <c:idx val="18"/>
            <c:invertIfNegative val="0"/>
            <c:bubble3D val="0"/>
            <c:extLst>
              <c:ext xmlns:c16="http://schemas.microsoft.com/office/drawing/2014/chart" uri="{C3380CC4-5D6E-409C-BE32-E72D297353CC}">
                <c16:uniqueId val="{00000007-81FF-4F6D-A09F-40F457F7AE6E}"/>
              </c:ext>
            </c:extLst>
          </c:dPt>
          <c:dLbls>
            <c:dLbl>
              <c:idx val="0"/>
              <c:layout>
                <c:manualLayout>
                  <c:x val="0"/>
                  <c:y val="1.970443349753694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FF-4F6D-A09F-40F457F7AE6E}"/>
                </c:ext>
              </c:extLst>
            </c:dLbl>
            <c:dLbl>
              <c:idx val="1"/>
              <c:layout>
                <c:manualLayout>
                  <c:x val="0"/>
                  <c:y val="1.57635467980295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B5F-4B95-B904-05DCAA8DEBFB}"/>
                </c:ext>
              </c:extLst>
            </c:dLbl>
            <c:dLbl>
              <c:idx val="2"/>
              <c:layout>
                <c:manualLayout>
                  <c:x val="-3.5581016488877145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B5F-4B95-B904-05DCAA8DEBFB}"/>
                </c:ext>
              </c:extLst>
            </c:dLbl>
            <c:dLbl>
              <c:idx val="3"/>
              <c:layout>
                <c:manualLayout>
                  <c:x val="1.9408051376626839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B5F-4B95-B904-05DCAA8DEBFB}"/>
                </c:ext>
              </c:extLst>
            </c:dLbl>
            <c:dLbl>
              <c:idx val="4"/>
              <c:layout>
                <c:manualLayout>
                  <c:x val="-3.8816102753253677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B5F-4B95-B904-05DCAA8DEBFB}"/>
                </c:ext>
              </c:extLst>
            </c:dLbl>
            <c:dLbl>
              <c:idx val="5"/>
              <c:layout>
                <c:manualLayout>
                  <c:x val="-7.1162032977754291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FF-4F6D-A09F-40F457F7AE6E}"/>
                </c:ext>
              </c:extLst>
            </c:dLbl>
            <c:dLbl>
              <c:idx val="6"/>
              <c:layout>
                <c:manualLayout>
                  <c:x val="0"/>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FF-4F6D-A09F-40F457F7AE6E}"/>
                </c:ext>
              </c:extLst>
            </c:dLbl>
            <c:dLbl>
              <c:idx val="7"/>
              <c:layout>
                <c:manualLayout>
                  <c:x val="0"/>
                  <c:y val="1.97044334975369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FF-4F6D-A09F-40F457F7AE6E}"/>
                </c:ext>
              </c:extLst>
            </c:dLbl>
            <c:dLbl>
              <c:idx val="8"/>
              <c:layout>
                <c:manualLayout>
                  <c:x val="3.8816102753253677E-3"/>
                  <c:y val="1.18226600985221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D86-4119-A4E6-A90AE10FAFE7}"/>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'F72'!$A$6:$A$14</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'F72'!$B$6:$B$14</c:f>
              <c:numCache>
                <c:formatCode>#,##0</c:formatCode>
                <c:ptCount val="9"/>
                <c:pt idx="0">
                  <c:v>70246</c:v>
                </c:pt>
                <c:pt idx="1">
                  <c:v>77509</c:v>
                </c:pt>
                <c:pt idx="2">
                  <c:v>82606</c:v>
                </c:pt>
                <c:pt idx="3">
                  <c:v>89558</c:v>
                </c:pt>
                <c:pt idx="4">
                  <c:v>96726</c:v>
                </c:pt>
                <c:pt idx="5">
                  <c:v>104065</c:v>
                </c:pt>
                <c:pt idx="6">
                  <c:v>109333</c:v>
                </c:pt>
                <c:pt idx="7">
                  <c:v>111767</c:v>
                </c:pt>
                <c:pt idx="8">
                  <c:v>116251</c:v>
                </c:pt>
              </c:numCache>
            </c:numRef>
          </c:val>
          <c:extLst>
            <c:ext xmlns:c16="http://schemas.microsoft.com/office/drawing/2014/chart" uri="{C3380CC4-5D6E-409C-BE32-E72D297353CC}">
              <c16:uniqueId val="{00000008-81FF-4F6D-A09F-40F457F7AE6E}"/>
            </c:ext>
          </c:extLst>
        </c:ser>
        <c:dLbls>
          <c:dLblPos val="outEnd"/>
          <c:showLegendKey val="0"/>
          <c:showVal val="1"/>
          <c:showCatName val="0"/>
          <c:showSerName val="0"/>
          <c:showPercent val="0"/>
          <c:showBubbleSize val="0"/>
        </c:dLbls>
        <c:gapWidth val="80"/>
        <c:overlap val="-27"/>
        <c:axId val="62213504"/>
        <c:axId val="62237696"/>
      </c:barChart>
      <c:catAx>
        <c:axId val="622135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2237696"/>
        <c:crosses val="autoZero"/>
        <c:auto val="1"/>
        <c:lblAlgn val="ctr"/>
        <c:lblOffset val="100"/>
        <c:noMultiLvlLbl val="0"/>
      </c:catAx>
      <c:valAx>
        <c:axId val="62237696"/>
        <c:scaling>
          <c:orientation val="minMax"/>
        </c:scaling>
        <c:delete val="1"/>
        <c:axPos val="l"/>
        <c:numFmt formatCode="#,##0" sourceLinked="1"/>
        <c:majorTickMark val="out"/>
        <c:minorTickMark val="none"/>
        <c:tickLblPos val="nextTo"/>
        <c:crossAx val="6221350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811726441631506"/>
          <c:y val="0.1825259937745877"/>
          <c:w val="0.60472732067510548"/>
          <c:h val="0.8166403133903134"/>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DC93-40B0-B823-B348CFB9B4A3}"/>
              </c:ext>
            </c:extLst>
          </c:dPt>
          <c:dPt>
            <c:idx val="1"/>
            <c:bubble3D val="0"/>
            <c:spPr>
              <a:solidFill>
                <a:schemeClr val="accent5"/>
              </a:solidFill>
              <a:ln>
                <a:noFill/>
              </a:ln>
              <a:effectLst/>
            </c:spPr>
            <c:extLst>
              <c:ext xmlns:c16="http://schemas.microsoft.com/office/drawing/2014/chart" uri="{C3380CC4-5D6E-409C-BE32-E72D297353CC}">
                <c16:uniqueId val="{00000003-DC93-40B0-B823-B348CFB9B4A3}"/>
              </c:ext>
            </c:extLst>
          </c:dPt>
          <c:dPt>
            <c:idx val="2"/>
            <c:bubble3D val="0"/>
            <c:spPr>
              <a:solidFill>
                <a:schemeClr val="accent4"/>
              </a:solidFill>
              <a:ln>
                <a:noFill/>
              </a:ln>
              <a:effectLst/>
            </c:spPr>
            <c:extLst>
              <c:ext xmlns:c16="http://schemas.microsoft.com/office/drawing/2014/chart" uri="{C3380CC4-5D6E-409C-BE32-E72D297353CC}">
                <c16:uniqueId val="{00000005-DC93-40B0-B823-B348CFB9B4A3}"/>
              </c:ext>
            </c:extLst>
          </c:dPt>
          <c:dPt>
            <c:idx val="3"/>
            <c:bubble3D val="0"/>
            <c:spPr>
              <a:solidFill>
                <a:schemeClr val="accent6">
                  <a:lumMod val="50000"/>
                </a:schemeClr>
              </a:solidFill>
              <a:ln>
                <a:noFill/>
              </a:ln>
              <a:effectLst/>
            </c:spPr>
            <c:extLst>
              <c:ext xmlns:c16="http://schemas.microsoft.com/office/drawing/2014/chart" uri="{C3380CC4-5D6E-409C-BE32-E72D297353CC}">
                <c16:uniqueId val="{00000007-DC93-40B0-B823-B348CFB9B4A3}"/>
              </c:ext>
            </c:extLst>
          </c:dPt>
          <c:dPt>
            <c:idx val="4"/>
            <c:bubble3D val="0"/>
            <c:spPr>
              <a:solidFill>
                <a:srgbClr val="A99C3D"/>
              </a:solidFill>
              <a:ln>
                <a:noFill/>
              </a:ln>
              <a:effectLst/>
            </c:spPr>
            <c:extLst>
              <c:ext xmlns:c16="http://schemas.microsoft.com/office/drawing/2014/chart" uri="{C3380CC4-5D6E-409C-BE32-E72D297353CC}">
                <c16:uniqueId val="{00000009-DC93-40B0-B823-B348CFB9B4A3}"/>
              </c:ext>
            </c:extLst>
          </c:dPt>
          <c:dPt>
            <c:idx val="5"/>
            <c:bubble3D val="0"/>
            <c:spPr>
              <a:solidFill>
                <a:schemeClr val="accent4">
                  <a:lumMod val="60000"/>
                </a:schemeClr>
              </a:solidFill>
              <a:ln>
                <a:noFill/>
              </a:ln>
              <a:effectLst/>
            </c:spPr>
            <c:extLst>
              <c:ext xmlns:c16="http://schemas.microsoft.com/office/drawing/2014/chart" uri="{C3380CC4-5D6E-409C-BE32-E72D297353CC}">
                <c16:uniqueId val="{0000000B-DC93-40B0-B823-B348CFB9B4A3}"/>
              </c:ext>
            </c:extLst>
          </c:dPt>
          <c:dPt>
            <c:idx val="6"/>
            <c:bubble3D val="0"/>
            <c:spPr>
              <a:solidFill>
                <a:schemeClr val="accent6">
                  <a:lumMod val="80000"/>
                  <a:lumOff val="20000"/>
                </a:schemeClr>
              </a:solidFill>
              <a:ln>
                <a:noFill/>
              </a:ln>
              <a:effectLst/>
            </c:spPr>
            <c:extLst>
              <c:ext xmlns:c16="http://schemas.microsoft.com/office/drawing/2014/chart" uri="{C3380CC4-5D6E-409C-BE32-E72D297353CC}">
                <c16:uniqueId val="{0000000D-DC93-40B0-B823-B348CFB9B4A3}"/>
              </c:ext>
            </c:extLst>
          </c:dPt>
          <c:dLbls>
            <c:dLbl>
              <c:idx val="0"/>
              <c:layout>
                <c:manualLayout>
                  <c:x val="6.5418243174148683E-2"/>
                  <c:y val="-8.9080617107756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C93-40B0-B823-B348CFB9B4A3}"/>
                </c:ext>
              </c:extLst>
            </c:dLbl>
            <c:dLbl>
              <c:idx val="1"/>
              <c:layout>
                <c:manualLayout>
                  <c:x val="-4.4061935439888178E-2"/>
                  <c:y val="5.82536294661840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C93-40B0-B823-B348CFB9B4A3}"/>
                </c:ext>
              </c:extLst>
            </c:dLbl>
            <c:dLbl>
              <c:idx val="2"/>
              <c:layout>
                <c:manualLayout>
                  <c:x val="-5.3100862392200972E-2"/>
                  <c:y val="2.5804249587941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C93-40B0-B823-B348CFB9B4A3}"/>
                </c:ext>
              </c:extLst>
            </c:dLbl>
            <c:dLbl>
              <c:idx val="3"/>
              <c:layout>
                <c:manualLayout>
                  <c:x val="-7.2780447898558212E-2"/>
                  <c:y val="-3.93503676416030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C93-40B0-B823-B348CFB9B4A3}"/>
                </c:ext>
              </c:extLst>
            </c:dLbl>
            <c:dLbl>
              <c:idx val="4"/>
              <c:layout>
                <c:manualLayout>
                  <c:x val="0.15678835600095442"/>
                  <c:y val="-8.967036858315853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C93-40B0-B823-B348CFB9B4A3}"/>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6350" cap="flat" cmpd="sng" algn="ctr">
                  <a:solidFill>
                    <a:schemeClr val="accent4">
                      <a:lumMod val="75000"/>
                    </a:schemeClr>
                  </a:solidFill>
                  <a:prstDash val="solid"/>
                  <a:round/>
                </a:ln>
                <a:effectLst/>
              </c:spPr>
            </c:leaderLines>
            <c:extLst>
              <c:ext xmlns:c15="http://schemas.microsoft.com/office/drawing/2012/chart" uri="{CE6537A1-D6FC-4f65-9D91-7224C49458BB}"/>
            </c:extLst>
          </c:dLbls>
          <c:cat>
            <c:strRef>
              <c:f>'F73'!$A$6:$A$10</c:f>
              <c:strCache>
                <c:ptCount val="5"/>
                <c:pt idx="0">
                  <c:v>Agricultura</c:v>
                </c:pt>
                <c:pt idx="1">
                  <c:v>Caza</c:v>
                </c:pt>
                <c:pt idx="2">
                  <c:v>Ganadería</c:v>
                </c:pt>
                <c:pt idx="3">
                  <c:v>Pesca</c:v>
                </c:pt>
                <c:pt idx="4">
                  <c:v>Silvicultura</c:v>
                </c:pt>
              </c:strCache>
            </c:strRef>
          </c:cat>
          <c:val>
            <c:numRef>
              <c:f>'F73'!$B$6:$B$10</c:f>
              <c:numCache>
                <c:formatCode>0.00%</c:formatCode>
                <c:ptCount val="5"/>
                <c:pt idx="0">
                  <c:v>0.79226845360470022</c:v>
                </c:pt>
                <c:pt idx="1">
                  <c:v>4.2150175052257612E-4</c:v>
                </c:pt>
                <c:pt idx="2">
                  <c:v>0.20037677095250794</c:v>
                </c:pt>
                <c:pt idx="3">
                  <c:v>3.7763116016206314E-3</c:v>
                </c:pt>
                <c:pt idx="4">
                  <c:v>3.1569620906486827E-3</c:v>
                </c:pt>
              </c:numCache>
            </c:numRef>
          </c:val>
          <c:extLst>
            <c:ext xmlns:c16="http://schemas.microsoft.com/office/drawing/2014/chart" uri="{C3380CC4-5D6E-409C-BE32-E72D297353CC}">
              <c16:uniqueId val="{0000000E-DC93-40B0-B823-B348CFB9B4A3}"/>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F39-43CF-BD47-A12F2C571D32}"/>
              </c:ext>
            </c:extLst>
          </c:dPt>
          <c:dPt>
            <c:idx val="5"/>
            <c:invertIfNegative val="0"/>
            <c:bubble3D val="0"/>
            <c:extLst>
              <c:ext xmlns:c16="http://schemas.microsoft.com/office/drawing/2014/chart" uri="{C3380CC4-5D6E-409C-BE32-E72D297353CC}">
                <c16:uniqueId val="{00000002-9F39-43CF-BD47-A12F2C571D32}"/>
              </c:ext>
            </c:extLst>
          </c:dPt>
          <c:dPt>
            <c:idx val="6"/>
            <c:invertIfNegative val="0"/>
            <c:bubble3D val="0"/>
            <c:extLst>
              <c:ext xmlns:c16="http://schemas.microsoft.com/office/drawing/2014/chart" uri="{C3380CC4-5D6E-409C-BE32-E72D297353CC}">
                <c16:uniqueId val="{00000003-9F39-43CF-BD47-A12F2C571D32}"/>
              </c:ext>
            </c:extLst>
          </c:dPt>
          <c:dPt>
            <c:idx val="7"/>
            <c:invertIfNegative val="0"/>
            <c:bubble3D val="0"/>
            <c:extLst>
              <c:ext xmlns:c16="http://schemas.microsoft.com/office/drawing/2014/chart" uri="{C3380CC4-5D6E-409C-BE32-E72D297353CC}">
                <c16:uniqueId val="{00000005-9F39-43CF-BD47-A12F2C571D32}"/>
              </c:ext>
            </c:extLst>
          </c:dPt>
          <c:dPt>
            <c:idx val="8"/>
            <c:invertIfNegative val="0"/>
            <c:bubble3D val="0"/>
            <c:spPr>
              <a:solidFill>
                <a:srgbClr val="FFC000"/>
              </a:solidFill>
              <a:ln>
                <a:noFill/>
              </a:ln>
              <a:effectLst/>
            </c:spPr>
            <c:extLst>
              <c:ext xmlns:c16="http://schemas.microsoft.com/office/drawing/2014/chart" uri="{C3380CC4-5D6E-409C-BE32-E72D297353CC}">
                <c16:uniqueId val="{0000000B-07AF-475A-8E51-2557482821C9}"/>
              </c:ext>
            </c:extLst>
          </c:dPt>
          <c:dPt>
            <c:idx val="17"/>
            <c:invertIfNegative val="0"/>
            <c:bubble3D val="0"/>
            <c:extLst>
              <c:ext xmlns:c16="http://schemas.microsoft.com/office/drawing/2014/chart" uri="{C3380CC4-5D6E-409C-BE32-E72D297353CC}">
                <c16:uniqueId val="{00000006-9F39-43CF-BD47-A12F2C571D32}"/>
              </c:ext>
            </c:extLst>
          </c:dPt>
          <c:dPt>
            <c:idx val="18"/>
            <c:invertIfNegative val="0"/>
            <c:bubble3D val="0"/>
            <c:extLst>
              <c:ext xmlns:c16="http://schemas.microsoft.com/office/drawing/2014/chart" uri="{C3380CC4-5D6E-409C-BE32-E72D297353CC}">
                <c16:uniqueId val="{00000007-9F39-43CF-BD47-A12F2C571D32}"/>
              </c:ext>
            </c:extLst>
          </c:dPt>
          <c:dLbls>
            <c:dLbl>
              <c:idx val="0"/>
              <c:layout>
                <c:manualLayout>
                  <c:x val="0"/>
                  <c:y val="1.96078431372548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39-43CF-BD47-A12F2C571D32}"/>
                </c:ext>
              </c:extLst>
            </c:dLbl>
            <c:dLbl>
              <c:idx val="1"/>
              <c:layout>
                <c:manualLayout>
                  <c:x val="2.1898061935305881E-3"/>
                  <c:y val="2.54901960784313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39-43CF-BD47-A12F2C571D32}"/>
                </c:ext>
              </c:extLst>
            </c:dLbl>
            <c:dLbl>
              <c:idx val="2"/>
              <c:layout>
                <c:manualLayout>
                  <c:x val="-4.379612387061217E-3"/>
                  <c:y val="2.51632700324223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39-43CF-BD47-A12F2C571D32}"/>
                </c:ext>
              </c:extLst>
            </c:dLbl>
            <c:dLbl>
              <c:idx val="3"/>
              <c:layout>
                <c:manualLayout>
                  <c:x val="4.3796123870611763E-3"/>
                  <c:y val="1.56862745098039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39-43CF-BD47-A12F2C571D32}"/>
                </c:ext>
              </c:extLst>
            </c:dLbl>
            <c:dLbl>
              <c:idx val="4"/>
              <c:layout>
                <c:manualLayout>
                  <c:x val="2.1898061935305881E-3"/>
                  <c:y val="1.5686274509803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F39-43CF-BD47-A12F2C571D32}"/>
                </c:ext>
              </c:extLst>
            </c:dLbl>
            <c:dLbl>
              <c:idx val="5"/>
              <c:layout>
                <c:manualLayout>
                  <c:x val="2.1898061935305881E-3"/>
                  <c:y val="2.58171221244403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39-43CF-BD47-A12F2C571D32}"/>
                </c:ext>
              </c:extLst>
            </c:dLbl>
            <c:dLbl>
              <c:idx val="6"/>
              <c:layout>
                <c:manualLayout>
                  <c:x val="2.1898061935305079E-3"/>
                  <c:y val="3.03921568627450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39-43CF-BD47-A12F2C571D32}"/>
                </c:ext>
              </c:extLst>
            </c:dLbl>
            <c:dLbl>
              <c:idx val="7"/>
              <c:layout>
                <c:manualLayout>
                  <c:x val="0"/>
                  <c:y val="1.56862745098039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39-43CF-BD47-A12F2C571D32}"/>
                </c:ext>
              </c:extLst>
            </c:dLbl>
            <c:dLbl>
              <c:idx val="8"/>
              <c:layout>
                <c:manualLayout>
                  <c:x val="2.1898061935305881E-3"/>
                  <c:y val="9.8039215686274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7AF-475A-8E51-2557482821C9}"/>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'F74'!$A$6:$A$14</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'F74'!$B$6:$B$14</c:f>
              <c:numCache>
                <c:formatCode>#,##0</c:formatCode>
                <c:ptCount val="9"/>
                <c:pt idx="0">
                  <c:v>347298</c:v>
                </c:pt>
                <c:pt idx="1">
                  <c:v>363344</c:v>
                </c:pt>
                <c:pt idx="2">
                  <c:v>385457</c:v>
                </c:pt>
                <c:pt idx="3">
                  <c:v>407270</c:v>
                </c:pt>
                <c:pt idx="4">
                  <c:v>435724</c:v>
                </c:pt>
                <c:pt idx="5">
                  <c:v>452017</c:v>
                </c:pt>
                <c:pt idx="6">
                  <c:v>458198</c:v>
                </c:pt>
                <c:pt idx="7">
                  <c:v>452541</c:v>
                </c:pt>
                <c:pt idx="8">
                  <c:v>480660</c:v>
                </c:pt>
              </c:numCache>
            </c:numRef>
          </c:val>
          <c:extLst>
            <c:ext xmlns:c16="http://schemas.microsoft.com/office/drawing/2014/chart" uri="{C3380CC4-5D6E-409C-BE32-E72D297353CC}">
              <c16:uniqueId val="{0000000C-9F39-43CF-BD47-A12F2C571D32}"/>
            </c:ext>
          </c:extLst>
        </c:ser>
        <c:dLbls>
          <c:dLblPos val="outEnd"/>
          <c:showLegendKey val="0"/>
          <c:showVal val="1"/>
          <c:showCatName val="0"/>
          <c:showSerName val="0"/>
          <c:showPercent val="0"/>
          <c:showBubbleSize val="0"/>
        </c:dLbls>
        <c:gapWidth val="80"/>
        <c:overlap val="-27"/>
        <c:axId val="61280640"/>
        <c:axId val="61296640"/>
      </c:barChart>
      <c:catAx>
        <c:axId val="61280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1296640"/>
        <c:crosses val="autoZero"/>
        <c:auto val="1"/>
        <c:lblAlgn val="ctr"/>
        <c:lblOffset val="100"/>
        <c:noMultiLvlLbl val="0"/>
      </c:catAx>
      <c:valAx>
        <c:axId val="61296640"/>
        <c:scaling>
          <c:orientation val="minMax"/>
        </c:scaling>
        <c:delete val="1"/>
        <c:axPos val="l"/>
        <c:numFmt formatCode="#,##0" sourceLinked="1"/>
        <c:majorTickMark val="out"/>
        <c:minorTickMark val="none"/>
        <c:tickLblPos val="nextTo"/>
        <c:crossAx val="6128064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8314969002080478"/>
          <c:y val="0.14049741993342066"/>
          <c:w val="0.6245257381104875"/>
          <c:h val="0.7004966686856452"/>
        </c:manualLayout>
      </c:layout>
      <c:pieChart>
        <c:varyColors val="1"/>
        <c:ser>
          <c:idx val="0"/>
          <c:order val="0"/>
          <c:explosion val="1"/>
          <c:dPt>
            <c:idx val="0"/>
            <c:bubble3D val="0"/>
            <c:spPr>
              <a:solidFill>
                <a:srgbClr val="C8BC66"/>
              </a:solidFill>
            </c:spPr>
            <c:extLst>
              <c:ext xmlns:c16="http://schemas.microsoft.com/office/drawing/2014/chart" uri="{C3380CC4-5D6E-409C-BE32-E72D297353CC}">
                <c16:uniqueId val="{00000001-8E2A-47B6-A181-D2ADE711A4E0}"/>
              </c:ext>
            </c:extLst>
          </c:dPt>
          <c:dPt>
            <c:idx val="1"/>
            <c:bubble3D val="0"/>
            <c:spPr>
              <a:solidFill>
                <a:srgbClr val="FFD581"/>
              </a:solidFill>
            </c:spPr>
            <c:extLst>
              <c:ext xmlns:c16="http://schemas.microsoft.com/office/drawing/2014/chart" uri="{C3380CC4-5D6E-409C-BE32-E72D297353CC}">
                <c16:uniqueId val="{00000003-8E2A-47B6-A181-D2ADE711A4E0}"/>
              </c:ext>
            </c:extLst>
          </c:dPt>
          <c:dPt>
            <c:idx val="2"/>
            <c:bubble3D val="0"/>
            <c:spPr>
              <a:solidFill>
                <a:srgbClr val="DAA600"/>
              </a:solidFill>
            </c:spPr>
            <c:extLst>
              <c:ext xmlns:c16="http://schemas.microsoft.com/office/drawing/2014/chart" uri="{C3380CC4-5D6E-409C-BE32-E72D297353CC}">
                <c16:uniqueId val="{00000005-8E2A-47B6-A181-D2ADE711A4E0}"/>
              </c:ext>
            </c:extLst>
          </c:dPt>
          <c:dPt>
            <c:idx val="3"/>
            <c:bubble3D val="0"/>
            <c:spPr>
              <a:solidFill>
                <a:srgbClr val="8A8032"/>
              </a:solidFill>
            </c:spPr>
            <c:extLst>
              <c:ext xmlns:c16="http://schemas.microsoft.com/office/drawing/2014/chart" uri="{C3380CC4-5D6E-409C-BE32-E72D297353CC}">
                <c16:uniqueId val="{00000007-8E2A-47B6-A181-D2ADE711A4E0}"/>
              </c:ext>
            </c:extLst>
          </c:dPt>
          <c:dPt>
            <c:idx val="4"/>
            <c:bubble3D val="0"/>
            <c:spPr>
              <a:solidFill>
                <a:srgbClr val="ED7D31">
                  <a:lumMod val="50000"/>
                </a:srgbClr>
              </a:solidFill>
            </c:spPr>
            <c:extLst>
              <c:ext xmlns:c16="http://schemas.microsoft.com/office/drawing/2014/chart" uri="{C3380CC4-5D6E-409C-BE32-E72D297353CC}">
                <c16:uniqueId val="{00000009-8E2A-47B6-A181-D2ADE711A4E0}"/>
              </c:ext>
            </c:extLst>
          </c:dPt>
          <c:dPt>
            <c:idx val="5"/>
            <c:bubble3D val="0"/>
            <c:spPr>
              <a:solidFill>
                <a:srgbClr val="9E6900"/>
              </a:solidFill>
            </c:spPr>
            <c:extLst>
              <c:ext xmlns:c16="http://schemas.microsoft.com/office/drawing/2014/chart" uri="{C3380CC4-5D6E-409C-BE32-E72D297353CC}">
                <c16:uniqueId val="{0000000B-8E2A-47B6-A181-D2ADE711A4E0}"/>
              </c:ext>
            </c:extLst>
          </c:dPt>
          <c:dPt>
            <c:idx val="6"/>
            <c:bubble3D val="0"/>
            <c:spPr>
              <a:solidFill>
                <a:srgbClr val="663300"/>
              </a:solidFill>
            </c:spPr>
            <c:extLst>
              <c:ext xmlns:c16="http://schemas.microsoft.com/office/drawing/2014/chart" uri="{C3380CC4-5D6E-409C-BE32-E72D297353CC}">
                <c16:uniqueId val="{0000000D-8E2A-47B6-A181-D2ADE711A4E0}"/>
              </c:ext>
            </c:extLst>
          </c:dPt>
          <c:dPt>
            <c:idx val="7"/>
            <c:bubble3D val="0"/>
            <c:spPr>
              <a:solidFill>
                <a:srgbClr val="FFC301"/>
              </a:solidFill>
            </c:spPr>
            <c:extLst>
              <c:ext xmlns:c16="http://schemas.microsoft.com/office/drawing/2014/chart" uri="{C3380CC4-5D6E-409C-BE32-E72D297353CC}">
                <c16:uniqueId val="{0000000F-8E2A-47B6-A181-D2ADE711A4E0}"/>
              </c:ext>
            </c:extLst>
          </c:dPt>
          <c:dPt>
            <c:idx val="8"/>
            <c:bubble3D val="0"/>
            <c:spPr>
              <a:solidFill>
                <a:srgbClr val="F0975A"/>
              </a:solidFill>
            </c:spPr>
            <c:extLst>
              <c:ext xmlns:c16="http://schemas.microsoft.com/office/drawing/2014/chart" uri="{C3380CC4-5D6E-409C-BE32-E72D297353CC}">
                <c16:uniqueId val="{00000011-8E2A-47B6-A181-D2ADE711A4E0}"/>
              </c:ext>
            </c:extLst>
          </c:dPt>
          <c:dPt>
            <c:idx val="9"/>
            <c:bubble3D val="0"/>
            <c:spPr>
              <a:solidFill>
                <a:srgbClr val="ED7D31">
                  <a:lumMod val="75000"/>
                </a:srgbClr>
              </a:solidFill>
            </c:spPr>
            <c:extLst>
              <c:ext xmlns:c16="http://schemas.microsoft.com/office/drawing/2014/chart" uri="{C3380CC4-5D6E-409C-BE32-E72D297353CC}">
                <c16:uniqueId val="{00000012-CF45-49AC-9F12-96668E3E4666}"/>
              </c:ext>
            </c:extLst>
          </c:dPt>
          <c:dLbls>
            <c:dLbl>
              <c:idx val="0"/>
              <c:layout>
                <c:manualLayout>
                  <c:x val="-5.1206487919395381E-2"/>
                  <c:y val="-9.685428719471238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E2A-47B6-A181-D2ADE711A4E0}"/>
                </c:ext>
              </c:extLst>
            </c:dLbl>
            <c:dLbl>
              <c:idx val="1"/>
              <c:layout>
                <c:manualLayout>
                  <c:x val="-8.2298628505960269E-3"/>
                  <c:y val="-0.177475430758501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E2A-47B6-A181-D2ADE711A4E0}"/>
                </c:ext>
              </c:extLst>
            </c:dLbl>
            <c:dLbl>
              <c:idx val="2"/>
              <c:layout>
                <c:manualLayout>
                  <c:x val="3.8194555209842565E-2"/>
                  <c:y val="-4.53514577279776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E2A-47B6-A181-D2ADE711A4E0}"/>
                </c:ext>
              </c:extLst>
            </c:dLbl>
            <c:dLbl>
              <c:idx val="3"/>
              <c:layout>
                <c:manualLayout>
                  <c:x val="1.2638862367596277E-2"/>
                  <c:y val="2.60508414837997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E2A-47B6-A181-D2ADE711A4E0}"/>
                </c:ext>
              </c:extLst>
            </c:dLbl>
            <c:dLbl>
              <c:idx val="4"/>
              <c:layout>
                <c:manualLayout>
                  <c:x val="6.7233685660904374E-2"/>
                  <c:y val="3.810486613999459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E2A-47B6-A181-D2ADE711A4E0}"/>
                </c:ext>
              </c:extLst>
            </c:dLbl>
            <c:dLbl>
              <c:idx val="5"/>
              <c:layout>
                <c:manualLayout>
                  <c:x val="-7.7112186939542688E-3"/>
                  <c:y val="4.62109928362551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E2A-47B6-A181-D2ADE711A4E0}"/>
                </c:ext>
              </c:extLst>
            </c:dLbl>
            <c:dLbl>
              <c:idx val="6"/>
              <c:layout>
                <c:manualLayout>
                  <c:x val="-5.2029159693126803E-3"/>
                  <c:y val="-2.78923963460294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E2A-47B6-A181-D2ADE711A4E0}"/>
                </c:ext>
              </c:extLst>
            </c:dLbl>
            <c:dLbl>
              <c:idx val="7"/>
              <c:layout>
                <c:manualLayout>
                  <c:x val="-1.9473642827456842E-2"/>
                  <c:y val="-0.1064914719619076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8E2A-47B6-A181-D2ADE711A4E0}"/>
                </c:ext>
              </c:extLst>
            </c:dLbl>
            <c:dLbl>
              <c:idx val="8"/>
              <c:layout>
                <c:manualLayout>
                  <c:x val="5.1761376717862413E-2"/>
                  <c:y val="-0.1751598017756806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8E2A-47B6-A181-D2ADE711A4E0}"/>
                </c:ext>
              </c:extLst>
            </c:dLbl>
            <c:dLbl>
              <c:idx val="9"/>
              <c:layout>
                <c:manualLayout>
                  <c:x val="5.1330377961128028E-2"/>
                  <c:y val="-0.1103326163651926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CF45-49AC-9F12-96668E3E4666}"/>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'F75'!$A$5:$A$14</c:f>
              <c:strCache>
                <c:ptCount val="10"/>
                <c:pt idx="0">
                  <c:v>Elaboración de alimentos.</c:v>
                </c:pt>
                <c:pt idx="1">
                  <c:v>Fabricación y ensamble de maquinaria, equipos, aparatos y accesorios y artículos eléctricos, electrónicos y sus partes.</c:v>
                </c:pt>
                <c:pt idx="2">
                  <c:v>Fabricación de productos metálicos, excepto maquinaria y equipo.</c:v>
                </c:pt>
                <c:pt idx="3">
                  <c:v>Fabricación de productos de hule y plástico.</c:v>
                </c:pt>
                <c:pt idx="4">
                  <c:v>Industria química.</c:v>
                </c:pt>
                <c:pt idx="5">
                  <c:v>Construcción, reconstrucción y ensamble de equipo de transporte y sus partes.</c:v>
                </c:pt>
                <c:pt idx="6">
                  <c:v>Elaboración de bebidas.</c:v>
                </c:pt>
                <c:pt idx="7">
                  <c:v>Fabricación y/o reparación de muebles de madera y sus partes; excepto de metal y de plástico moldeado.</c:v>
                </c:pt>
                <c:pt idx="8">
                  <c:v>Fabricación, ensamble y reparación de maquinaria, equipo y sus partes; excepto los eléctricos.</c:v>
                </c:pt>
                <c:pt idx="9">
                  <c:v>Otros</c:v>
                </c:pt>
              </c:strCache>
            </c:strRef>
          </c:cat>
          <c:val>
            <c:numRef>
              <c:f>'F75'!$B$5:$B$14</c:f>
              <c:numCache>
                <c:formatCode>0.00%</c:formatCode>
                <c:ptCount val="10"/>
                <c:pt idx="0">
                  <c:v>0.21236424915740856</c:v>
                </c:pt>
                <c:pt idx="1">
                  <c:v>0.1261827487205093</c:v>
                </c:pt>
                <c:pt idx="2">
                  <c:v>0.10566096617151417</c:v>
                </c:pt>
                <c:pt idx="3">
                  <c:v>8.880289601797528E-2</c:v>
                </c:pt>
                <c:pt idx="4">
                  <c:v>8.8777930345774567E-2</c:v>
                </c:pt>
                <c:pt idx="5">
                  <c:v>5.7585403403653312E-2</c:v>
                </c:pt>
                <c:pt idx="6">
                  <c:v>4.9109557691507509E-2</c:v>
                </c:pt>
                <c:pt idx="7">
                  <c:v>4.7994424333208503E-2</c:v>
                </c:pt>
                <c:pt idx="8">
                  <c:v>4.7141430533017101E-2</c:v>
                </c:pt>
                <c:pt idx="9">
                  <c:v>0.1763803936254317</c:v>
                </c:pt>
              </c:numCache>
            </c:numRef>
          </c:val>
          <c:extLst>
            <c:ext xmlns:c16="http://schemas.microsoft.com/office/drawing/2014/chart" uri="{C3380CC4-5D6E-409C-BE32-E72D297353CC}">
              <c16:uniqueId val="{00000012-8E2A-47B6-A181-D2ADE711A4E0}"/>
            </c:ext>
          </c:extLst>
        </c:ser>
        <c:dLbls>
          <c:showLegendKey val="0"/>
          <c:showVal val="0"/>
          <c:showCatName val="0"/>
          <c:showSerName val="0"/>
          <c:showPercent val="0"/>
          <c:showBubbleSize val="0"/>
          <c:showLeaderLines val="1"/>
        </c:dLbls>
        <c:firstSliceAng val="0"/>
      </c:pieChart>
      <c:spPr>
        <a:ln>
          <a:noFill/>
        </a:ln>
      </c:spPr>
    </c:plotArea>
    <c:plotVisOnly val="1"/>
    <c:dispBlanksAs val="gap"/>
    <c:showDLblsOverMax val="0"/>
  </c:chart>
  <c:spPr>
    <a:ln>
      <a:solidFill>
        <a:sysClr val="window" lastClr="FFFFFF">
          <a:lumMod val="95000"/>
        </a:sysClr>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7D3-4D7F-8265-4AB8B5201F51}"/>
              </c:ext>
            </c:extLst>
          </c:dPt>
          <c:dPt>
            <c:idx val="5"/>
            <c:invertIfNegative val="0"/>
            <c:bubble3D val="0"/>
            <c:extLst>
              <c:ext xmlns:c16="http://schemas.microsoft.com/office/drawing/2014/chart" uri="{C3380CC4-5D6E-409C-BE32-E72D297353CC}">
                <c16:uniqueId val="{00000002-87D3-4D7F-8265-4AB8B5201F51}"/>
              </c:ext>
            </c:extLst>
          </c:dPt>
          <c:dPt>
            <c:idx val="6"/>
            <c:invertIfNegative val="0"/>
            <c:bubble3D val="0"/>
            <c:extLst>
              <c:ext xmlns:c16="http://schemas.microsoft.com/office/drawing/2014/chart" uri="{C3380CC4-5D6E-409C-BE32-E72D297353CC}">
                <c16:uniqueId val="{00000003-87D3-4D7F-8265-4AB8B5201F51}"/>
              </c:ext>
            </c:extLst>
          </c:dPt>
          <c:dPt>
            <c:idx val="7"/>
            <c:invertIfNegative val="0"/>
            <c:bubble3D val="0"/>
            <c:extLst>
              <c:ext xmlns:c16="http://schemas.microsoft.com/office/drawing/2014/chart" uri="{C3380CC4-5D6E-409C-BE32-E72D297353CC}">
                <c16:uniqueId val="{00000005-87D3-4D7F-8265-4AB8B5201F51}"/>
              </c:ext>
            </c:extLst>
          </c:dPt>
          <c:dPt>
            <c:idx val="8"/>
            <c:invertIfNegative val="0"/>
            <c:bubble3D val="0"/>
            <c:spPr>
              <a:solidFill>
                <a:srgbClr val="FFC000"/>
              </a:solidFill>
              <a:ln>
                <a:noFill/>
              </a:ln>
              <a:effectLst/>
            </c:spPr>
            <c:extLst>
              <c:ext xmlns:c16="http://schemas.microsoft.com/office/drawing/2014/chart" uri="{C3380CC4-5D6E-409C-BE32-E72D297353CC}">
                <c16:uniqueId val="{0000000F-0866-45C4-A53E-6A9168089325}"/>
              </c:ext>
            </c:extLst>
          </c:dPt>
          <c:dPt>
            <c:idx val="17"/>
            <c:invertIfNegative val="0"/>
            <c:bubble3D val="0"/>
            <c:extLst>
              <c:ext xmlns:c16="http://schemas.microsoft.com/office/drawing/2014/chart" uri="{C3380CC4-5D6E-409C-BE32-E72D297353CC}">
                <c16:uniqueId val="{00000006-87D3-4D7F-8265-4AB8B5201F51}"/>
              </c:ext>
            </c:extLst>
          </c:dPt>
          <c:dPt>
            <c:idx val="18"/>
            <c:invertIfNegative val="0"/>
            <c:bubble3D val="0"/>
            <c:extLst>
              <c:ext xmlns:c16="http://schemas.microsoft.com/office/drawing/2014/chart" uri="{C3380CC4-5D6E-409C-BE32-E72D297353CC}">
                <c16:uniqueId val="{00000007-87D3-4D7F-8265-4AB8B5201F51}"/>
              </c:ext>
            </c:extLst>
          </c:dPt>
          <c:dLbls>
            <c:dLbl>
              <c:idx val="0"/>
              <c:layout>
                <c:manualLayout>
                  <c:x val="4.1798314902580305E-3"/>
                  <c:y val="9.63873709775349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3-4D7F-8265-4AB8B5201F51}"/>
                </c:ext>
              </c:extLst>
            </c:dLbl>
            <c:dLbl>
              <c:idx val="1"/>
              <c:layout>
                <c:manualLayout>
                  <c:x val="0"/>
                  <c:y val="9.6387370977535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D3-4D7F-8265-4AB8B5201F51}"/>
                </c:ext>
              </c:extLst>
            </c:dLbl>
            <c:dLbl>
              <c:idx val="2"/>
              <c:layout>
                <c:manualLayout>
                  <c:x val="-2.0899157451290153E-3"/>
                  <c:y val="1.2851649463671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D3-4D7F-8265-4AB8B5201F51}"/>
                </c:ext>
              </c:extLst>
            </c:dLbl>
            <c:dLbl>
              <c:idx val="3"/>
              <c:layout>
                <c:manualLayout>
                  <c:x val="0"/>
                  <c:y val="6.4258247318356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D3-4D7F-8265-4AB8B5201F51}"/>
                </c:ext>
              </c:extLst>
            </c:dLbl>
            <c:dLbl>
              <c:idx val="4"/>
              <c:layout>
                <c:manualLayout>
                  <c:x val="7.6629358759172472E-17"/>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D3-4D7F-8265-4AB8B5201F51}"/>
                </c:ext>
              </c:extLst>
            </c:dLbl>
            <c:dLbl>
              <c:idx val="5"/>
              <c:layout>
                <c:manualLayout>
                  <c:x val="0"/>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D3-4D7F-8265-4AB8B5201F51}"/>
                </c:ext>
              </c:extLst>
            </c:dLbl>
            <c:dLbl>
              <c:idx val="6"/>
              <c:layout>
                <c:manualLayout>
                  <c:x val="-6.1758373017745507E-3"/>
                  <c:y val="1.5434844293112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3-4D7F-8265-4AB8B5201F51}"/>
                </c:ext>
              </c:extLst>
            </c:dLbl>
            <c:dLbl>
              <c:idx val="7"/>
              <c:layout>
                <c:manualLayout>
                  <c:x val="-3.8095238095238095E-3"/>
                  <c:y val="1.83696900114810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D3-4D7F-8265-4AB8B5201F51}"/>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'F76'!$A$6:$A$14</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'F76'!$B$6:$B$14</c:f>
              <c:numCache>
                <c:formatCode>#,##0</c:formatCode>
                <c:ptCount val="9"/>
                <c:pt idx="0">
                  <c:v>282499</c:v>
                </c:pt>
                <c:pt idx="1">
                  <c:v>295797</c:v>
                </c:pt>
                <c:pt idx="2">
                  <c:v>312586</c:v>
                </c:pt>
                <c:pt idx="3">
                  <c:v>334254</c:v>
                </c:pt>
                <c:pt idx="4">
                  <c:v>343480</c:v>
                </c:pt>
                <c:pt idx="5">
                  <c:v>354114</c:v>
                </c:pt>
                <c:pt idx="6">
                  <c:v>363625</c:v>
                </c:pt>
                <c:pt idx="7">
                  <c:v>366999</c:v>
                </c:pt>
                <c:pt idx="8">
                  <c:v>388949</c:v>
                </c:pt>
              </c:numCache>
            </c:numRef>
          </c:val>
          <c:extLst>
            <c:ext xmlns:c16="http://schemas.microsoft.com/office/drawing/2014/chart" uri="{C3380CC4-5D6E-409C-BE32-E72D297353CC}">
              <c16:uniqueId val="{0000000C-87D3-4D7F-8265-4AB8B5201F51}"/>
            </c:ext>
          </c:extLst>
        </c:ser>
        <c:dLbls>
          <c:dLblPos val="outEnd"/>
          <c:showLegendKey val="0"/>
          <c:showVal val="1"/>
          <c:showCatName val="0"/>
          <c:showSerName val="0"/>
          <c:showPercent val="0"/>
          <c:showBubbleSize val="0"/>
        </c:dLbls>
        <c:gapWidth val="80"/>
        <c:overlap val="-27"/>
        <c:axId val="87621632"/>
        <c:axId val="87625088"/>
      </c:barChart>
      <c:catAx>
        <c:axId val="87621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7625088"/>
        <c:crosses val="autoZero"/>
        <c:auto val="1"/>
        <c:lblAlgn val="ctr"/>
        <c:lblOffset val="100"/>
        <c:noMultiLvlLbl val="0"/>
      </c:catAx>
      <c:valAx>
        <c:axId val="87625088"/>
        <c:scaling>
          <c:orientation val="minMax"/>
        </c:scaling>
        <c:delete val="1"/>
        <c:axPos val="l"/>
        <c:numFmt formatCode="#,##0" sourceLinked="1"/>
        <c:majorTickMark val="out"/>
        <c:minorTickMark val="none"/>
        <c:tickLblPos val="nextTo"/>
        <c:crossAx val="8762163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'F23'!$B$5</c:f>
              <c:strCache>
                <c:ptCount val="1"/>
                <c:pt idx="0">
                  <c:v>Total</c:v>
                </c:pt>
              </c:strCache>
            </c:strRef>
          </c:tx>
          <c:spPr>
            <a:solidFill>
              <a:srgbClr val="60686D"/>
            </a:solidFill>
            <a:ln>
              <a:noFill/>
            </a:ln>
            <a:effectLst/>
          </c:spPr>
          <c:invertIfNegative val="0"/>
          <c:dPt>
            <c:idx val="2"/>
            <c:invertIfNegative val="0"/>
            <c:bubble3D val="0"/>
            <c:spPr>
              <a:solidFill>
                <a:srgbClr val="60686D"/>
              </a:solidFill>
              <a:ln>
                <a:noFill/>
              </a:ln>
              <a:effectLst/>
            </c:spPr>
            <c:extLst>
              <c:ext xmlns:c16="http://schemas.microsoft.com/office/drawing/2014/chart" uri="{C3380CC4-5D6E-409C-BE32-E72D297353CC}">
                <c16:uniqueId val="{00000001-060A-4551-81D3-40898B038131}"/>
              </c:ext>
            </c:extLst>
          </c:dPt>
          <c:dPt>
            <c:idx val="6"/>
            <c:invertIfNegative val="0"/>
            <c:bubble3D val="0"/>
            <c:spPr>
              <a:solidFill>
                <a:srgbClr val="60686D"/>
              </a:solidFill>
              <a:ln>
                <a:noFill/>
              </a:ln>
              <a:effectLst/>
            </c:spPr>
            <c:extLst>
              <c:ext xmlns:c16="http://schemas.microsoft.com/office/drawing/2014/chart" uri="{C3380CC4-5D6E-409C-BE32-E72D297353CC}">
                <c16:uniqueId val="{00000003-060A-4551-81D3-40898B038131}"/>
              </c:ext>
            </c:extLst>
          </c:dPt>
          <c:dPt>
            <c:idx val="7"/>
            <c:invertIfNegative val="0"/>
            <c:bubble3D val="0"/>
            <c:spPr>
              <a:solidFill>
                <a:srgbClr val="60686D"/>
              </a:solidFill>
              <a:ln>
                <a:noFill/>
              </a:ln>
              <a:effectLst/>
            </c:spPr>
            <c:extLst>
              <c:ext xmlns:c16="http://schemas.microsoft.com/office/drawing/2014/chart" uri="{C3380CC4-5D6E-409C-BE32-E72D297353CC}">
                <c16:uniqueId val="{00000005-060A-4551-81D3-40898B038131}"/>
              </c:ext>
            </c:extLst>
          </c:dPt>
          <c:dPt>
            <c:idx val="8"/>
            <c:invertIfNegative val="0"/>
            <c:bubble3D val="0"/>
            <c:spPr>
              <a:solidFill>
                <a:srgbClr val="FBBB27"/>
              </a:solidFill>
              <a:ln>
                <a:noFill/>
              </a:ln>
              <a:effectLst/>
            </c:spPr>
            <c:extLst>
              <c:ext xmlns:c16="http://schemas.microsoft.com/office/drawing/2014/chart" uri="{C3380CC4-5D6E-409C-BE32-E72D297353CC}">
                <c16:uniqueId val="{00000007-060A-4551-81D3-40898B038131}"/>
              </c:ext>
            </c:extLst>
          </c:dPt>
          <c:dPt>
            <c:idx val="10"/>
            <c:invertIfNegative val="0"/>
            <c:bubble3D val="0"/>
            <c:spPr>
              <a:solidFill>
                <a:srgbClr val="60686D"/>
              </a:solidFill>
              <a:ln>
                <a:noFill/>
              </a:ln>
              <a:effectLst/>
            </c:spPr>
            <c:extLst>
              <c:ext xmlns:c16="http://schemas.microsoft.com/office/drawing/2014/chart" uri="{C3380CC4-5D6E-409C-BE32-E72D297353CC}">
                <c16:uniqueId val="{00000009-060A-4551-81D3-40898B038131}"/>
              </c:ext>
            </c:extLst>
          </c:dPt>
          <c:dPt>
            <c:idx val="14"/>
            <c:invertIfNegative val="0"/>
            <c:bubble3D val="0"/>
            <c:spPr>
              <a:solidFill>
                <a:srgbClr val="60686D"/>
              </a:solidFill>
              <a:ln>
                <a:noFill/>
              </a:ln>
              <a:effectLst/>
            </c:spPr>
            <c:extLst>
              <c:ext xmlns:c16="http://schemas.microsoft.com/office/drawing/2014/chart" uri="{C3380CC4-5D6E-409C-BE32-E72D297353CC}">
                <c16:uniqueId val="{0000000B-060A-4551-81D3-40898B038131}"/>
              </c:ext>
            </c:extLst>
          </c:dPt>
          <c:dPt>
            <c:idx val="18"/>
            <c:invertIfNegative val="0"/>
            <c:bubble3D val="0"/>
            <c:spPr>
              <a:solidFill>
                <a:srgbClr val="60686D"/>
              </a:solidFill>
              <a:ln>
                <a:noFill/>
              </a:ln>
              <a:effectLst/>
            </c:spPr>
            <c:extLst>
              <c:ext xmlns:c16="http://schemas.microsoft.com/office/drawing/2014/chart" uri="{C3380CC4-5D6E-409C-BE32-E72D297353CC}">
                <c16:uniqueId val="{0000000D-060A-4551-81D3-40898B038131}"/>
              </c:ext>
            </c:extLst>
          </c:dPt>
          <c:dPt>
            <c:idx val="22"/>
            <c:invertIfNegative val="0"/>
            <c:bubble3D val="0"/>
            <c:spPr>
              <a:solidFill>
                <a:srgbClr val="60686D"/>
              </a:solidFill>
              <a:ln>
                <a:noFill/>
              </a:ln>
              <a:effectLst/>
            </c:spPr>
            <c:extLst>
              <c:ext xmlns:c16="http://schemas.microsoft.com/office/drawing/2014/chart" uri="{C3380CC4-5D6E-409C-BE32-E72D297353CC}">
                <c16:uniqueId val="{0000000F-060A-4551-81D3-40898B038131}"/>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'F23'!$A$6:$A$14</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'F23'!$B$6:$B$14</c:f>
              <c:numCache>
                <c:formatCode>_-* #,##0_-;\-* #,##0_-;_-* "-"??_-;_-@_-</c:formatCode>
                <c:ptCount val="9"/>
                <c:pt idx="0">
                  <c:v>5949</c:v>
                </c:pt>
                <c:pt idx="1">
                  <c:v>7989</c:v>
                </c:pt>
                <c:pt idx="2">
                  <c:v>4281</c:v>
                </c:pt>
                <c:pt idx="3">
                  <c:v>4144</c:v>
                </c:pt>
                <c:pt idx="4">
                  <c:v>5805</c:v>
                </c:pt>
                <c:pt idx="5">
                  <c:v>4966</c:v>
                </c:pt>
                <c:pt idx="6">
                  <c:v>3419</c:v>
                </c:pt>
                <c:pt idx="7">
                  <c:v>3502</c:v>
                </c:pt>
                <c:pt idx="8">
                  <c:v>3660</c:v>
                </c:pt>
              </c:numCache>
            </c:numRef>
          </c:val>
          <c:extLst>
            <c:ext xmlns:c16="http://schemas.microsoft.com/office/drawing/2014/chart" uri="{C3380CC4-5D6E-409C-BE32-E72D297353CC}">
              <c16:uniqueId val="{00000010-060A-4551-81D3-40898B038131}"/>
            </c:ext>
          </c:extLst>
        </c:ser>
        <c:dLbls>
          <c:dLblPos val="outEnd"/>
          <c:showLegendKey val="0"/>
          <c:showVal val="1"/>
          <c:showCatName val="0"/>
          <c:showSerName val="0"/>
          <c:showPercent val="0"/>
          <c:showBubbleSize val="0"/>
        </c:dLbls>
        <c:gapWidth val="50"/>
        <c:axId val="486148720"/>
        <c:axId val="403621008"/>
      </c:barChart>
      <c:lineChart>
        <c:grouping val="standard"/>
        <c:varyColors val="0"/>
        <c:ser>
          <c:idx val="1"/>
          <c:order val="1"/>
          <c:tx>
            <c:strRef>
              <c:f>'F23'!$C$5</c:f>
              <c:strCache>
                <c:ptCount val="1"/>
              </c:strCache>
            </c:strRef>
          </c:tx>
          <c:spPr>
            <a:ln w="28575" cap="rnd">
              <a:solidFill>
                <a:srgbClr val="C9D0D6"/>
              </a:solidFill>
              <a:round/>
            </a:ln>
            <a:effectLst/>
          </c:spPr>
          <c:marker>
            <c:symbol val="none"/>
          </c:marker>
          <c:dLbls>
            <c:dLbl>
              <c:idx val="1"/>
              <c:layout>
                <c:manualLayout>
                  <c:x val="-3.4498221068816816E-2"/>
                  <c:y val="-0.175351285211006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60A-4551-81D3-40898B038131}"/>
                </c:ext>
              </c:extLst>
            </c:dLbl>
            <c:dLbl>
              <c:idx val="2"/>
              <c:layout>
                <c:manualLayout>
                  <c:x val="-4.0291843384956963E-2"/>
                  <c:y val="-0.1862591285899875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60A-4551-81D3-40898B038131}"/>
                </c:ext>
              </c:extLst>
            </c:dLbl>
            <c:dLbl>
              <c:idx val="3"/>
              <c:layout>
                <c:manualLayout>
                  <c:x val="-3.6192128259847411E-2"/>
                  <c:y val="0.1247439949150170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60A-4551-81D3-40898B038131}"/>
                </c:ext>
              </c:extLst>
            </c:dLbl>
            <c:dLbl>
              <c:idx val="4"/>
              <c:layout>
                <c:manualLayout>
                  <c:x val="-3.5925582220613816E-2"/>
                  <c:y val="-3.93619156308469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60A-4551-81D3-40898B038131}"/>
                </c:ext>
              </c:extLst>
            </c:dLbl>
            <c:dLbl>
              <c:idx val="5"/>
              <c:layout>
                <c:manualLayout>
                  <c:x val="-3.6267503364109943E-2"/>
                  <c:y val="8.546087007146288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60A-4551-81D3-40898B038131}"/>
                </c:ext>
              </c:extLst>
            </c:dLbl>
            <c:dLbl>
              <c:idx val="6"/>
              <c:layout>
                <c:manualLayout>
                  <c:x val="-4.3363278513556286E-2"/>
                  <c:y val="2.480066157544007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60A-4551-81D3-40898B038131}"/>
                </c:ext>
              </c:extLst>
            </c:dLbl>
            <c:dLbl>
              <c:idx val="7"/>
              <c:layout>
                <c:manualLayout>
                  <c:x val="-4.1019771283581363E-2"/>
                  <c:y val="-5.2503460022772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60A-4551-81D3-40898B038131}"/>
                </c:ext>
              </c:extLst>
            </c:dLbl>
            <c:dLbl>
              <c:idx val="8"/>
              <c:layout>
                <c:manualLayout>
                  <c:x val="-3.7999706427113422E-2"/>
                  <c:y val="-4.5953250434539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60A-4551-81D3-40898B03813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'F23'!$A$6:$A$14</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'F23'!$C$6:$C$14</c:f>
              <c:numCache>
                <c:formatCode>0.0%</c:formatCode>
                <c:ptCount val="9"/>
                <c:pt idx="1">
                  <c:v>0.34291477559253658</c:v>
                </c:pt>
                <c:pt idx="2">
                  <c:v>-0.46413819001126544</c:v>
                </c:pt>
                <c:pt idx="3">
                  <c:v>-3.2001868722261184E-2</c:v>
                </c:pt>
                <c:pt idx="4">
                  <c:v>0.40082046332046328</c:v>
                </c:pt>
                <c:pt idx="5">
                  <c:v>-0.14453057708871664</c:v>
                </c:pt>
                <c:pt idx="6">
                  <c:v>-0.31151832460732987</c:v>
                </c:pt>
                <c:pt idx="7">
                  <c:v>2.4276104124012932E-2</c:v>
                </c:pt>
                <c:pt idx="8">
                  <c:v>4.5117075956596198E-2</c:v>
                </c:pt>
              </c:numCache>
            </c:numRef>
          </c:val>
          <c:smooth val="0"/>
          <c:extLst>
            <c:ext xmlns:c16="http://schemas.microsoft.com/office/drawing/2014/chart" uri="{C3380CC4-5D6E-409C-BE32-E72D297353CC}">
              <c16:uniqueId val="{00000019-060A-4551-81D3-40898B038131}"/>
            </c:ext>
          </c:extLst>
        </c:ser>
        <c:dLbls>
          <c:showLegendKey val="0"/>
          <c:showVal val="0"/>
          <c:showCatName val="0"/>
          <c:showSerName val="0"/>
          <c:showPercent val="0"/>
          <c:showBubbleSize val="0"/>
        </c:dLbls>
        <c:marker val="1"/>
        <c:smooth val="0"/>
        <c:axId val="486148064"/>
        <c:axId val="486147080"/>
      </c:lineChart>
      <c:valAx>
        <c:axId val="403621008"/>
        <c:scaling>
          <c:orientation val="minMax"/>
        </c:scaling>
        <c:delete val="0"/>
        <c:axPos val="r"/>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486148720"/>
        <c:crosses val="max"/>
        <c:crossBetween val="between"/>
      </c:valAx>
      <c:catAx>
        <c:axId val="48614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03621008"/>
        <c:crosses val="autoZero"/>
        <c:auto val="1"/>
        <c:lblAlgn val="ctr"/>
        <c:lblOffset val="100"/>
        <c:noMultiLvlLbl val="0"/>
      </c:catAx>
      <c:valAx>
        <c:axId val="4861470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486148064"/>
        <c:crosses val="autoZero"/>
        <c:crossBetween val="between"/>
      </c:valAx>
      <c:catAx>
        <c:axId val="486148064"/>
        <c:scaling>
          <c:orientation val="minMax"/>
        </c:scaling>
        <c:delete val="1"/>
        <c:axPos val="t"/>
        <c:numFmt formatCode="General" sourceLinked="1"/>
        <c:majorTickMark val="out"/>
        <c:minorTickMark val="none"/>
        <c:tickLblPos val="nextTo"/>
        <c:crossAx val="486147080"/>
        <c:crosses val="max"/>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315906398104266"/>
          <c:y val="0.14448076901779683"/>
          <c:w val="0.58291417739827989"/>
          <c:h val="0.6731789869549889"/>
        </c:manualLayout>
      </c:layout>
      <c:pieChart>
        <c:varyColors val="1"/>
        <c:ser>
          <c:idx val="0"/>
          <c:order val="0"/>
          <c:spPr>
            <a:ln>
              <a:noFill/>
            </a:ln>
          </c:spPr>
          <c:dPt>
            <c:idx val="0"/>
            <c:bubble3D val="0"/>
            <c:spPr>
              <a:solidFill>
                <a:srgbClr val="C8BC66"/>
              </a:solidFill>
              <a:ln>
                <a:noFill/>
              </a:ln>
            </c:spPr>
            <c:extLst>
              <c:ext xmlns:c16="http://schemas.microsoft.com/office/drawing/2014/chart" uri="{C3380CC4-5D6E-409C-BE32-E72D297353CC}">
                <c16:uniqueId val="{00000001-2BF5-4460-A596-482585189B4C}"/>
              </c:ext>
            </c:extLst>
          </c:dPt>
          <c:dPt>
            <c:idx val="1"/>
            <c:bubble3D val="0"/>
            <c:spPr>
              <a:solidFill>
                <a:srgbClr val="FBD1AF"/>
              </a:solidFill>
              <a:ln>
                <a:noFill/>
              </a:ln>
            </c:spPr>
            <c:extLst>
              <c:ext xmlns:c16="http://schemas.microsoft.com/office/drawing/2014/chart" uri="{C3380CC4-5D6E-409C-BE32-E72D297353CC}">
                <c16:uniqueId val="{00000003-2BF5-4460-A596-482585189B4C}"/>
              </c:ext>
            </c:extLst>
          </c:dPt>
          <c:dPt>
            <c:idx val="2"/>
            <c:bubble3D val="0"/>
            <c:spPr>
              <a:solidFill>
                <a:srgbClr val="C89800"/>
              </a:solidFill>
              <a:ln>
                <a:noFill/>
              </a:ln>
            </c:spPr>
            <c:extLst>
              <c:ext xmlns:c16="http://schemas.microsoft.com/office/drawing/2014/chart" uri="{C3380CC4-5D6E-409C-BE32-E72D297353CC}">
                <c16:uniqueId val="{00000005-2BF5-4460-A596-482585189B4C}"/>
              </c:ext>
            </c:extLst>
          </c:dPt>
          <c:dPt>
            <c:idx val="3"/>
            <c:bubble3D val="0"/>
            <c:spPr>
              <a:solidFill>
                <a:srgbClr val="663300"/>
              </a:solidFill>
              <a:ln>
                <a:noFill/>
              </a:ln>
            </c:spPr>
            <c:extLst>
              <c:ext xmlns:c16="http://schemas.microsoft.com/office/drawing/2014/chart" uri="{C3380CC4-5D6E-409C-BE32-E72D297353CC}">
                <c16:uniqueId val="{00000007-2BF5-4460-A596-482585189B4C}"/>
              </c:ext>
            </c:extLst>
          </c:dPt>
          <c:dPt>
            <c:idx val="4"/>
            <c:bubble3D val="0"/>
            <c:spPr>
              <a:solidFill>
                <a:srgbClr val="8A5C00"/>
              </a:solidFill>
              <a:ln>
                <a:noFill/>
              </a:ln>
            </c:spPr>
            <c:extLst>
              <c:ext xmlns:c16="http://schemas.microsoft.com/office/drawing/2014/chart" uri="{C3380CC4-5D6E-409C-BE32-E72D297353CC}">
                <c16:uniqueId val="{00000009-2BF5-4460-A596-482585189B4C}"/>
              </c:ext>
            </c:extLst>
          </c:dPt>
          <c:dPt>
            <c:idx val="5"/>
            <c:bubble3D val="0"/>
            <c:spPr>
              <a:solidFill>
                <a:srgbClr val="ED7D31"/>
              </a:solidFill>
              <a:ln>
                <a:noFill/>
              </a:ln>
            </c:spPr>
            <c:extLst>
              <c:ext xmlns:c16="http://schemas.microsoft.com/office/drawing/2014/chart" uri="{C3380CC4-5D6E-409C-BE32-E72D297353CC}">
                <c16:uniqueId val="{0000000B-2BF5-4460-A596-482585189B4C}"/>
              </c:ext>
            </c:extLst>
          </c:dPt>
          <c:dPt>
            <c:idx val="6"/>
            <c:bubble3D val="0"/>
            <c:spPr>
              <a:solidFill>
                <a:srgbClr val="FBBB27"/>
              </a:solidFill>
              <a:ln>
                <a:noFill/>
              </a:ln>
            </c:spPr>
            <c:extLst>
              <c:ext xmlns:c16="http://schemas.microsoft.com/office/drawing/2014/chart" uri="{C3380CC4-5D6E-409C-BE32-E72D297353CC}">
                <c16:uniqueId val="{0000000D-2BF5-4460-A596-482585189B4C}"/>
              </c:ext>
            </c:extLst>
          </c:dPt>
          <c:dPt>
            <c:idx val="7"/>
            <c:bubble3D val="0"/>
            <c:spPr>
              <a:solidFill>
                <a:srgbClr val="FFD581"/>
              </a:solidFill>
              <a:ln>
                <a:noFill/>
              </a:ln>
            </c:spPr>
            <c:extLst>
              <c:ext xmlns:c16="http://schemas.microsoft.com/office/drawing/2014/chart" uri="{C3380CC4-5D6E-409C-BE32-E72D297353CC}">
                <c16:uniqueId val="{0000000F-2BF5-4460-A596-482585189B4C}"/>
              </c:ext>
            </c:extLst>
          </c:dPt>
          <c:dPt>
            <c:idx val="8"/>
            <c:bubble3D val="0"/>
            <c:spPr>
              <a:solidFill>
                <a:srgbClr val="7C878E"/>
              </a:solidFill>
              <a:ln>
                <a:noFill/>
              </a:ln>
            </c:spPr>
            <c:extLst>
              <c:ext xmlns:c16="http://schemas.microsoft.com/office/drawing/2014/chart" uri="{C3380CC4-5D6E-409C-BE32-E72D297353CC}">
                <c16:uniqueId val="{00000011-2BF5-4460-A596-482585189B4C}"/>
              </c:ext>
            </c:extLst>
          </c:dPt>
          <c:dLbls>
            <c:dLbl>
              <c:idx val="0"/>
              <c:layout>
                <c:manualLayout>
                  <c:x val="6.1051771851781365E-2"/>
                  <c:y val="5.8274780750874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BF5-4460-A596-482585189B4C}"/>
                </c:ext>
              </c:extLst>
            </c:dLbl>
            <c:dLbl>
              <c:idx val="1"/>
              <c:layout>
                <c:manualLayout>
                  <c:x val="1.8857766228484805E-2"/>
                  <c:y val="-7.74336550076130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BF5-4460-A596-482585189B4C}"/>
                </c:ext>
              </c:extLst>
            </c:dLbl>
            <c:dLbl>
              <c:idx val="2"/>
              <c:layout>
                <c:manualLayout>
                  <c:x val="5.0554670092220269E-2"/>
                  <c:y val="2.528661761918709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BF5-4460-A596-482585189B4C}"/>
                </c:ext>
              </c:extLst>
            </c:dLbl>
            <c:dLbl>
              <c:idx val="3"/>
              <c:layout>
                <c:manualLayout>
                  <c:x val="1.2128838880034219E-2"/>
                  <c:y val="1.312910284463894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BF5-4460-A596-482585189B4C}"/>
                </c:ext>
              </c:extLst>
            </c:dLbl>
            <c:dLbl>
              <c:idx val="4"/>
              <c:layout>
                <c:manualLayout>
                  <c:x val="8.3298046958631689E-3"/>
                  <c:y val="8.42781577904512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BF5-4460-A596-482585189B4C}"/>
                </c:ext>
              </c:extLst>
            </c:dLbl>
            <c:dLbl>
              <c:idx val="5"/>
              <c:layout>
                <c:manualLayout>
                  <c:x val="-1.6117230059233531E-2"/>
                  <c:y val="-5.028859904546942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BF5-4460-A596-482585189B4C}"/>
                </c:ext>
              </c:extLst>
            </c:dLbl>
            <c:dLbl>
              <c:idx val="6"/>
              <c:layout>
                <c:manualLayout>
                  <c:x val="-4.1896583168795742E-2"/>
                  <c:y val="-4.400868381605472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BF5-4460-A596-482585189B4C}"/>
                </c:ext>
              </c:extLst>
            </c:dLbl>
            <c:dLbl>
              <c:idx val="7"/>
              <c:layout>
                <c:manualLayout>
                  <c:x val="5.5845564621642842E-2"/>
                  <c:y val="-3.24285394303830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2BF5-4460-A596-482585189B4C}"/>
                </c:ext>
              </c:extLst>
            </c:dLbl>
            <c:dLbl>
              <c:idx val="8"/>
              <c:layout>
                <c:manualLayout>
                  <c:x val="0.15591534441880567"/>
                  <c:y val="-3.27023208532193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2BF5-4460-A596-482585189B4C}"/>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'F77'!$A$6:$A$14</c:f>
              <c:strCache>
                <c:ptCount val="9"/>
                <c:pt idx="0">
                  <c:v>Compraventa de alimentos, bebidas y productos del tabaco.</c:v>
                </c:pt>
                <c:pt idx="1">
                  <c:v>Compraventa de prendas de vestir y artículos de uso personal.</c:v>
                </c:pt>
                <c:pt idx="2">
                  <c:v>Compraventa de materias primas, materiales y auxiliares.</c:v>
                </c:pt>
                <c:pt idx="3">
                  <c:v>Compraventa de maquinaria, equipo, instrumentos, aparatos, herramientas.</c:v>
                </c:pt>
                <c:pt idx="4">
                  <c:v>Compraventa en tiendas de autoservicios y departamentos especializados.</c:v>
                </c:pt>
                <c:pt idx="5">
                  <c:v>Compraventa de equipo de transporte; sus refacciones y accesorios.</c:v>
                </c:pt>
                <c:pt idx="6">
                  <c:v>Compraventa de gases, combustibles y lubricantes.</c:v>
                </c:pt>
                <c:pt idx="7">
                  <c:v>Compraventa de artículos para el hogar.</c:v>
                </c:pt>
                <c:pt idx="8">
                  <c:v>Compraventa de inmuebles y artículos diversos.</c:v>
                </c:pt>
              </c:strCache>
            </c:strRef>
          </c:cat>
          <c:val>
            <c:numRef>
              <c:f>'F77'!$B$6:$B$14</c:f>
              <c:numCache>
                <c:formatCode>0.00%</c:formatCode>
                <c:ptCount val="9"/>
                <c:pt idx="0">
                  <c:v>0.19758117388140861</c:v>
                </c:pt>
                <c:pt idx="1">
                  <c:v>0.17391226099051546</c:v>
                </c:pt>
                <c:pt idx="2">
                  <c:v>0.14973171289809203</c:v>
                </c:pt>
                <c:pt idx="3">
                  <c:v>0.12019313586099978</c:v>
                </c:pt>
                <c:pt idx="4">
                  <c:v>0.12013143111307652</c:v>
                </c:pt>
                <c:pt idx="5">
                  <c:v>8.2674078092500561E-2</c:v>
                </c:pt>
                <c:pt idx="6">
                  <c:v>5.9390819876127716E-2</c:v>
                </c:pt>
                <c:pt idx="7">
                  <c:v>5.1191801495825931E-2</c:v>
                </c:pt>
                <c:pt idx="8">
                  <c:v>4.5193585791453376E-2</c:v>
                </c:pt>
              </c:numCache>
            </c:numRef>
          </c:val>
          <c:extLst>
            <c:ext xmlns:c16="http://schemas.microsoft.com/office/drawing/2014/chart" uri="{C3380CC4-5D6E-409C-BE32-E72D297353CC}">
              <c16:uniqueId val="{00000012-2BF5-4460-A596-482585189B4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5567434725439854E-2"/>
          <c:y val="2.1211328050004415E-2"/>
          <c:w val="0.95661760139121799"/>
          <c:h val="0.8884991784760730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0588-454C-B8BB-8FB84CF05657}"/>
              </c:ext>
            </c:extLst>
          </c:dPt>
          <c:dPt>
            <c:idx val="5"/>
            <c:invertIfNegative val="0"/>
            <c:bubble3D val="0"/>
            <c:extLst>
              <c:ext xmlns:c16="http://schemas.microsoft.com/office/drawing/2014/chart" uri="{C3380CC4-5D6E-409C-BE32-E72D297353CC}">
                <c16:uniqueId val="{00000001-0588-454C-B8BB-8FB84CF05657}"/>
              </c:ext>
            </c:extLst>
          </c:dPt>
          <c:dPt>
            <c:idx val="6"/>
            <c:invertIfNegative val="0"/>
            <c:bubble3D val="0"/>
            <c:spPr>
              <a:solidFill>
                <a:srgbClr val="7C878E"/>
              </a:solidFill>
              <a:ln>
                <a:noFill/>
              </a:ln>
              <a:effectLst/>
            </c:spPr>
            <c:extLst>
              <c:ext xmlns:c16="http://schemas.microsoft.com/office/drawing/2014/chart" uri="{C3380CC4-5D6E-409C-BE32-E72D297353CC}">
                <c16:uniqueId val="{00000003-0588-454C-B8BB-8FB84CF05657}"/>
              </c:ext>
            </c:extLst>
          </c:dPt>
          <c:dPt>
            <c:idx val="7"/>
            <c:invertIfNegative val="0"/>
            <c:bubble3D val="0"/>
            <c:spPr>
              <a:solidFill>
                <a:srgbClr val="7C878E"/>
              </a:solidFill>
              <a:ln>
                <a:noFill/>
              </a:ln>
              <a:effectLst/>
            </c:spPr>
            <c:extLst>
              <c:ext xmlns:c16="http://schemas.microsoft.com/office/drawing/2014/chart" uri="{C3380CC4-5D6E-409C-BE32-E72D297353CC}">
                <c16:uniqueId val="{00000005-0588-454C-B8BB-8FB84CF05657}"/>
              </c:ext>
            </c:extLst>
          </c:dPt>
          <c:dPt>
            <c:idx val="8"/>
            <c:invertIfNegative val="0"/>
            <c:bubble3D val="0"/>
            <c:spPr>
              <a:solidFill>
                <a:srgbClr val="FFC000"/>
              </a:solidFill>
              <a:ln>
                <a:noFill/>
              </a:ln>
              <a:effectLst/>
            </c:spPr>
            <c:extLst>
              <c:ext xmlns:c16="http://schemas.microsoft.com/office/drawing/2014/chart" uri="{C3380CC4-5D6E-409C-BE32-E72D297353CC}">
                <c16:uniqueId val="{0000000C-698A-45B0-8355-0F02627B0D92}"/>
              </c:ext>
            </c:extLst>
          </c:dPt>
          <c:dPt>
            <c:idx val="17"/>
            <c:invertIfNegative val="0"/>
            <c:bubble3D val="0"/>
            <c:extLst>
              <c:ext xmlns:c16="http://schemas.microsoft.com/office/drawing/2014/chart" uri="{C3380CC4-5D6E-409C-BE32-E72D297353CC}">
                <c16:uniqueId val="{00000006-0588-454C-B8BB-8FB84CF05657}"/>
              </c:ext>
            </c:extLst>
          </c:dPt>
          <c:dPt>
            <c:idx val="18"/>
            <c:invertIfNegative val="0"/>
            <c:bubble3D val="0"/>
            <c:extLst>
              <c:ext xmlns:c16="http://schemas.microsoft.com/office/drawing/2014/chart" uri="{C3380CC4-5D6E-409C-BE32-E72D297353CC}">
                <c16:uniqueId val="{00000007-0588-454C-B8BB-8FB84CF05657}"/>
              </c:ext>
            </c:extLst>
          </c:dPt>
          <c:dLbls>
            <c:dLbl>
              <c:idx val="0"/>
              <c:layout>
                <c:manualLayout>
                  <c:x val="5.9790732436472305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88-454C-B8BB-8FB84CF05657}"/>
                </c:ext>
              </c:extLst>
            </c:dLbl>
            <c:dLbl>
              <c:idx val="1"/>
              <c:layout>
                <c:manualLayout>
                  <c:x val="3.9860488290981381E-3"/>
                  <c:y val="1.37772625266414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A3A-4EAD-A39D-2D5610C26EA1}"/>
                </c:ext>
              </c:extLst>
            </c:dLbl>
            <c:dLbl>
              <c:idx val="5"/>
              <c:layout>
                <c:manualLayout>
                  <c:x val="1.9930244145490781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88-454C-B8BB-8FB84CF05657}"/>
                </c:ext>
              </c:extLst>
            </c:dLbl>
            <c:dLbl>
              <c:idx val="6"/>
              <c:layout>
                <c:manualLayout>
                  <c:x val="0"/>
                  <c:y val="1.37772625266414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88-454C-B8BB-8FB84CF05657}"/>
                </c:ext>
              </c:extLst>
            </c:dLbl>
            <c:dLbl>
              <c:idx val="7"/>
              <c:layout>
                <c:manualLayout>
                  <c:x val="0"/>
                  <c:y val="1.40515170659547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88-454C-B8BB-8FB84CF05657}"/>
                </c:ext>
              </c:extLst>
            </c:dLbl>
            <c:spPr>
              <a:noFill/>
              <a:ln>
                <a:noFill/>
              </a:ln>
              <a:effectLst/>
            </c:spPr>
            <c:txPr>
              <a:bodyPr/>
              <a:lstStyle/>
              <a:p>
                <a:pPr>
                  <a:defRPr sz="10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'F78'!$A$6:$A$14</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'F78'!$B$6:$B$14</c:f>
              <c:numCache>
                <c:formatCode>#,##0</c:formatCode>
                <c:ptCount val="9"/>
                <c:pt idx="0">
                  <c:v>523456</c:v>
                </c:pt>
                <c:pt idx="1">
                  <c:v>540644</c:v>
                </c:pt>
                <c:pt idx="2">
                  <c:v>551836</c:v>
                </c:pt>
                <c:pt idx="3">
                  <c:v>575641</c:v>
                </c:pt>
                <c:pt idx="4">
                  <c:v>605107</c:v>
                </c:pt>
                <c:pt idx="5">
                  <c:v>614655</c:v>
                </c:pt>
                <c:pt idx="6">
                  <c:v>640252</c:v>
                </c:pt>
                <c:pt idx="7">
                  <c:v>614772</c:v>
                </c:pt>
                <c:pt idx="8">
                  <c:v>620320</c:v>
                </c:pt>
              </c:numCache>
            </c:numRef>
          </c:val>
          <c:extLst>
            <c:ext xmlns:c16="http://schemas.microsoft.com/office/drawing/2014/chart" uri="{C3380CC4-5D6E-409C-BE32-E72D297353CC}">
              <c16:uniqueId val="{00000008-0588-454C-B8BB-8FB84CF05657}"/>
            </c:ext>
          </c:extLst>
        </c:ser>
        <c:dLbls>
          <c:dLblPos val="outEnd"/>
          <c:showLegendKey val="0"/>
          <c:showVal val="1"/>
          <c:showCatName val="0"/>
          <c:showSerName val="0"/>
          <c:showPercent val="0"/>
          <c:showBubbleSize val="0"/>
        </c:dLbls>
        <c:gapWidth val="80"/>
        <c:overlap val="-27"/>
        <c:axId val="62133760"/>
        <c:axId val="62137472"/>
      </c:barChart>
      <c:catAx>
        <c:axId val="62133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2137472"/>
        <c:crosses val="autoZero"/>
        <c:auto val="1"/>
        <c:lblAlgn val="ctr"/>
        <c:lblOffset val="100"/>
        <c:noMultiLvlLbl val="0"/>
      </c:catAx>
      <c:valAx>
        <c:axId val="62137472"/>
        <c:scaling>
          <c:orientation val="minMax"/>
        </c:scaling>
        <c:delete val="1"/>
        <c:axPos val="l"/>
        <c:numFmt formatCode="#,##0" sourceLinked="1"/>
        <c:majorTickMark val="out"/>
        <c:minorTickMark val="none"/>
        <c:tickLblPos val="nextTo"/>
        <c:crossAx val="6213376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654073710156246"/>
          <c:y val="0.17994516405530442"/>
          <c:w val="0.63771957891908004"/>
          <c:h val="0.80854950940463066"/>
        </c:manualLayout>
      </c:layout>
      <c:pieChart>
        <c:varyColors val="1"/>
        <c:ser>
          <c:idx val="0"/>
          <c:order val="0"/>
          <c:dPt>
            <c:idx val="0"/>
            <c:bubble3D val="0"/>
            <c:spPr>
              <a:solidFill>
                <a:srgbClr val="C8BC66"/>
              </a:solidFill>
            </c:spPr>
            <c:extLst>
              <c:ext xmlns:c16="http://schemas.microsoft.com/office/drawing/2014/chart" uri="{C3380CC4-5D6E-409C-BE32-E72D297353CC}">
                <c16:uniqueId val="{00000001-EE87-4837-BCDC-C8822D6A6C32}"/>
              </c:ext>
            </c:extLst>
          </c:dPt>
          <c:dPt>
            <c:idx val="1"/>
            <c:bubble3D val="0"/>
            <c:spPr>
              <a:solidFill>
                <a:srgbClr val="FBBB27"/>
              </a:solidFill>
            </c:spPr>
            <c:extLst>
              <c:ext xmlns:c16="http://schemas.microsoft.com/office/drawing/2014/chart" uri="{C3380CC4-5D6E-409C-BE32-E72D297353CC}">
                <c16:uniqueId val="{00000003-EE87-4837-BCDC-C8822D6A6C32}"/>
              </c:ext>
            </c:extLst>
          </c:dPt>
          <c:dPt>
            <c:idx val="2"/>
            <c:bubble3D val="0"/>
            <c:spPr>
              <a:solidFill>
                <a:srgbClr val="FAD496"/>
              </a:solidFill>
            </c:spPr>
            <c:extLst>
              <c:ext xmlns:c16="http://schemas.microsoft.com/office/drawing/2014/chart" uri="{C3380CC4-5D6E-409C-BE32-E72D297353CC}">
                <c16:uniqueId val="{00000005-EE87-4837-BCDC-C8822D6A6C32}"/>
              </c:ext>
            </c:extLst>
          </c:dPt>
          <c:dPt>
            <c:idx val="3"/>
            <c:bubble3D val="0"/>
            <c:spPr>
              <a:solidFill>
                <a:srgbClr val="663300"/>
              </a:solidFill>
            </c:spPr>
            <c:extLst>
              <c:ext xmlns:c16="http://schemas.microsoft.com/office/drawing/2014/chart" uri="{C3380CC4-5D6E-409C-BE32-E72D297353CC}">
                <c16:uniqueId val="{00000007-EE87-4837-BCDC-C8822D6A6C32}"/>
              </c:ext>
            </c:extLst>
          </c:dPt>
          <c:dPt>
            <c:idx val="4"/>
            <c:bubble3D val="0"/>
            <c:spPr>
              <a:solidFill>
                <a:srgbClr val="95682B"/>
              </a:solidFill>
            </c:spPr>
            <c:extLst>
              <c:ext xmlns:c16="http://schemas.microsoft.com/office/drawing/2014/chart" uri="{C3380CC4-5D6E-409C-BE32-E72D297353CC}">
                <c16:uniqueId val="{00000009-EE87-4837-BCDC-C8822D6A6C32}"/>
              </c:ext>
            </c:extLst>
          </c:dPt>
          <c:dPt>
            <c:idx val="5"/>
            <c:bubble3D val="0"/>
            <c:spPr>
              <a:solidFill>
                <a:srgbClr val="B5B367"/>
              </a:solidFill>
            </c:spPr>
            <c:extLst>
              <c:ext xmlns:c16="http://schemas.microsoft.com/office/drawing/2014/chart" uri="{C3380CC4-5D6E-409C-BE32-E72D297353CC}">
                <c16:uniqueId val="{0000000B-EE87-4837-BCDC-C8822D6A6C32}"/>
              </c:ext>
            </c:extLst>
          </c:dPt>
          <c:dPt>
            <c:idx val="6"/>
            <c:bubble3D val="0"/>
            <c:spPr>
              <a:solidFill>
                <a:srgbClr val="FFF915"/>
              </a:solidFill>
            </c:spPr>
            <c:extLst>
              <c:ext xmlns:c16="http://schemas.microsoft.com/office/drawing/2014/chart" uri="{C3380CC4-5D6E-409C-BE32-E72D297353CC}">
                <c16:uniqueId val="{0000000D-EE87-4837-BCDC-C8822D6A6C32}"/>
              </c:ext>
            </c:extLst>
          </c:dPt>
          <c:dPt>
            <c:idx val="7"/>
            <c:bubble3D val="0"/>
            <c:spPr>
              <a:solidFill>
                <a:srgbClr val="CC9900"/>
              </a:solidFill>
            </c:spPr>
            <c:extLst>
              <c:ext xmlns:c16="http://schemas.microsoft.com/office/drawing/2014/chart" uri="{C3380CC4-5D6E-409C-BE32-E72D297353CC}">
                <c16:uniqueId val="{0000000F-EE87-4837-BCDC-C8822D6A6C32}"/>
              </c:ext>
            </c:extLst>
          </c:dPt>
          <c:dPt>
            <c:idx val="8"/>
            <c:bubble3D val="0"/>
            <c:spPr>
              <a:solidFill>
                <a:srgbClr val="9D9139"/>
              </a:solidFill>
            </c:spPr>
            <c:extLst>
              <c:ext xmlns:c16="http://schemas.microsoft.com/office/drawing/2014/chart" uri="{C3380CC4-5D6E-409C-BE32-E72D297353CC}">
                <c16:uniqueId val="{00000011-EE87-4837-BCDC-C8822D6A6C32}"/>
              </c:ext>
            </c:extLst>
          </c:dPt>
          <c:dPt>
            <c:idx val="9"/>
            <c:bubble3D val="0"/>
            <c:explosion val="1"/>
            <c:spPr>
              <a:solidFill>
                <a:srgbClr val="ED7D31"/>
              </a:solidFill>
            </c:spPr>
            <c:extLst>
              <c:ext xmlns:c16="http://schemas.microsoft.com/office/drawing/2014/chart" uri="{C3380CC4-5D6E-409C-BE32-E72D297353CC}">
                <c16:uniqueId val="{00000013-EE87-4837-BCDC-C8822D6A6C32}"/>
              </c:ext>
            </c:extLst>
          </c:dPt>
          <c:dPt>
            <c:idx val="10"/>
            <c:bubble3D val="0"/>
            <c:spPr>
              <a:solidFill>
                <a:srgbClr val="393D3F"/>
              </a:solidFill>
            </c:spPr>
            <c:extLst>
              <c:ext xmlns:c16="http://schemas.microsoft.com/office/drawing/2014/chart" uri="{C3380CC4-5D6E-409C-BE32-E72D297353CC}">
                <c16:uniqueId val="{00000015-EE87-4837-BCDC-C8822D6A6C32}"/>
              </c:ext>
            </c:extLst>
          </c:dPt>
          <c:dPt>
            <c:idx val="11"/>
            <c:bubble3D val="0"/>
            <c:spPr>
              <a:solidFill>
                <a:schemeClr val="bg1">
                  <a:lumMod val="65000"/>
                </a:schemeClr>
              </a:solidFill>
            </c:spPr>
            <c:extLst>
              <c:ext xmlns:c16="http://schemas.microsoft.com/office/drawing/2014/chart" uri="{C3380CC4-5D6E-409C-BE32-E72D297353CC}">
                <c16:uniqueId val="{00000017-EE87-4837-BCDC-C8822D6A6C32}"/>
              </c:ext>
            </c:extLst>
          </c:dPt>
          <c:dPt>
            <c:idx val="12"/>
            <c:bubble3D val="0"/>
            <c:spPr>
              <a:solidFill>
                <a:schemeClr val="bg1">
                  <a:lumMod val="50000"/>
                </a:schemeClr>
              </a:solidFill>
            </c:spPr>
            <c:extLst>
              <c:ext xmlns:c16="http://schemas.microsoft.com/office/drawing/2014/chart" uri="{C3380CC4-5D6E-409C-BE32-E72D297353CC}">
                <c16:uniqueId val="{00000019-EE87-4837-BCDC-C8822D6A6C32}"/>
              </c:ext>
            </c:extLst>
          </c:dPt>
          <c:dPt>
            <c:idx val="13"/>
            <c:bubble3D val="0"/>
            <c:spPr>
              <a:solidFill>
                <a:schemeClr val="bg2">
                  <a:lumMod val="75000"/>
                </a:schemeClr>
              </a:solidFill>
            </c:spPr>
            <c:extLst>
              <c:ext xmlns:c16="http://schemas.microsoft.com/office/drawing/2014/chart" uri="{C3380CC4-5D6E-409C-BE32-E72D297353CC}">
                <c16:uniqueId val="{0000001B-EE87-4837-BCDC-C8822D6A6C32}"/>
              </c:ext>
            </c:extLst>
          </c:dPt>
          <c:dLbls>
            <c:dLbl>
              <c:idx val="0"/>
              <c:layout>
                <c:manualLayout>
                  <c:x val="5.2982273114914262E-2"/>
                  <c:y val="-6.658841494777240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E87-4837-BCDC-C8822D6A6C32}"/>
                </c:ext>
              </c:extLst>
            </c:dLbl>
            <c:dLbl>
              <c:idx val="1"/>
              <c:layout>
                <c:manualLayout>
                  <c:x val="-1.2857913817682812E-2"/>
                  <c:y val="1.248885734128193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E87-4837-BCDC-C8822D6A6C32}"/>
                </c:ext>
              </c:extLst>
            </c:dLbl>
            <c:dLbl>
              <c:idx val="2"/>
              <c:layout>
                <c:manualLayout>
                  <c:x val="-4.6076992486482109E-2"/>
                  <c:y val="0.1162510708856703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E87-4837-BCDC-C8822D6A6C32}"/>
                </c:ext>
              </c:extLst>
            </c:dLbl>
            <c:dLbl>
              <c:idx val="3"/>
              <c:layout>
                <c:manualLayout>
                  <c:x val="-9.6948938448369881E-2"/>
                  <c:y val="8.223413283380863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E87-4837-BCDC-C8822D6A6C32}"/>
                </c:ext>
              </c:extLst>
            </c:dLbl>
            <c:dLbl>
              <c:idx val="4"/>
              <c:layout>
                <c:manualLayout>
                  <c:x val="-0.10515480681831922"/>
                  <c:y val="2.5624584104929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E87-4837-BCDC-C8822D6A6C32}"/>
                </c:ext>
              </c:extLst>
            </c:dLbl>
            <c:dLbl>
              <c:idx val="5"/>
              <c:layout>
                <c:manualLayout>
                  <c:x val="-5.0434942155367687E-2"/>
                  <c:y val="-5.18401477913020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EE87-4837-BCDC-C8822D6A6C32}"/>
                </c:ext>
              </c:extLst>
            </c:dLbl>
            <c:dLbl>
              <c:idx val="6"/>
              <c:layout>
                <c:manualLayout>
                  <c:x val="6.528959409317886E-2"/>
                  <c:y val="-5.990785641677923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E87-4837-BCDC-C8822D6A6C32}"/>
                </c:ext>
              </c:extLst>
            </c:dLbl>
            <c:dLbl>
              <c:idx val="7"/>
              <c:layout>
                <c:manualLayout>
                  <c:x val="3.6773067185485182E-2"/>
                  <c:y val="2.255992419965546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EE87-4837-BCDC-C8822D6A6C32}"/>
                </c:ext>
              </c:extLst>
            </c:dLbl>
            <c:dLbl>
              <c:idx val="8"/>
              <c:layout>
                <c:manualLayout>
                  <c:x val="5.4334387295348709E-2"/>
                  <c:y val="0.1153640678124674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EE87-4837-BCDC-C8822D6A6C32}"/>
                </c:ext>
              </c:extLst>
            </c:dLbl>
            <c:dLbl>
              <c:idx val="9"/>
              <c:layout>
                <c:manualLayout>
                  <c:x val="5.9471091350174289E-2"/>
                  <c:y val="0.1764389101754147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EE87-4837-BCDC-C8822D6A6C32}"/>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'F79'!$A$6:$A$15</c:f>
              <c:strCache>
                <c:ptCount val="10"/>
                <c:pt idx="0">
                  <c:v>Servicios de administración pública y seguridad social.</c:v>
                </c:pt>
                <c:pt idx="1">
                  <c:v>Servicios profesionales y técnicos.</c:v>
                </c:pt>
                <c:pt idx="2">
                  <c:v>Preparación y servicio de alimentos y bebidas.</c:v>
                </c:pt>
                <c:pt idx="3">
                  <c:v>Servicios personales para el hogar y diversos.</c:v>
                </c:pt>
                <c:pt idx="4">
                  <c:v>Servicios de enseñanza, investigación científica y difusión cultural.</c:v>
                </c:pt>
                <c:pt idx="5">
                  <c:v>Servicios médicos, asistencia social y veterinarios.</c:v>
                </c:pt>
                <c:pt idx="6">
                  <c:v>Servicios de alojamiento temporal.</c:v>
                </c:pt>
                <c:pt idx="7">
                  <c:v>Servicios financieros y de seguros (bancos, financieras).</c:v>
                </c:pt>
                <c:pt idx="8">
                  <c:v>Servicios recreativos y de esparcimiento.</c:v>
                </c:pt>
                <c:pt idx="9">
                  <c:v>Otros</c:v>
                </c:pt>
              </c:strCache>
            </c:strRef>
          </c:cat>
          <c:val>
            <c:numRef>
              <c:f>'F79'!$B$6:$B$15</c:f>
              <c:numCache>
                <c:formatCode>0.00%</c:formatCode>
                <c:ptCount val="10"/>
                <c:pt idx="0">
                  <c:v>0.30432035078669073</c:v>
                </c:pt>
                <c:pt idx="1">
                  <c:v>0.25969177198865101</c:v>
                </c:pt>
                <c:pt idx="2">
                  <c:v>8.2860459117874652E-2</c:v>
                </c:pt>
                <c:pt idx="3">
                  <c:v>7.736652050554553E-2</c:v>
                </c:pt>
                <c:pt idx="4">
                  <c:v>7.1646891926747489E-2</c:v>
                </c:pt>
                <c:pt idx="5">
                  <c:v>5.3470789270054164E-2</c:v>
                </c:pt>
                <c:pt idx="6">
                  <c:v>5.0315965953056485E-2</c:v>
                </c:pt>
                <c:pt idx="7">
                  <c:v>3.1678810936290949E-2</c:v>
                </c:pt>
                <c:pt idx="8">
                  <c:v>2.8406306422491617E-2</c:v>
                </c:pt>
                <c:pt idx="9">
                  <c:v>4.0242133092597367E-2</c:v>
                </c:pt>
              </c:numCache>
            </c:numRef>
          </c:val>
          <c:extLst>
            <c:ext xmlns:c16="http://schemas.microsoft.com/office/drawing/2014/chart" uri="{C3380CC4-5D6E-409C-BE32-E72D297353CC}">
              <c16:uniqueId val="{0000001C-EE87-4837-BCDC-C8822D6A6C32}"/>
            </c:ext>
          </c:extLst>
        </c:ser>
        <c:dLbls>
          <c:showLegendKey val="0"/>
          <c:showVal val="0"/>
          <c:showCatName val="0"/>
          <c:showSerName val="0"/>
          <c:showPercent val="0"/>
          <c:showBubbleSize val="0"/>
          <c:showLeaderLines val="1"/>
        </c:dLbls>
        <c:firstSliceAng val="80"/>
      </c:pieChart>
    </c:plotArea>
    <c:plotVisOnly val="1"/>
    <c:dispBlanksAs val="gap"/>
    <c:showDLblsOverMax val="0"/>
  </c:chart>
  <c:spPr>
    <a:ln>
      <a:solidFill>
        <a:sysClr val="window" lastClr="FFFFFF">
          <a:lumMod val="95000"/>
        </a:sysClr>
      </a:solidFill>
    </a:ln>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26565185247239"/>
          <c:y val="0.17578853362179567"/>
          <c:w val="0.56048117190543623"/>
          <c:h val="0.69343890719730317"/>
        </c:manualLayout>
      </c:layout>
      <c:pieChart>
        <c:varyColors val="1"/>
        <c:ser>
          <c:idx val="0"/>
          <c:order val="0"/>
          <c:dPt>
            <c:idx val="0"/>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1-E60B-47DF-8A6B-7845BE0D5E7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60B-47DF-8A6B-7845BE0D5E7E}"/>
              </c:ext>
            </c:extLst>
          </c:dPt>
          <c:dPt>
            <c:idx val="2"/>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5-E60B-47DF-8A6B-7845BE0D5E7E}"/>
              </c:ext>
            </c:extLst>
          </c:dPt>
          <c:dPt>
            <c:idx val="3"/>
            <c:bubble3D val="0"/>
            <c:spPr>
              <a:solidFill>
                <a:srgbClr val="C00000"/>
              </a:solidFill>
              <a:ln w="19050">
                <a:solidFill>
                  <a:schemeClr val="lt1"/>
                </a:solidFill>
              </a:ln>
              <a:effectLst/>
            </c:spPr>
            <c:extLst>
              <c:ext xmlns:c16="http://schemas.microsoft.com/office/drawing/2014/chart" uri="{C3380CC4-5D6E-409C-BE32-E72D297353CC}">
                <c16:uniqueId val="{00000007-E60B-47DF-8A6B-7845BE0D5E7E}"/>
              </c:ext>
            </c:extLst>
          </c:dPt>
          <c:dPt>
            <c:idx val="4"/>
            <c:bubble3D val="0"/>
            <c:spPr>
              <a:solidFill>
                <a:srgbClr val="A99C3D"/>
              </a:solidFill>
              <a:ln w="19050">
                <a:solidFill>
                  <a:schemeClr val="lt1"/>
                </a:solidFill>
              </a:ln>
              <a:effectLst/>
            </c:spPr>
            <c:extLst>
              <c:ext xmlns:c16="http://schemas.microsoft.com/office/drawing/2014/chart" uri="{C3380CC4-5D6E-409C-BE32-E72D297353CC}">
                <c16:uniqueId val="{00000009-E60B-47DF-8A6B-7845BE0D5E7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60B-47DF-8A6B-7845BE0D5E7E}"/>
              </c:ext>
            </c:extLst>
          </c:dPt>
          <c:dPt>
            <c:idx val="6"/>
            <c:bubble3D val="0"/>
            <c:spPr>
              <a:solidFill>
                <a:srgbClr val="FFCC66"/>
              </a:solidFill>
              <a:ln w="19050">
                <a:solidFill>
                  <a:schemeClr val="lt1"/>
                </a:solidFill>
              </a:ln>
              <a:effectLst/>
            </c:spPr>
            <c:extLst>
              <c:ext xmlns:c16="http://schemas.microsoft.com/office/drawing/2014/chart" uri="{C3380CC4-5D6E-409C-BE32-E72D297353CC}">
                <c16:uniqueId val="{0000000D-E60B-47DF-8A6B-7845BE0D5E7E}"/>
              </c:ext>
            </c:extLst>
          </c:dPt>
          <c:dPt>
            <c:idx val="7"/>
            <c:bubble3D val="0"/>
            <c:spPr>
              <a:solidFill>
                <a:srgbClr val="C8BC66"/>
              </a:solidFill>
              <a:ln w="19050">
                <a:solidFill>
                  <a:schemeClr val="lt1"/>
                </a:solidFill>
              </a:ln>
              <a:effectLst/>
            </c:spPr>
            <c:extLst>
              <c:ext xmlns:c16="http://schemas.microsoft.com/office/drawing/2014/chart" uri="{C3380CC4-5D6E-409C-BE32-E72D297353CC}">
                <c16:uniqueId val="{0000000F-E60B-47DF-8A6B-7845BE0D5E7E}"/>
              </c:ext>
            </c:extLst>
          </c:dPt>
          <c:dLbls>
            <c:dLbl>
              <c:idx val="0"/>
              <c:layout>
                <c:manualLayout>
                  <c:x val="0.13406234410117415"/>
                  <c:y val="6.769562798226239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60B-47DF-8A6B-7845BE0D5E7E}"/>
                </c:ext>
              </c:extLst>
            </c:dLbl>
            <c:dLbl>
              <c:idx val="1"/>
              <c:layout>
                <c:manualLayout>
                  <c:x val="8.9902641986864637E-2"/>
                  <c:y val="2.977153551737510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60B-47DF-8A6B-7845BE0D5E7E}"/>
                </c:ext>
              </c:extLst>
            </c:dLbl>
            <c:dLbl>
              <c:idx val="2"/>
              <c:layout>
                <c:manualLayout>
                  <c:x val="5.226185298850456E-2"/>
                  <c:y val="-9.78802239883948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60B-47DF-8A6B-7845BE0D5E7E}"/>
                </c:ext>
              </c:extLst>
            </c:dLbl>
            <c:dLbl>
              <c:idx val="3"/>
              <c:layout>
                <c:manualLayout>
                  <c:x val="0.1030007663150532"/>
                  <c:y val="-5.59955487362794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60B-47DF-8A6B-7845BE0D5E7E}"/>
                </c:ext>
              </c:extLst>
            </c:dLbl>
            <c:dLbl>
              <c:idx val="4"/>
              <c:layout>
                <c:manualLayout>
                  <c:x val="0.18068865493707473"/>
                  <c:y val="-1.9255087760710853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60B-47DF-8A6B-7845BE0D5E7E}"/>
                </c:ext>
              </c:extLst>
            </c:dLbl>
            <c:dLbl>
              <c:idx val="5"/>
              <c:layout>
                <c:manualLayout>
                  <c:x val="-6.3512397331783585E-2"/>
                  <c:y val="-2.9540541907636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E60B-47DF-8A6B-7845BE0D5E7E}"/>
                </c:ext>
              </c:extLst>
            </c:dLbl>
            <c:dLbl>
              <c:idx val="6"/>
              <c:layout>
                <c:manualLayout>
                  <c:x val="-6.2509076990376208E-2"/>
                  <c:y val="4.641951006124234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60B-47DF-8A6B-7845BE0D5E7E}"/>
                </c:ext>
              </c:extLst>
            </c:dLbl>
            <c:dLbl>
              <c:idx val="7"/>
              <c:layout>
                <c:manualLayout>
                  <c:x val="-0.17169201335136833"/>
                  <c:y val="8.77849904736212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E60B-47DF-8A6B-7845BE0D5E7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'F80'!$B$17:$B$24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'F80'!$C$17:$C$24</c:f>
              <c:numCache>
                <c:formatCode>0.00%</c:formatCode>
                <c:ptCount val="8"/>
                <c:pt idx="0">
                  <c:v>7.3539306562998494E-2</c:v>
                </c:pt>
                <c:pt idx="1">
                  <c:v>0.20340314301181128</c:v>
                </c:pt>
                <c:pt idx="2">
                  <c:v>0.10235189950720991</c:v>
                </c:pt>
                <c:pt idx="3">
                  <c:v>6.3717732426957444E-3</c:v>
                </c:pt>
                <c:pt idx="4">
                  <c:v>0.26017083269906838</c:v>
                </c:pt>
                <c:pt idx="5">
                  <c:v>2.0545681038435107E-3</c:v>
                </c:pt>
                <c:pt idx="6">
                  <c:v>0.28588130703318027</c:v>
                </c:pt>
                <c:pt idx="7">
                  <c:v>6.622716983919244E-2</c:v>
                </c:pt>
              </c:numCache>
            </c:numRef>
          </c:val>
          <c:extLst>
            <c:ext xmlns:c16="http://schemas.microsoft.com/office/drawing/2014/chart" uri="{C3380CC4-5D6E-409C-BE32-E72D297353CC}">
              <c16:uniqueId val="{00000010-E60B-47DF-8A6B-7845BE0D5E7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97717374892363"/>
          <c:y val="0.11345537221860007"/>
          <c:w val="0.67901535271111468"/>
          <c:h val="0.79290524990108713"/>
        </c:manualLayout>
      </c:layout>
      <c:pieChart>
        <c:varyColors val="1"/>
        <c:ser>
          <c:idx val="0"/>
          <c:order val="0"/>
          <c:tx>
            <c:strRef>
              <c:f>'F81'!$C$6</c:f>
              <c:strCache>
                <c:ptCount val="1"/>
                <c:pt idx="0">
                  <c:v>Mujeres</c:v>
                </c:pt>
              </c:strCache>
            </c:strRef>
          </c:tx>
          <c:spPr>
            <a:ln w="22225"/>
          </c:spPr>
          <c:dPt>
            <c:idx val="0"/>
            <c:bubble3D val="0"/>
            <c:spPr>
              <a:solidFill>
                <a:schemeClr val="accent2">
                  <a:lumMod val="50000"/>
                </a:schemeClr>
              </a:solidFill>
              <a:ln w="22225">
                <a:solidFill>
                  <a:schemeClr val="lt1"/>
                </a:solidFill>
              </a:ln>
              <a:effectLst/>
            </c:spPr>
            <c:extLst>
              <c:ext xmlns:c16="http://schemas.microsoft.com/office/drawing/2014/chart" uri="{C3380CC4-5D6E-409C-BE32-E72D297353CC}">
                <c16:uniqueId val="{00000001-EB8B-4E1B-80D5-4B6233DCE422}"/>
              </c:ext>
            </c:extLst>
          </c:dPt>
          <c:dPt>
            <c:idx val="1"/>
            <c:bubble3D val="0"/>
            <c:spPr>
              <a:solidFill>
                <a:schemeClr val="accent2"/>
              </a:solidFill>
              <a:ln w="22225">
                <a:solidFill>
                  <a:schemeClr val="lt1"/>
                </a:solidFill>
              </a:ln>
              <a:effectLst/>
            </c:spPr>
            <c:extLst>
              <c:ext xmlns:c16="http://schemas.microsoft.com/office/drawing/2014/chart" uri="{C3380CC4-5D6E-409C-BE32-E72D297353CC}">
                <c16:uniqueId val="{00000003-EB8B-4E1B-80D5-4B6233DCE422}"/>
              </c:ext>
            </c:extLst>
          </c:dPt>
          <c:dPt>
            <c:idx val="2"/>
            <c:bubble3D val="0"/>
            <c:spPr>
              <a:solidFill>
                <a:srgbClr val="DAA600"/>
              </a:solidFill>
              <a:ln w="22225">
                <a:solidFill>
                  <a:schemeClr val="lt1"/>
                </a:solidFill>
              </a:ln>
              <a:effectLst/>
            </c:spPr>
            <c:extLst>
              <c:ext xmlns:c16="http://schemas.microsoft.com/office/drawing/2014/chart" uri="{C3380CC4-5D6E-409C-BE32-E72D297353CC}">
                <c16:uniqueId val="{00000005-EB8B-4E1B-80D5-4B6233DCE422}"/>
              </c:ext>
            </c:extLst>
          </c:dPt>
          <c:dPt>
            <c:idx val="3"/>
            <c:bubble3D val="0"/>
            <c:spPr>
              <a:solidFill>
                <a:srgbClr val="FF0000"/>
              </a:solidFill>
              <a:ln w="22225">
                <a:solidFill>
                  <a:schemeClr val="lt1"/>
                </a:solidFill>
              </a:ln>
              <a:effectLst/>
            </c:spPr>
            <c:extLst>
              <c:ext xmlns:c16="http://schemas.microsoft.com/office/drawing/2014/chart" uri="{C3380CC4-5D6E-409C-BE32-E72D297353CC}">
                <c16:uniqueId val="{00000007-EB8B-4E1B-80D5-4B6233DCE422}"/>
              </c:ext>
            </c:extLst>
          </c:dPt>
          <c:dPt>
            <c:idx val="4"/>
            <c:bubble3D val="0"/>
            <c:spPr>
              <a:solidFill>
                <a:schemeClr val="accent4">
                  <a:lumMod val="60000"/>
                </a:schemeClr>
              </a:solidFill>
              <a:ln w="22225">
                <a:solidFill>
                  <a:schemeClr val="lt1"/>
                </a:solidFill>
              </a:ln>
              <a:effectLst/>
            </c:spPr>
            <c:extLst>
              <c:ext xmlns:c16="http://schemas.microsoft.com/office/drawing/2014/chart" uri="{C3380CC4-5D6E-409C-BE32-E72D297353CC}">
                <c16:uniqueId val="{00000009-EB8B-4E1B-80D5-4B6233DCE422}"/>
              </c:ext>
            </c:extLst>
          </c:dPt>
          <c:dPt>
            <c:idx val="5"/>
            <c:bubble3D val="0"/>
            <c:spPr>
              <a:solidFill>
                <a:schemeClr val="accent6">
                  <a:lumMod val="60000"/>
                </a:schemeClr>
              </a:solidFill>
              <a:ln w="22225">
                <a:solidFill>
                  <a:schemeClr val="lt1"/>
                </a:solidFill>
              </a:ln>
              <a:effectLst/>
            </c:spPr>
            <c:extLst>
              <c:ext xmlns:c16="http://schemas.microsoft.com/office/drawing/2014/chart" uri="{C3380CC4-5D6E-409C-BE32-E72D297353CC}">
                <c16:uniqueId val="{0000000B-EB8B-4E1B-80D5-4B6233DCE422}"/>
              </c:ext>
            </c:extLst>
          </c:dPt>
          <c:dPt>
            <c:idx val="6"/>
            <c:bubble3D val="0"/>
            <c:spPr>
              <a:solidFill>
                <a:srgbClr val="FFCC66"/>
              </a:solidFill>
              <a:ln w="22225">
                <a:solidFill>
                  <a:schemeClr val="lt1"/>
                </a:solidFill>
              </a:ln>
              <a:effectLst/>
            </c:spPr>
            <c:extLst>
              <c:ext xmlns:c16="http://schemas.microsoft.com/office/drawing/2014/chart" uri="{C3380CC4-5D6E-409C-BE32-E72D297353CC}">
                <c16:uniqueId val="{0000000D-EB8B-4E1B-80D5-4B6233DCE422}"/>
              </c:ext>
            </c:extLst>
          </c:dPt>
          <c:dPt>
            <c:idx val="7"/>
            <c:bubble3D val="0"/>
            <c:spPr>
              <a:solidFill>
                <a:srgbClr val="C8BC66"/>
              </a:solidFill>
              <a:ln w="22225">
                <a:solidFill>
                  <a:schemeClr val="lt1"/>
                </a:solidFill>
              </a:ln>
              <a:effectLst/>
            </c:spPr>
            <c:extLst>
              <c:ext xmlns:c16="http://schemas.microsoft.com/office/drawing/2014/chart" uri="{C3380CC4-5D6E-409C-BE32-E72D297353CC}">
                <c16:uniqueId val="{0000000F-EB8B-4E1B-80D5-4B6233DCE422}"/>
              </c:ext>
            </c:extLst>
          </c:dPt>
          <c:dLbls>
            <c:dLbl>
              <c:idx val="0"/>
              <c:layout>
                <c:manualLayout>
                  <c:x val="0.17384493893484884"/>
                  <c:y val="2.05961515957002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B8B-4E1B-80D5-4B6233DCE422}"/>
                </c:ext>
              </c:extLst>
            </c:dLbl>
            <c:dLbl>
              <c:idx val="1"/>
              <c:layout>
                <c:manualLayout>
                  <c:x val="3.4826062481710808E-2"/>
                  <c:y val="3.783539796378930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B8B-4E1B-80D5-4B6233DCE422}"/>
                </c:ext>
              </c:extLst>
            </c:dLbl>
            <c:dLbl>
              <c:idx val="2"/>
              <c:layout>
                <c:manualLayout>
                  <c:x val="0"/>
                  <c:y val="-0.1500322650751459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B8B-4E1B-80D5-4B6233DCE422}"/>
                </c:ext>
              </c:extLst>
            </c:dLbl>
            <c:dLbl>
              <c:idx val="3"/>
              <c:layout>
                <c:manualLayout>
                  <c:x val="5.1400936242540343E-2"/>
                  <c:y val="7.32919176469847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B8B-4E1B-80D5-4B6233DCE422}"/>
                </c:ext>
              </c:extLst>
            </c:dLbl>
            <c:dLbl>
              <c:idx val="4"/>
              <c:layout>
                <c:manualLayout>
                  <c:x val="1.8953793566501863E-2"/>
                  <c:y val="-6.76095344197083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B8B-4E1B-80D5-4B6233DCE422}"/>
                </c:ext>
              </c:extLst>
            </c:dLbl>
            <c:dLbl>
              <c:idx val="5"/>
              <c:layout>
                <c:manualLayout>
                  <c:x val="-0.14493241117668879"/>
                  <c:y val="-5.4541815366604358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30446043976166665"/>
                      <c:h val="0.11501199040767386"/>
                    </c:manualLayout>
                  </c15:layout>
                </c:ext>
                <c:ext xmlns:c16="http://schemas.microsoft.com/office/drawing/2014/chart" uri="{C3380CC4-5D6E-409C-BE32-E72D297353CC}">
                  <c16:uniqueId val="{0000000B-EB8B-4E1B-80D5-4B6233DCE422}"/>
                </c:ext>
              </c:extLst>
            </c:dLbl>
            <c:dLbl>
              <c:idx val="6"/>
              <c:layout>
                <c:manualLayout>
                  <c:x val="1.8515870869171246E-4"/>
                  <c:y val="-0.1130844631682186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B8B-4E1B-80D5-4B6233DCE422}"/>
                </c:ext>
              </c:extLst>
            </c:dLbl>
            <c:dLbl>
              <c:idx val="7"/>
              <c:layout>
                <c:manualLayout>
                  <c:x val="-0.17496791695880062"/>
                  <c:y val="7.900986898930637E-3"/>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1910307212657068"/>
                      <c:h val="0.13389950460014155"/>
                    </c:manualLayout>
                  </c15:layout>
                </c:ext>
                <c:ext xmlns:c16="http://schemas.microsoft.com/office/drawing/2014/chart" uri="{C3380CC4-5D6E-409C-BE32-E72D297353CC}">
                  <c16:uniqueId val="{0000000F-EB8B-4E1B-80D5-4B6233DCE4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accent2">
                      <a:lumMod val="50000"/>
                    </a:schemeClr>
                  </a:solidFill>
                  <a:round/>
                </a:ln>
                <a:effectLst/>
              </c:spPr>
            </c:leaderLines>
            <c:extLst>
              <c:ext xmlns:c15="http://schemas.microsoft.com/office/drawing/2012/chart" uri="{CE6537A1-D6FC-4f65-9D91-7224C49458BB}"/>
            </c:extLst>
          </c:dLbls>
          <c:cat>
            <c:strRef>
              <c:f>'F81'!$A$7:$A$14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'F81'!$C$7:$C$14</c:f>
              <c:numCache>
                <c:formatCode>0.00%</c:formatCode>
                <c:ptCount val="8"/>
                <c:pt idx="0">
                  <c:v>4.6779491477311128E-2</c:v>
                </c:pt>
                <c:pt idx="1">
                  <c:v>0.22050717095391936</c:v>
                </c:pt>
                <c:pt idx="2">
                  <c:v>2.8271536517119722E-2</c:v>
                </c:pt>
                <c:pt idx="3">
                  <c:v>3.1346733532488951E-3</c:v>
                </c:pt>
                <c:pt idx="4">
                  <c:v>0.25928439151651145</c:v>
                </c:pt>
                <c:pt idx="5">
                  <c:v>4.6364508847105258E-4</c:v>
                </c:pt>
                <c:pt idx="6">
                  <c:v>0.40948377242190354</c:v>
                </c:pt>
                <c:pt idx="7">
                  <c:v>3.2075318671514891E-2</c:v>
                </c:pt>
              </c:numCache>
            </c:numRef>
          </c:val>
          <c:extLst>
            <c:ext xmlns:c16="http://schemas.microsoft.com/office/drawing/2014/chart" uri="{C3380CC4-5D6E-409C-BE32-E72D297353CC}">
              <c16:uniqueId val="{00000010-EB8B-4E1B-80D5-4B6233DCE422}"/>
            </c:ext>
          </c:extLst>
        </c:ser>
        <c:dLbls>
          <c:showLegendKey val="0"/>
          <c:showVal val="0"/>
          <c:showCatName val="0"/>
          <c:showSerName val="0"/>
          <c:showPercent val="0"/>
          <c:showBubbleSize val="0"/>
          <c:showLeaderLines val="1"/>
        </c:dLbls>
        <c:firstSliceAng val="0"/>
      </c:pieChart>
      <c:spPr>
        <a:noFill/>
        <a:ln>
          <a:gradFill>
            <a:gsLst>
              <a:gs pos="1000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8765803826983"/>
          <c:y val="0.10569237329088375"/>
          <c:w val="0.589292814463242"/>
          <c:h val="0.77990869552858244"/>
        </c:manualLayout>
      </c:layout>
      <c:pieChart>
        <c:varyColors val="1"/>
        <c:ser>
          <c:idx val="0"/>
          <c:order val="0"/>
          <c:dPt>
            <c:idx val="0"/>
            <c:bubble3D val="0"/>
            <c:spPr>
              <a:solidFill>
                <a:srgbClr val="FF9900"/>
              </a:solidFill>
              <a:ln w="19050">
                <a:solidFill>
                  <a:schemeClr val="lt1"/>
                </a:solidFill>
              </a:ln>
              <a:effectLst/>
            </c:spPr>
            <c:extLst>
              <c:ext xmlns:c16="http://schemas.microsoft.com/office/drawing/2014/chart" uri="{C3380CC4-5D6E-409C-BE32-E72D297353CC}">
                <c16:uniqueId val="{00000001-5F35-4FD6-8708-E76E848C91B4}"/>
              </c:ext>
            </c:extLst>
          </c:dPt>
          <c:dPt>
            <c:idx val="1"/>
            <c:bubble3D val="0"/>
            <c:spPr>
              <a:solidFill>
                <a:srgbClr val="423200"/>
              </a:solidFill>
              <a:ln w="19050">
                <a:solidFill>
                  <a:schemeClr val="lt1"/>
                </a:solidFill>
              </a:ln>
              <a:effectLst/>
            </c:spPr>
            <c:extLst>
              <c:ext xmlns:c16="http://schemas.microsoft.com/office/drawing/2014/chart" uri="{C3380CC4-5D6E-409C-BE32-E72D297353CC}">
                <c16:uniqueId val="{00000003-5F35-4FD6-8708-E76E848C91B4}"/>
              </c:ext>
            </c:extLst>
          </c:dPt>
          <c:dPt>
            <c:idx val="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5-5F35-4FD6-8708-E76E848C91B4}"/>
              </c:ext>
            </c:extLst>
          </c:dPt>
          <c:dPt>
            <c:idx val="3"/>
            <c:bubble3D val="0"/>
            <c:explosion val="1"/>
            <c:spPr>
              <a:solidFill>
                <a:schemeClr val="accent4"/>
              </a:solidFill>
              <a:ln w="19050">
                <a:solidFill>
                  <a:schemeClr val="lt1"/>
                </a:solidFill>
              </a:ln>
              <a:effectLst/>
            </c:spPr>
            <c:extLst>
              <c:ext xmlns:c16="http://schemas.microsoft.com/office/drawing/2014/chart" uri="{C3380CC4-5D6E-409C-BE32-E72D297353CC}">
                <c16:uniqueId val="{00000007-5F35-4FD6-8708-E76E848C91B4}"/>
              </c:ext>
            </c:extLst>
          </c:dPt>
          <c:dPt>
            <c:idx val="4"/>
            <c:bubble3D val="0"/>
            <c:spPr>
              <a:solidFill>
                <a:srgbClr val="86644A"/>
              </a:solidFill>
              <a:ln w="19050">
                <a:solidFill>
                  <a:schemeClr val="lt1"/>
                </a:solidFill>
              </a:ln>
              <a:effectLst/>
            </c:spPr>
            <c:extLst>
              <c:ext xmlns:c16="http://schemas.microsoft.com/office/drawing/2014/chart" uri="{C3380CC4-5D6E-409C-BE32-E72D297353CC}">
                <c16:uniqueId val="{00000009-5F35-4FD6-8708-E76E848C91B4}"/>
              </c:ext>
            </c:extLst>
          </c:dPt>
          <c:dPt>
            <c:idx val="5"/>
            <c:bubble3D val="0"/>
            <c:explosion val="1"/>
            <c:spPr>
              <a:solidFill>
                <a:schemeClr val="accent6">
                  <a:lumMod val="75000"/>
                </a:schemeClr>
              </a:solidFill>
              <a:ln w="19050">
                <a:solidFill>
                  <a:schemeClr val="lt1"/>
                </a:solidFill>
              </a:ln>
              <a:effectLst/>
            </c:spPr>
            <c:extLst>
              <c:ext xmlns:c16="http://schemas.microsoft.com/office/drawing/2014/chart" uri="{C3380CC4-5D6E-409C-BE32-E72D297353CC}">
                <c16:uniqueId val="{0000000B-5F35-4FD6-8708-E76E848C91B4}"/>
              </c:ext>
            </c:extLst>
          </c:dPt>
          <c:dPt>
            <c:idx val="6"/>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D-5F35-4FD6-8708-E76E848C91B4}"/>
              </c:ext>
            </c:extLst>
          </c:dPt>
          <c:dPt>
            <c:idx val="7"/>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F-5F35-4FD6-8708-E76E848C91B4}"/>
              </c:ext>
            </c:extLst>
          </c:dPt>
          <c:dPt>
            <c:idx val="8"/>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11-5F35-4FD6-8708-E76E848C91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F35-4FD6-8708-E76E848C91B4}"/>
              </c:ext>
            </c:extLst>
          </c:dPt>
          <c:dPt>
            <c:idx val="10"/>
            <c:bubble3D val="0"/>
            <c:spPr>
              <a:solidFill>
                <a:srgbClr val="CC6600"/>
              </a:solidFill>
              <a:ln w="19050">
                <a:solidFill>
                  <a:schemeClr val="lt1"/>
                </a:solidFill>
              </a:ln>
              <a:effectLst/>
            </c:spPr>
            <c:extLst>
              <c:ext xmlns:c16="http://schemas.microsoft.com/office/drawing/2014/chart" uri="{C3380CC4-5D6E-409C-BE32-E72D297353CC}">
                <c16:uniqueId val="{00000015-5F35-4FD6-8708-E76E848C91B4}"/>
              </c:ext>
            </c:extLst>
          </c:dPt>
          <c:dLbls>
            <c:dLbl>
              <c:idx val="0"/>
              <c:layout>
                <c:manualLayout>
                  <c:x val="-0.23666342801809728"/>
                  <c:y val="1.420701477507163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F35-4FD6-8708-E76E848C91B4}"/>
                </c:ext>
              </c:extLst>
            </c:dLbl>
            <c:dLbl>
              <c:idx val="1"/>
              <c:layout>
                <c:manualLayout>
                  <c:x val="0.13862476926261333"/>
                  <c:y val="4.8617075757843528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F35-4FD6-8708-E76E848C91B4}"/>
                </c:ext>
              </c:extLst>
            </c:dLbl>
            <c:dLbl>
              <c:idx val="2"/>
              <c:layout>
                <c:manualLayout>
                  <c:x val="0.10158321596497036"/>
                  <c:y val="0.1217013157485541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F35-4FD6-8708-E76E848C91B4}"/>
                </c:ext>
              </c:extLst>
            </c:dLbl>
            <c:dLbl>
              <c:idx val="3"/>
              <c:layout>
                <c:manualLayout>
                  <c:x val="3.6107503543902734E-3"/>
                  <c:y val="3.7302474951466824E-2"/>
                </c:manualLayout>
              </c:layout>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15094336121699173"/>
                      <c:h val="0.17986080705240687"/>
                    </c:manualLayout>
                  </c15:layout>
                </c:ext>
                <c:ext xmlns:c16="http://schemas.microsoft.com/office/drawing/2014/chart" uri="{C3380CC4-5D6E-409C-BE32-E72D297353CC}">
                  <c16:uniqueId val="{00000007-5F35-4FD6-8708-E76E848C91B4}"/>
                </c:ext>
              </c:extLst>
            </c:dLbl>
            <c:dLbl>
              <c:idx val="4"/>
              <c:layout>
                <c:manualLayout>
                  <c:x val="3.1504862336279582E-2"/>
                  <c:y val="2.281982171650718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5F35-4FD6-8708-E76E848C91B4}"/>
                </c:ext>
              </c:extLst>
            </c:dLbl>
            <c:dLbl>
              <c:idx val="5"/>
              <c:layout>
                <c:manualLayout>
                  <c:x val="-0.10531106351661335"/>
                  <c:y val="-2.841402955014326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5F35-4FD6-8708-E76E848C91B4}"/>
                </c:ext>
              </c:extLst>
            </c:dLbl>
            <c:dLbl>
              <c:idx val="6"/>
              <c:layout>
                <c:manualLayout>
                  <c:x val="-7.1182187610222991E-2"/>
                  <c:y val="7.313592220193962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5F35-4FD6-8708-E76E848C91B4}"/>
                </c:ext>
              </c:extLst>
            </c:dLbl>
            <c:dLbl>
              <c:idx val="7"/>
              <c:layout>
                <c:manualLayout>
                  <c:x val="-3.0468272017749883E-2"/>
                  <c:y val="1.3511206649867338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5F35-4FD6-8708-E76E848C91B4}"/>
                </c:ext>
              </c:extLst>
            </c:dLbl>
            <c:dLbl>
              <c:idx val="8"/>
              <c:layout>
                <c:manualLayout>
                  <c:x val="-0.11188404462805493"/>
                  <c:y val="8.965006668347641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5F35-4FD6-8708-E76E848C91B4}"/>
                </c:ext>
              </c:extLst>
            </c:dLbl>
            <c:dLbl>
              <c:idx val="9"/>
              <c:layout>
                <c:manualLayout>
                  <c:x val="-5.0176868414846719E-2"/>
                  <c:y val="8.6514036377858758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5F35-4FD6-8708-E76E848C91B4}"/>
                </c:ext>
              </c:extLst>
            </c:dLbl>
            <c:dLbl>
              <c:idx val="10"/>
              <c:layout>
                <c:manualLayout>
                  <c:x val="-2.9864407177844689E-2"/>
                  <c:y val="-0.20059755285691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5F35-4FD6-8708-E76E848C91B4}"/>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'F82'!$B$18:$B$26</c:f>
              <c:strCache>
                <c:ptCount val="9"/>
                <c:pt idx="0">
                  <c:v>Menores de 15 años de edad</c:v>
                </c:pt>
                <c:pt idx="1">
                  <c:v>Mayor o igual a 15 y menor a 20 años de edad</c:v>
                </c:pt>
                <c:pt idx="2">
                  <c:v>Mayor o igual a 20 y menor a 25 años de edad</c:v>
                </c:pt>
                <c:pt idx="3">
                  <c:v>Mayor o igual a 25 y menor a 30 años de edad</c:v>
                </c:pt>
                <c:pt idx="4">
                  <c:v>Mayor o igual a 30 y menor a 35 años de edad</c:v>
                </c:pt>
                <c:pt idx="5">
                  <c:v>Mayor o igual a 35 y menor a 40 años de edad</c:v>
                </c:pt>
                <c:pt idx="6">
                  <c:v>Mayor o igual a 40 y menor a 45 años de edad</c:v>
                </c:pt>
                <c:pt idx="7">
                  <c:v>Mayor o igual a 45 y menor a 50 años de edad</c:v>
                </c:pt>
                <c:pt idx="8">
                  <c:v>50 o más años</c:v>
                </c:pt>
              </c:strCache>
            </c:strRef>
          </c:cat>
          <c:val>
            <c:numRef>
              <c:f>'F82'!$C$18:$C$26</c:f>
              <c:numCache>
                <c:formatCode>0.00%</c:formatCode>
                <c:ptCount val="9"/>
                <c:pt idx="0">
                  <c:v>2.2162174141715752E-5</c:v>
                </c:pt>
                <c:pt idx="1">
                  <c:v>2.7326501257568248E-2</c:v>
                </c:pt>
                <c:pt idx="2">
                  <c:v>0.12338709372275336</c:v>
                </c:pt>
                <c:pt idx="3">
                  <c:v>0.16090495184051451</c:v>
                </c:pt>
                <c:pt idx="4">
                  <c:v>0.15171954147002242</c:v>
                </c:pt>
                <c:pt idx="5">
                  <c:v>0.13657412787790696</c:v>
                </c:pt>
                <c:pt idx="6">
                  <c:v>0.1196589835994506</c:v>
                </c:pt>
                <c:pt idx="7">
                  <c:v>0.10558438139696291</c:v>
                </c:pt>
                <c:pt idx="8">
                  <c:v>0.17482225666067927</c:v>
                </c:pt>
              </c:numCache>
            </c:numRef>
          </c:val>
          <c:extLst>
            <c:ext xmlns:c16="http://schemas.microsoft.com/office/drawing/2014/chart" uri="{C3380CC4-5D6E-409C-BE32-E72D297353CC}">
              <c16:uniqueId val="{00000016-5F35-4FD6-8708-E76E848C91B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EBD7C3">
          <a:alpha val="52000"/>
        </a:srgbClr>
      </a:solidFill>
      <a:round/>
    </a:ln>
    <a:effectLst/>
  </c:spPr>
  <c:txPr>
    <a:bodyPr/>
    <a:lstStyle/>
    <a:p>
      <a:pPr>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691330456606161E-2"/>
          <c:y val="0"/>
          <c:w val="0.95351294241944007"/>
          <c:h val="0.9019442590862583"/>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D3B3-4AFC-B822-1F41365B5513}"/>
              </c:ext>
            </c:extLst>
          </c:dPt>
          <c:dPt>
            <c:idx val="5"/>
            <c:invertIfNegative val="0"/>
            <c:bubble3D val="0"/>
            <c:extLst>
              <c:ext xmlns:c16="http://schemas.microsoft.com/office/drawing/2014/chart" uri="{C3380CC4-5D6E-409C-BE32-E72D297353CC}">
                <c16:uniqueId val="{00000001-D3B3-4AFC-B822-1F41365B5513}"/>
              </c:ext>
            </c:extLst>
          </c:dPt>
          <c:dPt>
            <c:idx val="6"/>
            <c:invertIfNegative val="0"/>
            <c:bubble3D val="0"/>
            <c:spPr>
              <a:solidFill>
                <a:srgbClr val="7C878E"/>
              </a:solidFill>
              <a:ln>
                <a:noFill/>
              </a:ln>
              <a:effectLst/>
            </c:spPr>
            <c:extLst>
              <c:ext xmlns:c16="http://schemas.microsoft.com/office/drawing/2014/chart" uri="{C3380CC4-5D6E-409C-BE32-E72D297353CC}">
                <c16:uniqueId val="{00000003-D3B3-4AFC-B822-1F41365B5513}"/>
              </c:ext>
            </c:extLst>
          </c:dPt>
          <c:dPt>
            <c:idx val="7"/>
            <c:invertIfNegative val="0"/>
            <c:bubble3D val="0"/>
            <c:spPr>
              <a:solidFill>
                <a:srgbClr val="7C878E"/>
              </a:solidFill>
              <a:ln>
                <a:noFill/>
              </a:ln>
              <a:effectLst/>
            </c:spPr>
            <c:extLst>
              <c:ext xmlns:c16="http://schemas.microsoft.com/office/drawing/2014/chart" uri="{C3380CC4-5D6E-409C-BE32-E72D297353CC}">
                <c16:uniqueId val="{00000005-D3B3-4AFC-B822-1F41365B5513}"/>
              </c:ext>
            </c:extLst>
          </c:dPt>
          <c:dPt>
            <c:idx val="8"/>
            <c:invertIfNegative val="0"/>
            <c:bubble3D val="0"/>
            <c:spPr>
              <a:solidFill>
                <a:srgbClr val="FFC000"/>
              </a:solidFill>
              <a:ln>
                <a:noFill/>
              </a:ln>
              <a:effectLst/>
            </c:spPr>
            <c:extLst>
              <c:ext xmlns:c16="http://schemas.microsoft.com/office/drawing/2014/chart" uri="{C3380CC4-5D6E-409C-BE32-E72D297353CC}">
                <c16:uniqueId val="{0000000E-F39B-44B4-931D-68B7628E08BA}"/>
              </c:ext>
            </c:extLst>
          </c:dPt>
          <c:dPt>
            <c:idx val="17"/>
            <c:invertIfNegative val="0"/>
            <c:bubble3D val="0"/>
            <c:extLst>
              <c:ext xmlns:c16="http://schemas.microsoft.com/office/drawing/2014/chart" uri="{C3380CC4-5D6E-409C-BE32-E72D297353CC}">
                <c16:uniqueId val="{00000006-D3B3-4AFC-B822-1F41365B5513}"/>
              </c:ext>
            </c:extLst>
          </c:dPt>
          <c:dPt>
            <c:idx val="18"/>
            <c:invertIfNegative val="0"/>
            <c:bubble3D val="0"/>
            <c:extLst>
              <c:ext xmlns:c16="http://schemas.microsoft.com/office/drawing/2014/chart" uri="{C3380CC4-5D6E-409C-BE32-E72D297353CC}">
                <c16:uniqueId val="{00000007-D3B3-4AFC-B822-1F41365B5513}"/>
              </c:ext>
            </c:extLst>
          </c:dPt>
          <c:dLbls>
            <c:dLbl>
              <c:idx val="5"/>
              <c:layout>
                <c:manualLayout>
                  <c:x val="8.2970081838026378E-17"/>
                  <c:y val="2.39658816425120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B3-4AFC-B822-1F41365B5513}"/>
                </c:ext>
              </c:extLst>
            </c:dLbl>
            <c:dLbl>
              <c:idx val="6"/>
              <c:layout>
                <c:manualLayout>
                  <c:x val="3.9443661222122268E-4"/>
                  <c:y val="2.18171517819982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B3-4AFC-B822-1F41365B5513}"/>
                </c:ext>
              </c:extLst>
            </c:dLbl>
            <c:dLbl>
              <c:idx val="7"/>
              <c:layout>
                <c:manualLayout>
                  <c:x val="1.9782337056551123E-3"/>
                  <c:y val="2.11292834545851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B3-4AFC-B822-1F41365B5513}"/>
                </c:ext>
              </c:extLst>
            </c:dLbl>
            <c:numFmt formatCode="#,##0" sourceLinked="0"/>
            <c:spPr>
              <a:noFill/>
              <a:ln w="25400">
                <a:noFill/>
              </a:ln>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'F83'!$A$6:$A$14</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'F83'!$B$6:$B$14</c:f>
              <c:numCache>
                <c:formatCode>#,##0</c:formatCode>
                <c:ptCount val="9"/>
                <c:pt idx="0">
                  <c:v>78051</c:v>
                </c:pt>
                <c:pt idx="1">
                  <c:v>79961</c:v>
                </c:pt>
                <c:pt idx="2">
                  <c:v>82957</c:v>
                </c:pt>
                <c:pt idx="3">
                  <c:v>86097</c:v>
                </c:pt>
                <c:pt idx="4">
                  <c:v>90125</c:v>
                </c:pt>
                <c:pt idx="5">
                  <c:v>93370</c:v>
                </c:pt>
                <c:pt idx="6">
                  <c:v>97390</c:v>
                </c:pt>
                <c:pt idx="7">
                  <c:v>98067</c:v>
                </c:pt>
                <c:pt idx="8">
                  <c:v>103251</c:v>
                </c:pt>
              </c:numCache>
            </c:numRef>
          </c:val>
          <c:extLst>
            <c:ext xmlns:c16="http://schemas.microsoft.com/office/drawing/2014/chart" uri="{C3380CC4-5D6E-409C-BE32-E72D297353CC}">
              <c16:uniqueId val="{00000008-D3B3-4AFC-B822-1F41365B5513}"/>
            </c:ext>
          </c:extLst>
        </c:ser>
        <c:dLbls>
          <c:showLegendKey val="0"/>
          <c:showVal val="0"/>
          <c:showCatName val="0"/>
          <c:showSerName val="0"/>
          <c:showPercent val="0"/>
          <c:showBubbleSize val="0"/>
        </c:dLbls>
        <c:gapWidth val="80"/>
        <c:overlap val="-27"/>
        <c:axId val="88077824"/>
        <c:axId val="88079360"/>
      </c:barChart>
      <c:catAx>
        <c:axId val="880778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8079360"/>
        <c:crosses val="autoZero"/>
        <c:auto val="1"/>
        <c:lblAlgn val="ctr"/>
        <c:lblOffset val="100"/>
        <c:noMultiLvlLbl val="0"/>
      </c:catAx>
      <c:valAx>
        <c:axId val="88079360"/>
        <c:scaling>
          <c:orientation val="minMax"/>
        </c:scaling>
        <c:delete val="1"/>
        <c:axPos val="l"/>
        <c:numFmt formatCode="#,##0" sourceLinked="1"/>
        <c:majorTickMark val="out"/>
        <c:minorTickMark val="none"/>
        <c:tickLblPos val="nextTo"/>
        <c:crossAx val="880778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89681361942597"/>
          <c:y val="0.14309658691488589"/>
          <c:w val="0.52323914538708749"/>
          <c:h val="0.71799815908418052"/>
        </c:manualLayout>
      </c:layout>
      <c:pieChart>
        <c:varyColors val="1"/>
        <c:ser>
          <c:idx val="0"/>
          <c:order val="0"/>
          <c:dPt>
            <c:idx val="0"/>
            <c:bubble3D val="0"/>
            <c:spPr>
              <a:solidFill>
                <a:srgbClr val="ED7D31">
                  <a:lumMod val="50000"/>
                </a:srgbClr>
              </a:solidFill>
            </c:spPr>
            <c:extLst>
              <c:ext xmlns:c16="http://schemas.microsoft.com/office/drawing/2014/chart" uri="{C3380CC4-5D6E-409C-BE32-E72D297353CC}">
                <c16:uniqueId val="{00000001-93DC-4519-B998-06FCDCA37767}"/>
              </c:ext>
            </c:extLst>
          </c:dPt>
          <c:dPt>
            <c:idx val="1"/>
            <c:bubble3D val="0"/>
            <c:spPr>
              <a:solidFill>
                <a:srgbClr val="ED7D31"/>
              </a:solidFill>
            </c:spPr>
            <c:extLst>
              <c:ext xmlns:c16="http://schemas.microsoft.com/office/drawing/2014/chart" uri="{C3380CC4-5D6E-409C-BE32-E72D297353CC}">
                <c16:uniqueId val="{00000003-93DC-4519-B998-06FCDCA37767}"/>
              </c:ext>
            </c:extLst>
          </c:dPt>
          <c:dPt>
            <c:idx val="2"/>
            <c:bubble3D val="0"/>
            <c:spPr>
              <a:solidFill>
                <a:srgbClr val="DAA600"/>
              </a:solidFill>
            </c:spPr>
            <c:extLst>
              <c:ext xmlns:c16="http://schemas.microsoft.com/office/drawing/2014/chart" uri="{C3380CC4-5D6E-409C-BE32-E72D297353CC}">
                <c16:uniqueId val="{0000000E-93DC-4519-B998-06FCDCA37767}"/>
              </c:ext>
            </c:extLst>
          </c:dPt>
          <c:dPt>
            <c:idx val="3"/>
            <c:bubble3D val="0"/>
            <c:spPr>
              <a:solidFill>
                <a:srgbClr val="FF0000"/>
              </a:solidFill>
            </c:spPr>
            <c:extLst>
              <c:ext xmlns:c16="http://schemas.microsoft.com/office/drawing/2014/chart" uri="{C3380CC4-5D6E-409C-BE32-E72D297353CC}">
                <c16:uniqueId val="{00000005-93DC-4519-B998-06FCDCA37767}"/>
              </c:ext>
            </c:extLst>
          </c:dPt>
          <c:dPt>
            <c:idx val="4"/>
            <c:bubble3D val="0"/>
            <c:spPr>
              <a:solidFill>
                <a:srgbClr val="8A8032"/>
              </a:solidFill>
            </c:spPr>
            <c:extLst>
              <c:ext xmlns:c16="http://schemas.microsoft.com/office/drawing/2014/chart" uri="{C3380CC4-5D6E-409C-BE32-E72D297353CC}">
                <c16:uniqueId val="{00000007-93DC-4519-B998-06FCDCA37767}"/>
              </c:ext>
            </c:extLst>
          </c:dPt>
          <c:dPt>
            <c:idx val="5"/>
            <c:bubble3D val="0"/>
            <c:spPr>
              <a:solidFill>
                <a:srgbClr val="FFC000">
                  <a:lumMod val="50000"/>
                </a:srgbClr>
              </a:solidFill>
            </c:spPr>
            <c:extLst>
              <c:ext xmlns:c16="http://schemas.microsoft.com/office/drawing/2014/chart" uri="{C3380CC4-5D6E-409C-BE32-E72D297353CC}">
                <c16:uniqueId val="{00000009-93DC-4519-B998-06FCDCA37767}"/>
              </c:ext>
            </c:extLst>
          </c:dPt>
          <c:dPt>
            <c:idx val="6"/>
            <c:bubble3D val="0"/>
            <c:spPr>
              <a:solidFill>
                <a:srgbClr val="FFCC66"/>
              </a:solidFill>
            </c:spPr>
            <c:extLst>
              <c:ext xmlns:c16="http://schemas.microsoft.com/office/drawing/2014/chart" uri="{C3380CC4-5D6E-409C-BE32-E72D297353CC}">
                <c16:uniqueId val="{0000000B-93DC-4519-B998-06FCDCA37767}"/>
              </c:ext>
            </c:extLst>
          </c:dPt>
          <c:dPt>
            <c:idx val="7"/>
            <c:bubble3D val="0"/>
            <c:spPr>
              <a:solidFill>
                <a:srgbClr val="C8BC66"/>
              </a:solidFill>
            </c:spPr>
            <c:extLst>
              <c:ext xmlns:c16="http://schemas.microsoft.com/office/drawing/2014/chart" uri="{C3380CC4-5D6E-409C-BE32-E72D297353CC}">
                <c16:uniqueId val="{0000000D-93DC-4519-B998-06FCDCA37767}"/>
              </c:ext>
            </c:extLst>
          </c:dPt>
          <c:dLbls>
            <c:dLbl>
              <c:idx val="0"/>
              <c:layout>
                <c:manualLayout>
                  <c:x val="0.10042942992581469"/>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3DC-4519-B998-06FCDCA37767}"/>
                </c:ext>
              </c:extLst>
            </c:dLbl>
            <c:dLbl>
              <c:idx val="1"/>
              <c:layout>
                <c:manualLayout>
                  <c:x val="7.1316743132344693E-2"/>
                  <c:y val="-3.822134611647422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3DC-4519-B998-06FCDCA37767}"/>
                </c:ext>
              </c:extLst>
            </c:dLbl>
            <c:dLbl>
              <c:idx val="2"/>
              <c:layout>
                <c:manualLayout>
                  <c:x val="0.10015749581651738"/>
                  <c:y val="7.509356431290811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93DC-4519-B998-06FCDCA37767}"/>
                </c:ext>
              </c:extLst>
            </c:dLbl>
            <c:dLbl>
              <c:idx val="3"/>
              <c:layout>
                <c:manualLayout>
                  <c:x val="3.2533060398469392E-2"/>
                  <c:y val="7.0491404112328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3DC-4519-B998-06FCDCA37767}"/>
                </c:ext>
              </c:extLst>
            </c:dLbl>
            <c:dLbl>
              <c:idx val="4"/>
              <c:layout>
                <c:manualLayout>
                  <c:x val="-2.6536714045419962E-2"/>
                  <c:y val="1.613116291595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93DC-4519-B998-06FCDCA37767}"/>
                </c:ext>
              </c:extLst>
            </c:dLbl>
            <c:dLbl>
              <c:idx val="5"/>
              <c:layout>
                <c:manualLayout>
                  <c:x val="-7.2513867383818015E-2"/>
                  <c:y val="-2.479969841935638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93DC-4519-B998-06FCDCA37767}"/>
                </c:ext>
              </c:extLst>
            </c:dLbl>
            <c:dLbl>
              <c:idx val="6"/>
              <c:layout>
                <c:manualLayout>
                  <c:x val="-4.660319164281633E-2"/>
                  <c:y val="-2.80501796103494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93DC-4519-B998-06FCDCA37767}"/>
                </c:ext>
              </c:extLst>
            </c:dLbl>
            <c:dLbl>
              <c:idx val="7"/>
              <c:layout>
                <c:manualLayout>
                  <c:x val="-0.13684012255452771"/>
                  <c:y val="3.023345310188368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93DC-4519-B998-06FCDCA37767}"/>
                </c:ext>
              </c:extLst>
            </c:dLbl>
            <c:spPr>
              <a:noFill/>
              <a:ln>
                <a:noFill/>
              </a:ln>
              <a:effectLst/>
            </c:spPr>
            <c:txPr>
              <a:bodyPr/>
              <a:lstStyle/>
              <a:p>
                <a:pPr>
                  <a:defRPr sz="1050"/>
                </a:pPr>
                <a:endParaRPr lang="es-MX"/>
              </a:p>
            </c:txPr>
            <c:showLegendKey val="0"/>
            <c:showVal val="1"/>
            <c:showCatName val="1"/>
            <c:showSerName val="0"/>
            <c:showPercent val="0"/>
            <c:showBubbleSize val="0"/>
            <c:separator>
</c:separator>
            <c:showLeaderLines val="1"/>
            <c:leaderLines>
              <c:spPr>
                <a:ln>
                  <a:solidFill>
                    <a:srgbClr val="663300"/>
                  </a:solidFill>
                </a:ln>
              </c:spPr>
            </c:leaderLines>
            <c:extLst>
              <c:ext xmlns:c15="http://schemas.microsoft.com/office/drawing/2012/chart" uri="{CE6537A1-D6FC-4f65-9D91-7224C49458BB}"/>
            </c:extLst>
          </c:dLbls>
          <c:cat>
            <c:strRef>
              <c:f>'F84'!$A$6:$A$13</c:f>
              <c:strCache>
                <c:ptCount val="8"/>
                <c:pt idx="0">
                  <c:v>Agricultura, Ganadería, Silvicultura y Pesca</c:v>
                </c:pt>
                <c:pt idx="1">
                  <c:v>Comercio</c:v>
                </c:pt>
                <c:pt idx="2">
                  <c:v>Construcción</c:v>
                </c:pt>
                <c:pt idx="3">
                  <c:v>Ind. Elec. Cap. Agua Potable</c:v>
                </c:pt>
                <c:pt idx="4">
                  <c:v>Industria de Transformación</c:v>
                </c:pt>
                <c:pt idx="5">
                  <c:v>Industrias Extractivas</c:v>
                </c:pt>
                <c:pt idx="6">
                  <c:v>Servicios</c:v>
                </c:pt>
                <c:pt idx="7">
                  <c:v>Transporte y Comunicaciones</c:v>
                </c:pt>
              </c:strCache>
            </c:strRef>
          </c:cat>
          <c:val>
            <c:numRef>
              <c:f>'F84'!$B$6:$B$13</c:f>
              <c:numCache>
                <c:formatCode>0.00%</c:formatCode>
                <c:ptCount val="8"/>
                <c:pt idx="0">
                  <c:v>3.6493593282389519E-2</c:v>
                </c:pt>
                <c:pt idx="1">
                  <c:v>0.3057791207833338</c:v>
                </c:pt>
                <c:pt idx="2">
                  <c:v>0.12325304355405758</c:v>
                </c:pt>
                <c:pt idx="3">
                  <c:v>1.7917502009665767E-3</c:v>
                </c:pt>
                <c:pt idx="4">
                  <c:v>0.15279270902945249</c:v>
                </c:pt>
                <c:pt idx="5">
                  <c:v>1.2590677087873242E-3</c:v>
                </c:pt>
                <c:pt idx="6">
                  <c:v>0.31907681281537226</c:v>
                </c:pt>
                <c:pt idx="7">
                  <c:v>5.9553902625640427E-2</c:v>
                </c:pt>
              </c:numCache>
            </c:numRef>
          </c:val>
          <c:extLst>
            <c:ext xmlns:c16="http://schemas.microsoft.com/office/drawing/2014/chart" uri="{C3380CC4-5D6E-409C-BE32-E72D297353CC}">
              <c16:uniqueId val="{0000000F-93DC-4519-B998-06FCDCA3776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FD9D-4355-809A-21787A0EFDD8}"/>
              </c:ext>
            </c:extLst>
          </c:dPt>
          <c:dPt>
            <c:idx val="16"/>
            <c:invertIfNegative val="0"/>
            <c:bubble3D val="0"/>
            <c:extLst>
              <c:ext xmlns:c16="http://schemas.microsoft.com/office/drawing/2014/chart" uri="{C3380CC4-5D6E-409C-BE32-E72D297353CC}">
                <c16:uniqueId val="{00000001-FD9D-4355-809A-21787A0EFDD8}"/>
              </c:ext>
            </c:extLst>
          </c:dPt>
          <c:dPt>
            <c:idx val="19"/>
            <c:invertIfNegative val="0"/>
            <c:bubble3D val="0"/>
            <c:extLst>
              <c:ext xmlns:c16="http://schemas.microsoft.com/office/drawing/2014/chart" uri="{C3380CC4-5D6E-409C-BE32-E72D297353CC}">
                <c16:uniqueId val="{00000002-FD9D-4355-809A-21787A0EFDD8}"/>
              </c:ext>
            </c:extLst>
          </c:dPt>
          <c:dPt>
            <c:idx val="29"/>
            <c:invertIfNegative val="0"/>
            <c:bubble3D val="0"/>
            <c:extLst>
              <c:ext xmlns:c16="http://schemas.microsoft.com/office/drawing/2014/chart" uri="{C3380CC4-5D6E-409C-BE32-E72D297353CC}">
                <c16:uniqueId val="{00000003-FD9D-4355-809A-21787A0EFDD8}"/>
              </c:ext>
            </c:extLst>
          </c:dPt>
          <c:dPt>
            <c:idx val="31"/>
            <c:invertIfNegative val="0"/>
            <c:bubble3D val="0"/>
            <c:spPr>
              <a:solidFill>
                <a:srgbClr val="FFC000"/>
              </a:solidFill>
              <a:ln>
                <a:noFill/>
              </a:ln>
              <a:effectLst/>
            </c:spPr>
            <c:extLst>
              <c:ext xmlns:c16="http://schemas.microsoft.com/office/drawing/2014/chart" uri="{C3380CC4-5D6E-409C-BE32-E72D297353CC}">
                <c16:uniqueId val="{00000005-FD9D-4355-809A-21787A0EFDD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'F85'!$A$8:$A$39</c:f>
              <c:strCache>
                <c:ptCount val="32"/>
                <c:pt idx="0">
                  <c:v>Estado de México</c:v>
                </c:pt>
                <c:pt idx="1">
                  <c:v>Guanajuato</c:v>
                </c:pt>
                <c:pt idx="2">
                  <c:v>Veracruz</c:v>
                </c:pt>
                <c:pt idx="3">
                  <c:v>Sonora</c:v>
                </c:pt>
                <c:pt idx="4">
                  <c:v>Tamaulipas</c:v>
                </c:pt>
                <c:pt idx="5">
                  <c:v>Durango</c:v>
                </c:pt>
                <c:pt idx="6">
                  <c:v>Chiapas</c:v>
                </c:pt>
                <c:pt idx="7">
                  <c:v>San Luis Potosí</c:v>
                </c:pt>
                <c:pt idx="8">
                  <c:v>Coahuila</c:v>
                </c:pt>
                <c:pt idx="9">
                  <c:v>Hidalgo</c:v>
                </c:pt>
                <c:pt idx="10">
                  <c:v>Guerrero</c:v>
                </c:pt>
                <c:pt idx="11">
                  <c:v>Puebla</c:v>
                </c:pt>
                <c:pt idx="12">
                  <c:v>Nuevo León</c:v>
                </c:pt>
                <c:pt idx="13">
                  <c:v>Querétaro</c:v>
                </c:pt>
                <c:pt idx="14">
                  <c:v>Chihuahua</c:v>
                </c:pt>
                <c:pt idx="15">
                  <c:v>Oaxaca</c:v>
                </c:pt>
                <c:pt idx="16">
                  <c:v>Morelos</c:v>
                </c:pt>
                <c:pt idx="17">
                  <c:v>Tabasco</c:v>
                </c:pt>
                <c:pt idx="18">
                  <c:v>Aguascalientes</c:v>
                </c:pt>
                <c:pt idx="19">
                  <c:v>Baja California</c:v>
                </c:pt>
                <c:pt idx="20">
                  <c:v>Colima</c:v>
                </c:pt>
                <c:pt idx="21">
                  <c:v>Baja California Sur</c:v>
                </c:pt>
                <c:pt idx="22">
                  <c:v>Sinaloa</c:v>
                </c:pt>
                <c:pt idx="23">
                  <c:v>Yucatán</c:v>
                </c:pt>
                <c:pt idx="24">
                  <c:v>Michoacán</c:v>
                </c:pt>
                <c:pt idx="25">
                  <c:v>Tlaxcala</c:v>
                </c:pt>
                <c:pt idx="26">
                  <c:v>Zacatecas</c:v>
                </c:pt>
                <c:pt idx="27">
                  <c:v>Nayarit</c:v>
                </c:pt>
                <c:pt idx="28">
                  <c:v>Campeche</c:v>
                </c:pt>
                <c:pt idx="29">
                  <c:v>Ciudad de México</c:v>
                </c:pt>
                <c:pt idx="30">
                  <c:v>Quintana Roo</c:v>
                </c:pt>
                <c:pt idx="31">
                  <c:v>Jalisco</c:v>
                </c:pt>
              </c:strCache>
            </c:strRef>
          </c:cat>
          <c:val>
            <c:numRef>
              <c:f>'F85'!$F$8:$F$39</c:f>
              <c:numCache>
                <c:formatCode>#,##0</c:formatCode>
                <c:ptCount val="32"/>
                <c:pt idx="0">
                  <c:v>-175</c:v>
                </c:pt>
                <c:pt idx="1">
                  <c:v>-132</c:v>
                </c:pt>
                <c:pt idx="2">
                  <c:v>-109</c:v>
                </c:pt>
                <c:pt idx="3">
                  <c:v>-94</c:v>
                </c:pt>
                <c:pt idx="4">
                  <c:v>-87</c:v>
                </c:pt>
                <c:pt idx="5">
                  <c:v>-77</c:v>
                </c:pt>
                <c:pt idx="6">
                  <c:v>-75</c:v>
                </c:pt>
                <c:pt idx="7">
                  <c:v>-71</c:v>
                </c:pt>
                <c:pt idx="8">
                  <c:v>-70</c:v>
                </c:pt>
                <c:pt idx="9">
                  <c:v>-70</c:v>
                </c:pt>
                <c:pt idx="10">
                  <c:v>-65</c:v>
                </c:pt>
                <c:pt idx="11">
                  <c:v>-62</c:v>
                </c:pt>
                <c:pt idx="12">
                  <c:v>-55</c:v>
                </c:pt>
                <c:pt idx="13">
                  <c:v>-54</c:v>
                </c:pt>
                <c:pt idx="14">
                  <c:v>-42</c:v>
                </c:pt>
                <c:pt idx="15">
                  <c:v>-42</c:v>
                </c:pt>
                <c:pt idx="16">
                  <c:v>-33</c:v>
                </c:pt>
                <c:pt idx="17">
                  <c:v>-29</c:v>
                </c:pt>
                <c:pt idx="18">
                  <c:v>-24</c:v>
                </c:pt>
                <c:pt idx="19">
                  <c:v>-24</c:v>
                </c:pt>
                <c:pt idx="20">
                  <c:v>-24</c:v>
                </c:pt>
                <c:pt idx="21">
                  <c:v>-13</c:v>
                </c:pt>
                <c:pt idx="22">
                  <c:v>-11</c:v>
                </c:pt>
                <c:pt idx="23">
                  <c:v>-7</c:v>
                </c:pt>
                <c:pt idx="24">
                  <c:v>3</c:v>
                </c:pt>
                <c:pt idx="25">
                  <c:v>13</c:v>
                </c:pt>
                <c:pt idx="26">
                  <c:v>19</c:v>
                </c:pt>
                <c:pt idx="27">
                  <c:v>21</c:v>
                </c:pt>
                <c:pt idx="28">
                  <c:v>22</c:v>
                </c:pt>
                <c:pt idx="29">
                  <c:v>23</c:v>
                </c:pt>
                <c:pt idx="30">
                  <c:v>56</c:v>
                </c:pt>
                <c:pt idx="31">
                  <c:v>79</c:v>
                </c:pt>
              </c:numCache>
            </c:numRef>
          </c:val>
          <c:extLst>
            <c:ext xmlns:c16="http://schemas.microsoft.com/office/drawing/2014/chart" uri="{C3380CC4-5D6E-409C-BE32-E72D297353CC}">
              <c16:uniqueId val="{00000006-FD9D-4355-809A-21787A0EFDD8}"/>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100"/>
          <c:min val="-210"/>
        </c:scaling>
        <c:delete val="0"/>
        <c:axPos val="b"/>
        <c:numFmt formatCode="#,##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0"/>
            <c:invertIfNegative val="0"/>
            <c:bubble3D val="0"/>
            <c:extLst>
              <c:ext xmlns:c16="http://schemas.microsoft.com/office/drawing/2014/chart" uri="{C3380CC4-5D6E-409C-BE32-E72D297353CC}">
                <c16:uniqueId val="{00000000-B770-448B-ADC5-8A580F451231}"/>
              </c:ext>
            </c:extLst>
          </c:dPt>
          <c:dPt>
            <c:idx val="11"/>
            <c:invertIfNegative val="0"/>
            <c:bubble3D val="0"/>
            <c:extLst>
              <c:ext xmlns:c16="http://schemas.microsoft.com/office/drawing/2014/chart" uri="{C3380CC4-5D6E-409C-BE32-E72D297353CC}">
                <c16:uniqueId val="{00000001-B770-448B-ADC5-8A580F451231}"/>
              </c:ext>
            </c:extLst>
          </c:dPt>
          <c:dPt>
            <c:idx val="13"/>
            <c:invertIfNegative val="0"/>
            <c:bubble3D val="0"/>
            <c:extLst>
              <c:ext xmlns:c16="http://schemas.microsoft.com/office/drawing/2014/chart" uri="{C3380CC4-5D6E-409C-BE32-E72D297353CC}">
                <c16:uniqueId val="{00000002-B770-448B-ADC5-8A580F451231}"/>
              </c:ext>
            </c:extLst>
          </c:dPt>
          <c:dPt>
            <c:idx val="15"/>
            <c:invertIfNegative val="0"/>
            <c:bubble3D val="0"/>
            <c:extLst>
              <c:ext xmlns:c16="http://schemas.microsoft.com/office/drawing/2014/chart" uri="{C3380CC4-5D6E-409C-BE32-E72D297353CC}">
                <c16:uniqueId val="{00000003-B770-448B-ADC5-8A580F451231}"/>
              </c:ext>
            </c:extLst>
          </c:dPt>
          <c:dPt>
            <c:idx val="16"/>
            <c:invertIfNegative val="0"/>
            <c:bubble3D val="0"/>
            <c:extLst>
              <c:ext xmlns:c16="http://schemas.microsoft.com/office/drawing/2014/chart" uri="{C3380CC4-5D6E-409C-BE32-E72D297353CC}">
                <c16:uniqueId val="{00000004-B770-448B-ADC5-8A580F451231}"/>
              </c:ext>
            </c:extLst>
          </c:dPt>
          <c:dPt>
            <c:idx val="17"/>
            <c:invertIfNegative val="0"/>
            <c:bubble3D val="0"/>
            <c:spPr>
              <a:solidFill>
                <a:srgbClr val="F79646">
                  <a:lumMod val="75000"/>
                </a:srgbClr>
              </a:solidFill>
              <a:ln>
                <a:noFill/>
              </a:ln>
              <a:effectLst/>
            </c:spPr>
            <c:extLst>
              <c:ext xmlns:c16="http://schemas.microsoft.com/office/drawing/2014/chart" uri="{C3380CC4-5D6E-409C-BE32-E72D297353CC}">
                <c16:uniqueId val="{00000006-B770-448B-ADC5-8A580F451231}"/>
              </c:ext>
            </c:extLst>
          </c:dPt>
          <c:dPt>
            <c:idx val="18"/>
            <c:invertIfNegative val="0"/>
            <c:bubble3D val="0"/>
            <c:extLst>
              <c:ext xmlns:c16="http://schemas.microsoft.com/office/drawing/2014/chart" uri="{C3380CC4-5D6E-409C-BE32-E72D297353CC}">
                <c16:uniqueId val="{00000007-B770-448B-ADC5-8A580F451231}"/>
              </c:ext>
            </c:extLst>
          </c:dPt>
          <c:dPt>
            <c:idx val="19"/>
            <c:invertIfNegative val="0"/>
            <c:bubble3D val="0"/>
            <c:extLst>
              <c:ext xmlns:c16="http://schemas.microsoft.com/office/drawing/2014/chart" uri="{C3380CC4-5D6E-409C-BE32-E72D297353CC}">
                <c16:uniqueId val="{00000008-B770-448B-ADC5-8A580F451231}"/>
              </c:ext>
            </c:extLst>
          </c:dPt>
          <c:dPt>
            <c:idx val="20"/>
            <c:invertIfNegative val="0"/>
            <c:bubble3D val="0"/>
            <c:extLst>
              <c:ext xmlns:c16="http://schemas.microsoft.com/office/drawing/2014/chart" uri="{C3380CC4-5D6E-409C-BE32-E72D297353CC}">
                <c16:uniqueId val="{00000009-B770-448B-ADC5-8A580F451231}"/>
              </c:ext>
            </c:extLst>
          </c:dPt>
          <c:dPt>
            <c:idx val="27"/>
            <c:invertIfNegative val="0"/>
            <c:bubble3D val="0"/>
            <c:spPr>
              <a:solidFill>
                <a:srgbClr val="FFC000"/>
              </a:solidFill>
              <a:ln>
                <a:noFill/>
              </a:ln>
              <a:effectLst/>
            </c:spPr>
            <c:extLst>
              <c:ext xmlns:c16="http://schemas.microsoft.com/office/drawing/2014/chart" uri="{C3380CC4-5D6E-409C-BE32-E72D297353CC}">
                <c16:uniqueId val="{0000000B-B770-448B-ADC5-8A580F451231}"/>
              </c:ext>
            </c:extLst>
          </c:dPt>
          <c:dPt>
            <c:idx val="29"/>
            <c:invertIfNegative val="0"/>
            <c:bubble3D val="0"/>
            <c:extLst>
              <c:ext xmlns:c16="http://schemas.microsoft.com/office/drawing/2014/chart" uri="{C3380CC4-5D6E-409C-BE32-E72D297353CC}">
                <c16:uniqueId val="{0000000C-B770-448B-ADC5-8A580F45123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'F86'!$A$7:$A$39</c:f>
              <c:strCache>
                <c:ptCount val="33"/>
                <c:pt idx="0">
                  <c:v>Durango</c:v>
                </c:pt>
                <c:pt idx="1">
                  <c:v>Chiapas</c:v>
                </c:pt>
                <c:pt idx="2">
                  <c:v>Guerrero</c:v>
                </c:pt>
                <c:pt idx="3">
                  <c:v>Hidalgo</c:v>
                </c:pt>
                <c:pt idx="4">
                  <c:v>San Luis Potosí</c:v>
                </c:pt>
                <c:pt idx="5">
                  <c:v>Oaxaca</c:v>
                </c:pt>
                <c:pt idx="6">
                  <c:v>Guanajuato</c:v>
                </c:pt>
                <c:pt idx="7">
                  <c:v>Morelos</c:v>
                </c:pt>
                <c:pt idx="8">
                  <c:v>Tabasco</c:v>
                </c:pt>
                <c:pt idx="9">
                  <c:v>Tamaulipas</c:v>
                </c:pt>
                <c:pt idx="10">
                  <c:v>Veracruz</c:v>
                </c:pt>
                <c:pt idx="11">
                  <c:v>Sonora</c:v>
                </c:pt>
                <c:pt idx="12">
                  <c:v>Estado de México</c:v>
                </c:pt>
                <c:pt idx="13">
                  <c:v>Colima</c:v>
                </c:pt>
                <c:pt idx="14">
                  <c:v>Coahuila</c:v>
                </c:pt>
                <c:pt idx="15">
                  <c:v>Querétaro</c:v>
                </c:pt>
                <c:pt idx="16">
                  <c:v>Puebla</c:v>
                </c:pt>
                <c:pt idx="17">
                  <c:v>Aguascalientes</c:v>
                </c:pt>
                <c:pt idx="18">
                  <c:v>Nacional</c:v>
                </c:pt>
                <c:pt idx="19">
                  <c:v>Chihuahua</c:v>
                </c:pt>
                <c:pt idx="20">
                  <c:v>Baja California Sur</c:v>
                </c:pt>
                <c:pt idx="21">
                  <c:v>Nuevo León</c:v>
                </c:pt>
                <c:pt idx="22">
                  <c:v>Baja California</c:v>
                </c:pt>
                <c:pt idx="23">
                  <c:v>Yucatán</c:v>
                </c:pt>
                <c:pt idx="24">
                  <c:v>Sinaloa</c:v>
                </c:pt>
                <c:pt idx="25">
                  <c:v>Michoacán</c:v>
                </c:pt>
                <c:pt idx="26">
                  <c:v>Ciudad de México</c:v>
                </c:pt>
                <c:pt idx="27">
                  <c:v>Jalisco</c:v>
                </c:pt>
                <c:pt idx="28">
                  <c:v>Nayarit</c:v>
                </c:pt>
                <c:pt idx="29">
                  <c:v>Zacatecas</c:v>
                </c:pt>
                <c:pt idx="30">
                  <c:v>Tlaxcala</c:v>
                </c:pt>
                <c:pt idx="31">
                  <c:v>Quintana Roo</c:v>
                </c:pt>
                <c:pt idx="32">
                  <c:v>Campeche</c:v>
                </c:pt>
              </c:strCache>
            </c:strRef>
          </c:cat>
          <c:val>
            <c:numRef>
              <c:f>'F86'!$F$7:$F$39</c:f>
              <c:numCache>
                <c:formatCode>0.00%</c:formatCode>
                <c:ptCount val="33"/>
                <c:pt idx="0">
                  <c:v>-5.2430886558627599E-3</c:v>
                </c:pt>
                <c:pt idx="1">
                  <c:v>-5.0457481162540204E-3</c:v>
                </c:pt>
                <c:pt idx="2">
                  <c:v>-4.7310575733313697E-3</c:v>
                </c:pt>
                <c:pt idx="3">
                  <c:v>-4.36137071651088E-3</c:v>
                </c:pt>
                <c:pt idx="4">
                  <c:v>-2.98595340230468E-3</c:v>
                </c:pt>
                <c:pt idx="5">
                  <c:v>-2.9079831060029298E-3</c:v>
                </c:pt>
                <c:pt idx="6">
                  <c:v>-2.6672054960598102E-3</c:v>
                </c:pt>
                <c:pt idx="7">
                  <c:v>-2.6165556612749402E-3</c:v>
                </c:pt>
                <c:pt idx="8">
                  <c:v>-2.5303202163859998E-3</c:v>
                </c:pt>
                <c:pt idx="9">
                  <c:v>-2.4948382656572198E-3</c:v>
                </c:pt>
                <c:pt idx="10">
                  <c:v>-2.4646693046919098E-3</c:v>
                </c:pt>
                <c:pt idx="11">
                  <c:v>-2.3959421915223898E-3</c:v>
                </c:pt>
                <c:pt idx="12">
                  <c:v>-2.2662816146285002E-3</c:v>
                </c:pt>
                <c:pt idx="13">
                  <c:v>-2.1013921723141999E-3</c:v>
                </c:pt>
                <c:pt idx="14">
                  <c:v>-1.9601254480287001E-3</c:v>
                </c:pt>
                <c:pt idx="15">
                  <c:v>-1.89069010188714E-3</c:v>
                </c:pt>
                <c:pt idx="16">
                  <c:v>-1.7978831375961E-3</c:v>
                </c:pt>
                <c:pt idx="17">
                  <c:v>-1.43112701252235E-3</c:v>
                </c:pt>
                <c:pt idx="18">
                  <c:v>-1.14610301276263E-3</c:v>
                </c:pt>
                <c:pt idx="19">
                  <c:v>-9.950484493828069E-4</c:v>
                </c:pt>
                <c:pt idx="20">
                  <c:v>-9.3009944909494503E-4</c:v>
                </c:pt>
                <c:pt idx="21">
                  <c:v>-7.34528165816428E-4</c:v>
                </c:pt>
                <c:pt idx="22">
                  <c:v>-5.3855129701108095E-4</c:v>
                </c:pt>
                <c:pt idx="23">
                  <c:v>-3.3686236766117299E-4</c:v>
                </c:pt>
                <c:pt idx="24">
                  <c:v>-2.5653583339169101E-4</c:v>
                </c:pt>
                <c:pt idx="25">
                  <c:v>8.0860354168432695E-5</c:v>
                </c:pt>
                <c:pt idx="26">
                  <c:v>1.8374129226050899E-4</c:v>
                </c:pt>
                <c:pt idx="27">
                  <c:v>7.6571162718575003E-4</c:v>
                </c:pt>
                <c:pt idx="28">
                  <c:v>1.54764536811847E-3</c:v>
                </c:pt>
                <c:pt idx="29">
                  <c:v>1.57689434807873E-3</c:v>
                </c:pt>
                <c:pt idx="30">
                  <c:v>2.38400880249401E-3</c:v>
                </c:pt>
                <c:pt idx="31">
                  <c:v>2.91378323534008E-3</c:v>
                </c:pt>
                <c:pt idx="32">
                  <c:v>3.53016688061625E-3</c:v>
                </c:pt>
              </c:numCache>
            </c:numRef>
          </c:val>
          <c:extLst>
            <c:ext xmlns:c16="http://schemas.microsoft.com/office/drawing/2014/chart" uri="{C3380CC4-5D6E-409C-BE32-E72D297353CC}">
              <c16:uniqueId val="{0000000D-B770-448B-ADC5-8A580F451231}"/>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4.000000000000001E-3"/>
          <c:min val="-7.0000000000000019E-3"/>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95B8-494D-A808-66E9565E8FF7}"/>
              </c:ext>
            </c:extLst>
          </c:dPt>
          <c:dPt>
            <c:idx val="2"/>
            <c:invertIfNegative val="0"/>
            <c:bubble3D val="0"/>
            <c:spPr>
              <a:solidFill>
                <a:srgbClr val="7C878E"/>
              </a:solidFill>
              <a:ln>
                <a:noFill/>
              </a:ln>
              <a:effectLst/>
            </c:spPr>
            <c:extLst>
              <c:ext xmlns:c16="http://schemas.microsoft.com/office/drawing/2014/chart" uri="{C3380CC4-5D6E-409C-BE32-E72D297353CC}">
                <c16:uniqueId val="{00000003-95B8-494D-A808-66E9565E8FF7}"/>
              </c:ext>
            </c:extLst>
          </c:dPt>
          <c:dPt>
            <c:idx val="3"/>
            <c:invertIfNegative val="0"/>
            <c:bubble3D val="0"/>
            <c:spPr>
              <a:solidFill>
                <a:srgbClr val="7C878E"/>
              </a:solidFill>
              <a:ln>
                <a:noFill/>
              </a:ln>
              <a:effectLst/>
            </c:spPr>
            <c:extLst>
              <c:ext xmlns:c16="http://schemas.microsoft.com/office/drawing/2014/chart" uri="{C3380CC4-5D6E-409C-BE32-E72D297353CC}">
                <c16:uniqueId val="{00000005-95B8-494D-A808-66E9565E8FF7}"/>
              </c:ext>
            </c:extLst>
          </c:dPt>
          <c:dPt>
            <c:idx val="4"/>
            <c:invertIfNegative val="0"/>
            <c:bubble3D val="0"/>
            <c:spPr>
              <a:solidFill>
                <a:srgbClr val="7C878E"/>
              </a:solidFill>
              <a:ln>
                <a:noFill/>
              </a:ln>
              <a:effectLst/>
            </c:spPr>
            <c:extLst>
              <c:ext xmlns:c16="http://schemas.microsoft.com/office/drawing/2014/chart" uri="{C3380CC4-5D6E-409C-BE32-E72D297353CC}">
                <c16:uniqueId val="{00000007-95B8-494D-A808-66E9565E8FF7}"/>
              </c:ext>
            </c:extLst>
          </c:dPt>
          <c:dPt>
            <c:idx val="5"/>
            <c:invertIfNegative val="0"/>
            <c:bubble3D val="0"/>
            <c:spPr>
              <a:solidFill>
                <a:srgbClr val="7C878E"/>
              </a:solidFill>
              <a:ln>
                <a:noFill/>
              </a:ln>
              <a:effectLst/>
            </c:spPr>
            <c:extLst>
              <c:ext xmlns:c16="http://schemas.microsoft.com/office/drawing/2014/chart" uri="{C3380CC4-5D6E-409C-BE32-E72D297353CC}">
                <c16:uniqueId val="{00000009-95B8-494D-A808-66E9565E8FF7}"/>
              </c:ext>
            </c:extLst>
          </c:dPt>
          <c:dPt>
            <c:idx val="6"/>
            <c:invertIfNegative val="0"/>
            <c:bubble3D val="0"/>
            <c:spPr>
              <a:solidFill>
                <a:srgbClr val="7C878E"/>
              </a:solidFill>
              <a:ln>
                <a:noFill/>
              </a:ln>
              <a:effectLst/>
            </c:spPr>
            <c:extLst>
              <c:ext xmlns:c16="http://schemas.microsoft.com/office/drawing/2014/chart" uri="{C3380CC4-5D6E-409C-BE32-E72D297353CC}">
                <c16:uniqueId val="{0000000B-95B8-494D-A808-66E9565E8FF7}"/>
              </c:ext>
            </c:extLst>
          </c:dPt>
          <c:dPt>
            <c:idx val="7"/>
            <c:invertIfNegative val="0"/>
            <c:bubble3D val="0"/>
            <c:spPr>
              <a:solidFill>
                <a:srgbClr val="7C878E"/>
              </a:solidFill>
              <a:ln>
                <a:noFill/>
              </a:ln>
              <a:effectLst/>
            </c:spPr>
            <c:extLst>
              <c:ext xmlns:c16="http://schemas.microsoft.com/office/drawing/2014/chart" uri="{C3380CC4-5D6E-409C-BE32-E72D297353CC}">
                <c16:uniqueId val="{0000000D-95B8-494D-A808-66E9565E8FF7}"/>
              </c:ext>
            </c:extLst>
          </c:dPt>
          <c:dPt>
            <c:idx val="8"/>
            <c:invertIfNegative val="0"/>
            <c:bubble3D val="0"/>
            <c:spPr>
              <a:solidFill>
                <a:srgbClr val="7C878E"/>
              </a:solidFill>
              <a:ln>
                <a:noFill/>
              </a:ln>
              <a:effectLst/>
            </c:spPr>
            <c:extLst>
              <c:ext xmlns:c16="http://schemas.microsoft.com/office/drawing/2014/chart" uri="{C3380CC4-5D6E-409C-BE32-E72D297353CC}">
                <c16:uniqueId val="{0000000F-95B8-494D-A808-66E9565E8FF7}"/>
              </c:ext>
            </c:extLst>
          </c:dPt>
          <c:dPt>
            <c:idx val="9"/>
            <c:invertIfNegative val="0"/>
            <c:bubble3D val="0"/>
            <c:spPr>
              <a:solidFill>
                <a:srgbClr val="7C878E"/>
              </a:solidFill>
              <a:ln>
                <a:noFill/>
              </a:ln>
              <a:effectLst/>
            </c:spPr>
            <c:extLst>
              <c:ext xmlns:c16="http://schemas.microsoft.com/office/drawing/2014/chart" uri="{C3380CC4-5D6E-409C-BE32-E72D297353CC}">
                <c16:uniqueId val="{00000011-95B8-494D-A808-66E9565E8FF7}"/>
              </c:ext>
            </c:extLst>
          </c:dPt>
          <c:dPt>
            <c:idx val="10"/>
            <c:invertIfNegative val="0"/>
            <c:bubble3D val="0"/>
            <c:spPr>
              <a:solidFill>
                <a:srgbClr val="7C878E"/>
              </a:solidFill>
              <a:ln>
                <a:noFill/>
              </a:ln>
              <a:effectLst/>
            </c:spPr>
            <c:extLst>
              <c:ext xmlns:c16="http://schemas.microsoft.com/office/drawing/2014/chart" uri="{C3380CC4-5D6E-409C-BE32-E72D297353CC}">
                <c16:uniqueId val="{00000013-95B8-494D-A808-66E9565E8FF7}"/>
              </c:ext>
            </c:extLst>
          </c:dPt>
          <c:dPt>
            <c:idx val="12"/>
            <c:invertIfNegative val="0"/>
            <c:bubble3D val="0"/>
            <c:spPr>
              <a:solidFill>
                <a:srgbClr val="7C878E"/>
              </a:solidFill>
              <a:ln>
                <a:noFill/>
              </a:ln>
              <a:effectLst/>
            </c:spPr>
            <c:extLst>
              <c:ext xmlns:c16="http://schemas.microsoft.com/office/drawing/2014/chart" uri="{C3380CC4-5D6E-409C-BE32-E72D297353CC}">
                <c16:uniqueId val="{00000015-95B8-494D-A808-66E9565E8FF7}"/>
              </c:ext>
            </c:extLst>
          </c:dPt>
          <c:dPt>
            <c:idx val="13"/>
            <c:invertIfNegative val="0"/>
            <c:bubble3D val="0"/>
            <c:spPr>
              <a:solidFill>
                <a:srgbClr val="7C878E"/>
              </a:solidFill>
              <a:ln>
                <a:noFill/>
              </a:ln>
              <a:effectLst/>
            </c:spPr>
            <c:extLst>
              <c:ext xmlns:c16="http://schemas.microsoft.com/office/drawing/2014/chart" uri="{C3380CC4-5D6E-409C-BE32-E72D297353CC}">
                <c16:uniqueId val="{00000017-95B8-494D-A808-66E9565E8FF7}"/>
              </c:ext>
            </c:extLst>
          </c:dPt>
          <c:dPt>
            <c:idx val="16"/>
            <c:invertIfNegative val="0"/>
            <c:bubble3D val="0"/>
            <c:spPr>
              <a:solidFill>
                <a:srgbClr val="7C878E"/>
              </a:solidFill>
              <a:ln>
                <a:noFill/>
              </a:ln>
              <a:effectLst/>
            </c:spPr>
            <c:extLst>
              <c:ext xmlns:c16="http://schemas.microsoft.com/office/drawing/2014/chart" uri="{C3380CC4-5D6E-409C-BE32-E72D297353CC}">
                <c16:uniqueId val="{00000019-95B8-494D-A808-66E9565E8FF7}"/>
              </c:ext>
            </c:extLst>
          </c:dPt>
          <c:dPt>
            <c:idx val="17"/>
            <c:invertIfNegative val="0"/>
            <c:bubble3D val="0"/>
            <c:spPr>
              <a:solidFill>
                <a:srgbClr val="7C878E"/>
              </a:solidFill>
              <a:ln>
                <a:noFill/>
              </a:ln>
              <a:effectLst/>
            </c:spPr>
            <c:extLst>
              <c:ext xmlns:c16="http://schemas.microsoft.com/office/drawing/2014/chart" uri="{C3380CC4-5D6E-409C-BE32-E72D297353CC}">
                <c16:uniqueId val="{0000001B-95B8-494D-A808-66E9565E8FF7}"/>
              </c:ext>
            </c:extLst>
          </c:dPt>
          <c:dPt>
            <c:idx val="18"/>
            <c:invertIfNegative val="0"/>
            <c:bubble3D val="0"/>
            <c:spPr>
              <a:solidFill>
                <a:srgbClr val="7C878E"/>
              </a:solidFill>
              <a:ln>
                <a:noFill/>
              </a:ln>
              <a:effectLst/>
            </c:spPr>
            <c:extLst>
              <c:ext xmlns:c16="http://schemas.microsoft.com/office/drawing/2014/chart" uri="{C3380CC4-5D6E-409C-BE32-E72D297353CC}">
                <c16:uniqueId val="{0000001D-95B8-494D-A808-66E9565E8FF7}"/>
              </c:ext>
            </c:extLst>
          </c:dPt>
          <c:dPt>
            <c:idx val="20"/>
            <c:invertIfNegative val="0"/>
            <c:bubble3D val="0"/>
            <c:spPr>
              <a:solidFill>
                <a:srgbClr val="95682B"/>
              </a:solidFill>
              <a:ln>
                <a:noFill/>
              </a:ln>
              <a:effectLst/>
            </c:spPr>
            <c:extLst>
              <c:ext xmlns:c16="http://schemas.microsoft.com/office/drawing/2014/chart" uri="{C3380CC4-5D6E-409C-BE32-E72D297353CC}">
                <c16:uniqueId val="{0000001F-95B8-494D-A808-66E9565E8FF7}"/>
              </c:ext>
            </c:extLst>
          </c:dPt>
          <c:dPt>
            <c:idx val="21"/>
            <c:invertIfNegative val="0"/>
            <c:bubble3D val="0"/>
            <c:spPr>
              <a:solidFill>
                <a:srgbClr val="7C878E"/>
              </a:solidFill>
              <a:ln>
                <a:noFill/>
              </a:ln>
              <a:effectLst/>
            </c:spPr>
            <c:extLst>
              <c:ext xmlns:c16="http://schemas.microsoft.com/office/drawing/2014/chart" uri="{C3380CC4-5D6E-409C-BE32-E72D297353CC}">
                <c16:uniqueId val="{00000021-95B8-494D-A808-66E9565E8FF7}"/>
              </c:ext>
            </c:extLst>
          </c:dPt>
          <c:dPt>
            <c:idx val="22"/>
            <c:invertIfNegative val="0"/>
            <c:bubble3D val="0"/>
            <c:spPr>
              <a:solidFill>
                <a:srgbClr val="7C878E"/>
              </a:solidFill>
              <a:ln>
                <a:noFill/>
              </a:ln>
              <a:effectLst/>
            </c:spPr>
            <c:extLst>
              <c:ext xmlns:c16="http://schemas.microsoft.com/office/drawing/2014/chart" uri="{C3380CC4-5D6E-409C-BE32-E72D297353CC}">
                <c16:uniqueId val="{00000023-95B8-494D-A808-66E9565E8FF7}"/>
              </c:ext>
            </c:extLst>
          </c:dPt>
          <c:dPt>
            <c:idx val="23"/>
            <c:invertIfNegative val="0"/>
            <c:bubble3D val="0"/>
            <c:spPr>
              <a:solidFill>
                <a:srgbClr val="7C878E"/>
              </a:solidFill>
              <a:ln>
                <a:noFill/>
              </a:ln>
              <a:effectLst/>
            </c:spPr>
            <c:extLst>
              <c:ext xmlns:c16="http://schemas.microsoft.com/office/drawing/2014/chart" uri="{C3380CC4-5D6E-409C-BE32-E72D297353CC}">
                <c16:uniqueId val="{00000025-95B8-494D-A808-66E9565E8FF7}"/>
              </c:ext>
            </c:extLst>
          </c:dPt>
          <c:dPt>
            <c:idx val="24"/>
            <c:invertIfNegative val="0"/>
            <c:bubble3D val="0"/>
            <c:spPr>
              <a:solidFill>
                <a:srgbClr val="7C878E"/>
              </a:solidFill>
              <a:ln>
                <a:noFill/>
              </a:ln>
              <a:effectLst/>
            </c:spPr>
            <c:extLst>
              <c:ext xmlns:c16="http://schemas.microsoft.com/office/drawing/2014/chart" uri="{C3380CC4-5D6E-409C-BE32-E72D297353CC}">
                <c16:uniqueId val="{00000027-95B8-494D-A808-66E9565E8FF7}"/>
              </c:ext>
            </c:extLst>
          </c:dPt>
          <c:dPt>
            <c:idx val="25"/>
            <c:invertIfNegative val="0"/>
            <c:bubble3D val="0"/>
            <c:spPr>
              <a:solidFill>
                <a:srgbClr val="7C878E"/>
              </a:solidFill>
              <a:ln>
                <a:noFill/>
              </a:ln>
              <a:effectLst/>
            </c:spPr>
            <c:extLst>
              <c:ext xmlns:c16="http://schemas.microsoft.com/office/drawing/2014/chart" uri="{C3380CC4-5D6E-409C-BE32-E72D297353CC}">
                <c16:uniqueId val="{00000029-95B8-494D-A808-66E9565E8FF7}"/>
              </c:ext>
            </c:extLst>
          </c:dPt>
          <c:dPt>
            <c:idx val="26"/>
            <c:invertIfNegative val="0"/>
            <c:bubble3D val="0"/>
            <c:spPr>
              <a:solidFill>
                <a:srgbClr val="7C878E"/>
              </a:solidFill>
              <a:ln>
                <a:noFill/>
              </a:ln>
              <a:effectLst/>
            </c:spPr>
            <c:extLst>
              <c:ext xmlns:c16="http://schemas.microsoft.com/office/drawing/2014/chart" uri="{C3380CC4-5D6E-409C-BE32-E72D297353CC}">
                <c16:uniqueId val="{0000002B-95B8-494D-A808-66E9565E8FF7}"/>
              </c:ext>
            </c:extLst>
          </c:dPt>
          <c:dPt>
            <c:idx val="27"/>
            <c:invertIfNegative val="0"/>
            <c:bubble3D val="0"/>
            <c:spPr>
              <a:solidFill>
                <a:srgbClr val="7C878E"/>
              </a:solidFill>
              <a:ln>
                <a:noFill/>
              </a:ln>
              <a:effectLst/>
            </c:spPr>
            <c:extLst>
              <c:ext xmlns:c16="http://schemas.microsoft.com/office/drawing/2014/chart" uri="{C3380CC4-5D6E-409C-BE32-E72D297353CC}">
                <c16:uniqueId val="{0000002D-95B8-494D-A808-66E9565E8FF7}"/>
              </c:ext>
            </c:extLst>
          </c:dPt>
          <c:dPt>
            <c:idx val="28"/>
            <c:invertIfNegative val="0"/>
            <c:bubble3D val="0"/>
            <c:spPr>
              <a:solidFill>
                <a:srgbClr val="7C878E"/>
              </a:solidFill>
              <a:ln>
                <a:noFill/>
              </a:ln>
              <a:effectLst/>
            </c:spPr>
            <c:extLst>
              <c:ext xmlns:c16="http://schemas.microsoft.com/office/drawing/2014/chart" uri="{C3380CC4-5D6E-409C-BE32-E72D297353CC}">
                <c16:uniqueId val="{0000002F-95B8-494D-A808-66E9565E8FF7}"/>
              </c:ext>
            </c:extLst>
          </c:dPt>
          <c:dPt>
            <c:idx val="30"/>
            <c:invertIfNegative val="0"/>
            <c:bubble3D val="0"/>
            <c:spPr>
              <a:solidFill>
                <a:srgbClr val="FBBB27"/>
              </a:solidFill>
              <a:ln>
                <a:noFill/>
              </a:ln>
              <a:effectLst/>
            </c:spPr>
            <c:extLst>
              <c:ext xmlns:c16="http://schemas.microsoft.com/office/drawing/2014/chart" uri="{C3380CC4-5D6E-409C-BE32-E72D297353CC}">
                <c16:uniqueId val="{00000031-95B8-494D-A808-66E9565E8FF7}"/>
              </c:ext>
            </c:extLst>
          </c:dPt>
          <c:dPt>
            <c:idx val="31"/>
            <c:invertIfNegative val="0"/>
            <c:bubble3D val="0"/>
            <c:spPr>
              <a:solidFill>
                <a:srgbClr val="7C878E"/>
              </a:solidFill>
              <a:ln>
                <a:noFill/>
              </a:ln>
              <a:effectLst/>
            </c:spPr>
            <c:extLst>
              <c:ext xmlns:c16="http://schemas.microsoft.com/office/drawing/2014/chart" uri="{C3380CC4-5D6E-409C-BE32-E72D297353CC}">
                <c16:uniqueId val="{00000033-95B8-494D-A808-66E9565E8FF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'F24'!$G$5:$G$37</c:f>
              <c:strCache>
                <c:ptCount val="33"/>
                <c:pt idx="0">
                  <c:v>Chiapas</c:v>
                </c:pt>
                <c:pt idx="1">
                  <c:v>Guerrero</c:v>
                </c:pt>
                <c:pt idx="2">
                  <c:v>Morelos</c:v>
                </c:pt>
                <c:pt idx="3">
                  <c:v>Aguascalientes</c:v>
                </c:pt>
                <c:pt idx="4">
                  <c:v>Tabasco</c:v>
                </c:pt>
                <c:pt idx="5">
                  <c:v>Baja California Sur</c:v>
                </c:pt>
                <c:pt idx="6">
                  <c:v>Tlaxcala</c:v>
                </c:pt>
                <c:pt idx="7">
                  <c:v>Ciudad de México</c:v>
                </c:pt>
                <c:pt idx="8">
                  <c:v>San Luis Potosí</c:v>
                </c:pt>
                <c:pt idx="9">
                  <c:v>Durango</c:v>
                </c:pt>
                <c:pt idx="10">
                  <c:v>Quintana Roo</c:v>
                </c:pt>
                <c:pt idx="11">
                  <c:v>Zacatecas</c:v>
                </c:pt>
                <c:pt idx="12">
                  <c:v>Veracruz</c:v>
                </c:pt>
                <c:pt idx="13">
                  <c:v>México</c:v>
                </c:pt>
                <c:pt idx="14">
                  <c:v>Hidalgo</c:v>
                </c:pt>
                <c:pt idx="15">
                  <c:v>Campeche</c:v>
                </c:pt>
                <c:pt idx="16">
                  <c:v>Puebla</c:v>
                </c:pt>
                <c:pt idx="17">
                  <c:v>Michoacán</c:v>
                </c:pt>
                <c:pt idx="18">
                  <c:v>Querétaro</c:v>
                </c:pt>
                <c:pt idx="19">
                  <c:v>Baja California</c:v>
                </c:pt>
                <c:pt idx="20">
                  <c:v>Nacional</c:v>
                </c:pt>
                <c:pt idx="21">
                  <c:v>Nayarit</c:v>
                </c:pt>
                <c:pt idx="22">
                  <c:v>Oaxaca</c:v>
                </c:pt>
                <c:pt idx="23">
                  <c:v>Tamaulipas</c:v>
                </c:pt>
                <c:pt idx="24">
                  <c:v>Yucatán</c:v>
                </c:pt>
                <c:pt idx="25">
                  <c:v>Colima</c:v>
                </c:pt>
                <c:pt idx="26">
                  <c:v>Sonora</c:v>
                </c:pt>
                <c:pt idx="27">
                  <c:v>Sinaloa</c:v>
                </c:pt>
                <c:pt idx="28">
                  <c:v>Nuevo León</c:v>
                </c:pt>
                <c:pt idx="29">
                  <c:v>Chihuahua</c:v>
                </c:pt>
                <c:pt idx="30">
                  <c:v>Jalisco</c:v>
                </c:pt>
                <c:pt idx="31">
                  <c:v>Guanajuato</c:v>
                </c:pt>
                <c:pt idx="32">
                  <c:v>Coahuila</c:v>
                </c:pt>
              </c:strCache>
            </c:strRef>
          </c:cat>
          <c:val>
            <c:numRef>
              <c:f>'F24'!$H$5:$H$37</c:f>
              <c:numCache>
                <c:formatCode>0.0%</c:formatCode>
                <c:ptCount val="33"/>
                <c:pt idx="0">
                  <c:v>-0.43304347826086953</c:v>
                </c:pt>
                <c:pt idx="1">
                  <c:v>-0.33088235294117652</c:v>
                </c:pt>
                <c:pt idx="2">
                  <c:v>-0.30264993026499298</c:v>
                </c:pt>
                <c:pt idx="3">
                  <c:v>-0.25978987583572111</c:v>
                </c:pt>
                <c:pt idx="4">
                  <c:v>-0.23486682808716708</c:v>
                </c:pt>
                <c:pt idx="5">
                  <c:v>-0.23076923076923073</c:v>
                </c:pt>
                <c:pt idx="6">
                  <c:v>-0.23043478260869565</c:v>
                </c:pt>
                <c:pt idx="7">
                  <c:v>-0.22550132425274305</c:v>
                </c:pt>
                <c:pt idx="8">
                  <c:v>-0.16211293260473592</c:v>
                </c:pt>
                <c:pt idx="9">
                  <c:v>-0.16081871345029242</c:v>
                </c:pt>
                <c:pt idx="10">
                  <c:v>-0.15461346633416462</c:v>
                </c:pt>
                <c:pt idx="11">
                  <c:v>-0.15302491103202842</c:v>
                </c:pt>
                <c:pt idx="12">
                  <c:v>-0.15245130960376096</c:v>
                </c:pt>
                <c:pt idx="13">
                  <c:v>-0.13124999999999998</c:v>
                </c:pt>
                <c:pt idx="14">
                  <c:v>-0.10604651162790701</c:v>
                </c:pt>
                <c:pt idx="15">
                  <c:v>-0.10382513661202186</c:v>
                </c:pt>
                <c:pt idx="16">
                  <c:v>-0.10280373831775702</c:v>
                </c:pt>
                <c:pt idx="17">
                  <c:v>-9.7238895558223293E-2</c:v>
                </c:pt>
                <c:pt idx="18">
                  <c:v>-7.7791718946047639E-2</c:v>
                </c:pt>
                <c:pt idx="19">
                  <c:v>-7.3114565342544569E-2</c:v>
                </c:pt>
                <c:pt idx="20">
                  <c:v>-7.0656397936833204E-2</c:v>
                </c:pt>
                <c:pt idx="21">
                  <c:v>-5.5851063829787218E-2</c:v>
                </c:pt>
                <c:pt idx="22">
                  <c:v>-3.0150753768844241E-2</c:v>
                </c:pt>
                <c:pt idx="23">
                  <c:v>-2.8441410693970437E-2</c:v>
                </c:pt>
                <c:pt idx="24">
                  <c:v>-2.1052631578947323E-2</c:v>
                </c:pt>
                <c:pt idx="25">
                  <c:v>-1.9438444924406051E-2</c:v>
                </c:pt>
                <c:pt idx="26">
                  <c:v>7.6745970836533672E-4</c:v>
                </c:pt>
                <c:pt idx="27">
                  <c:v>8.5836909871244149E-3</c:v>
                </c:pt>
                <c:pt idx="28">
                  <c:v>2.0564427915117145E-2</c:v>
                </c:pt>
                <c:pt idx="29">
                  <c:v>3.4417727487034311E-2</c:v>
                </c:pt>
                <c:pt idx="30">
                  <c:v>4.5117075956596198E-2</c:v>
                </c:pt>
                <c:pt idx="31">
                  <c:v>7.0976491862567714E-2</c:v>
                </c:pt>
                <c:pt idx="32">
                  <c:v>0.10212053571428581</c:v>
                </c:pt>
              </c:numCache>
            </c:numRef>
          </c:val>
          <c:extLst>
            <c:ext xmlns:c16="http://schemas.microsoft.com/office/drawing/2014/chart" uri="{C3380CC4-5D6E-409C-BE32-E72D297353CC}">
              <c16:uniqueId val="{00000034-95B8-494D-A808-66E9565E8FF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39A5-407A-AE24-88CAF8ABC497}"/>
              </c:ext>
            </c:extLst>
          </c:dPt>
          <c:dPt>
            <c:idx val="19"/>
            <c:invertIfNegative val="0"/>
            <c:bubble3D val="0"/>
            <c:extLst>
              <c:ext xmlns:c16="http://schemas.microsoft.com/office/drawing/2014/chart" uri="{C3380CC4-5D6E-409C-BE32-E72D297353CC}">
                <c16:uniqueId val="{00000001-39A5-407A-AE24-88CAF8ABC497}"/>
              </c:ext>
            </c:extLst>
          </c:dPt>
          <c:dPt>
            <c:idx val="29"/>
            <c:invertIfNegative val="0"/>
            <c:bubble3D val="0"/>
            <c:extLst>
              <c:ext xmlns:c16="http://schemas.microsoft.com/office/drawing/2014/chart" uri="{C3380CC4-5D6E-409C-BE32-E72D297353CC}">
                <c16:uniqueId val="{00000002-39A5-407A-AE24-88CAF8ABC497}"/>
              </c:ext>
            </c:extLst>
          </c:dPt>
          <c:dPt>
            <c:idx val="30"/>
            <c:invertIfNegative val="0"/>
            <c:bubble3D val="0"/>
            <c:extLst>
              <c:ext xmlns:c16="http://schemas.microsoft.com/office/drawing/2014/chart" uri="{C3380CC4-5D6E-409C-BE32-E72D297353CC}">
                <c16:uniqueId val="{00000003-39A5-407A-AE24-88CAF8ABC497}"/>
              </c:ext>
            </c:extLst>
          </c:dPt>
          <c:dPt>
            <c:idx val="31"/>
            <c:invertIfNegative val="0"/>
            <c:bubble3D val="0"/>
            <c:spPr>
              <a:solidFill>
                <a:srgbClr val="FFC000"/>
              </a:solidFill>
              <a:ln>
                <a:noFill/>
              </a:ln>
              <a:effectLst/>
            </c:spPr>
            <c:extLst>
              <c:ext xmlns:c16="http://schemas.microsoft.com/office/drawing/2014/chart" uri="{C3380CC4-5D6E-409C-BE32-E72D297353CC}">
                <c16:uniqueId val="{00000005-39A5-407A-AE24-88CAF8ABC497}"/>
              </c:ext>
            </c:extLst>
          </c:dPt>
          <c:dLbls>
            <c:dLbl>
              <c:idx val="0"/>
              <c:layout>
                <c:manualLayout>
                  <c:x val="-8.54700854700854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A5-407A-AE24-88CAF8ABC497}"/>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'F87'!$A$7:$A$38</c:f>
              <c:strCache>
                <c:ptCount val="32"/>
                <c:pt idx="0">
                  <c:v>Guerrero</c:v>
                </c:pt>
                <c:pt idx="1">
                  <c:v>Zacatecas</c:v>
                </c:pt>
                <c:pt idx="2">
                  <c:v>Tlaxcala</c:v>
                </c:pt>
                <c:pt idx="3">
                  <c:v>Durango</c:v>
                </c:pt>
                <c:pt idx="4">
                  <c:v>Campeche</c:v>
                </c:pt>
                <c:pt idx="5">
                  <c:v>Chiapas</c:v>
                </c:pt>
                <c:pt idx="6">
                  <c:v>Morelos</c:v>
                </c:pt>
                <c:pt idx="7">
                  <c:v>Oaxaca</c:v>
                </c:pt>
                <c:pt idx="8">
                  <c:v>Hidalgo</c:v>
                </c:pt>
                <c:pt idx="9">
                  <c:v>Colima</c:v>
                </c:pt>
                <c:pt idx="10">
                  <c:v>Tabasco</c:v>
                </c:pt>
                <c:pt idx="11">
                  <c:v>Aguascalientes</c:v>
                </c:pt>
                <c:pt idx="12">
                  <c:v>Nayarit</c:v>
                </c:pt>
                <c:pt idx="13">
                  <c:v>Michoacán</c:v>
                </c:pt>
                <c:pt idx="14">
                  <c:v>San Luis Potosí</c:v>
                </c:pt>
                <c:pt idx="15">
                  <c:v>Tamaulipas</c:v>
                </c:pt>
                <c:pt idx="16">
                  <c:v>Veracruz</c:v>
                </c:pt>
                <c:pt idx="17">
                  <c:v>Baja California Sur</c:v>
                </c:pt>
                <c:pt idx="18">
                  <c:v>Puebla</c:v>
                </c:pt>
                <c:pt idx="19">
                  <c:v>Yucatán</c:v>
                </c:pt>
                <c:pt idx="20">
                  <c:v>Guanajuato</c:v>
                </c:pt>
                <c:pt idx="21">
                  <c:v>Sonora</c:v>
                </c:pt>
                <c:pt idx="22">
                  <c:v>Coahuila</c:v>
                </c:pt>
                <c:pt idx="23">
                  <c:v>Sinaloa</c:v>
                </c:pt>
                <c:pt idx="24">
                  <c:v>Querétaro</c:v>
                </c:pt>
                <c:pt idx="25">
                  <c:v>Chihuahua</c:v>
                </c:pt>
                <c:pt idx="26">
                  <c:v>Quintana Roo</c:v>
                </c:pt>
                <c:pt idx="27">
                  <c:v>Baja California</c:v>
                </c:pt>
                <c:pt idx="28">
                  <c:v>Estado de México</c:v>
                </c:pt>
                <c:pt idx="29">
                  <c:v>Nuevo León</c:v>
                </c:pt>
                <c:pt idx="30">
                  <c:v>Jalisco</c:v>
                </c:pt>
                <c:pt idx="31">
                  <c:v>Ciudad de México</c:v>
                </c:pt>
              </c:strCache>
            </c:strRef>
          </c:cat>
          <c:val>
            <c:numRef>
              <c:f>'F87'!$F$7:$F$38</c:f>
              <c:numCache>
                <c:formatCode>#,##0</c:formatCode>
                <c:ptCount val="32"/>
                <c:pt idx="0">
                  <c:v>22</c:v>
                </c:pt>
                <c:pt idx="1">
                  <c:v>297</c:v>
                </c:pt>
                <c:pt idx="2">
                  <c:v>320</c:v>
                </c:pt>
                <c:pt idx="3">
                  <c:v>342</c:v>
                </c:pt>
                <c:pt idx="4">
                  <c:v>447</c:v>
                </c:pt>
                <c:pt idx="5">
                  <c:v>465</c:v>
                </c:pt>
                <c:pt idx="6">
                  <c:v>480</c:v>
                </c:pt>
                <c:pt idx="7">
                  <c:v>504</c:v>
                </c:pt>
                <c:pt idx="8">
                  <c:v>522</c:v>
                </c:pt>
                <c:pt idx="9">
                  <c:v>644</c:v>
                </c:pt>
                <c:pt idx="10">
                  <c:v>697</c:v>
                </c:pt>
                <c:pt idx="11">
                  <c:v>729</c:v>
                </c:pt>
                <c:pt idx="12">
                  <c:v>824</c:v>
                </c:pt>
                <c:pt idx="13">
                  <c:v>828</c:v>
                </c:pt>
                <c:pt idx="14">
                  <c:v>904</c:v>
                </c:pt>
                <c:pt idx="15">
                  <c:v>986</c:v>
                </c:pt>
                <c:pt idx="16">
                  <c:v>1097</c:v>
                </c:pt>
                <c:pt idx="17">
                  <c:v>1197</c:v>
                </c:pt>
                <c:pt idx="18">
                  <c:v>1254</c:v>
                </c:pt>
                <c:pt idx="19">
                  <c:v>1360</c:v>
                </c:pt>
                <c:pt idx="20">
                  <c:v>1582</c:v>
                </c:pt>
                <c:pt idx="21">
                  <c:v>1587</c:v>
                </c:pt>
                <c:pt idx="22">
                  <c:v>1621</c:v>
                </c:pt>
                <c:pt idx="23">
                  <c:v>2236</c:v>
                </c:pt>
                <c:pt idx="24">
                  <c:v>2431</c:v>
                </c:pt>
                <c:pt idx="25">
                  <c:v>2497</c:v>
                </c:pt>
                <c:pt idx="26">
                  <c:v>2706</c:v>
                </c:pt>
                <c:pt idx="27">
                  <c:v>3202</c:v>
                </c:pt>
                <c:pt idx="28">
                  <c:v>4084</c:v>
                </c:pt>
                <c:pt idx="29">
                  <c:v>5125</c:v>
                </c:pt>
                <c:pt idx="30">
                  <c:v>5184</c:v>
                </c:pt>
                <c:pt idx="31">
                  <c:v>7082</c:v>
                </c:pt>
              </c:numCache>
            </c:numRef>
          </c:val>
          <c:extLst>
            <c:ext xmlns:c16="http://schemas.microsoft.com/office/drawing/2014/chart" uri="{C3380CC4-5D6E-409C-BE32-E72D297353CC}">
              <c16:uniqueId val="{00000007-39A5-407A-AE24-88CAF8ABC497}"/>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8000"/>
          <c:min val="0"/>
        </c:scaling>
        <c:delete val="0"/>
        <c:axPos val="b"/>
        <c:numFmt formatCode="#,##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86F2-46DD-AA67-8910C160B7FF}"/>
              </c:ext>
            </c:extLst>
          </c:dPt>
          <c:dPt>
            <c:idx val="14"/>
            <c:invertIfNegative val="0"/>
            <c:bubble3D val="0"/>
            <c:extLst>
              <c:ext xmlns:c16="http://schemas.microsoft.com/office/drawing/2014/chart" uri="{C3380CC4-5D6E-409C-BE32-E72D297353CC}">
                <c16:uniqueId val="{00000001-86F2-46DD-AA67-8910C160B7FF}"/>
              </c:ext>
            </c:extLst>
          </c:dPt>
          <c:dPt>
            <c:idx val="15"/>
            <c:invertIfNegative val="0"/>
            <c:bubble3D val="0"/>
            <c:spPr>
              <a:solidFill>
                <a:srgbClr val="F79646">
                  <a:lumMod val="75000"/>
                </a:srgbClr>
              </a:solidFill>
              <a:ln>
                <a:noFill/>
              </a:ln>
              <a:effectLst/>
            </c:spPr>
            <c:extLst>
              <c:ext xmlns:c16="http://schemas.microsoft.com/office/drawing/2014/chart" uri="{C3380CC4-5D6E-409C-BE32-E72D297353CC}">
                <c16:uniqueId val="{00000003-86F2-46DD-AA67-8910C160B7FF}"/>
              </c:ext>
            </c:extLst>
          </c:dPt>
          <c:dPt>
            <c:idx val="16"/>
            <c:invertIfNegative val="0"/>
            <c:bubble3D val="0"/>
            <c:extLst>
              <c:ext xmlns:c16="http://schemas.microsoft.com/office/drawing/2014/chart" uri="{C3380CC4-5D6E-409C-BE32-E72D297353CC}">
                <c16:uniqueId val="{00000004-86F2-46DD-AA67-8910C160B7FF}"/>
              </c:ext>
            </c:extLst>
          </c:dPt>
          <c:dPt>
            <c:idx val="19"/>
            <c:invertIfNegative val="0"/>
            <c:bubble3D val="0"/>
            <c:extLst>
              <c:ext xmlns:c16="http://schemas.microsoft.com/office/drawing/2014/chart" uri="{C3380CC4-5D6E-409C-BE32-E72D297353CC}">
                <c16:uniqueId val="{00000005-86F2-46DD-AA67-8910C160B7FF}"/>
              </c:ext>
            </c:extLst>
          </c:dPt>
          <c:dPt>
            <c:idx val="20"/>
            <c:invertIfNegative val="0"/>
            <c:bubble3D val="0"/>
            <c:spPr>
              <a:solidFill>
                <a:srgbClr val="FFC000"/>
              </a:solidFill>
              <a:ln>
                <a:noFill/>
              </a:ln>
              <a:effectLst/>
            </c:spPr>
            <c:extLst>
              <c:ext xmlns:c16="http://schemas.microsoft.com/office/drawing/2014/chart" uri="{C3380CC4-5D6E-409C-BE32-E72D297353CC}">
                <c16:uniqueId val="{00000007-86F2-46DD-AA67-8910C160B7FF}"/>
              </c:ext>
            </c:extLst>
          </c:dPt>
          <c:dPt>
            <c:idx val="22"/>
            <c:invertIfNegative val="0"/>
            <c:bubble3D val="0"/>
            <c:extLst>
              <c:ext xmlns:c16="http://schemas.microsoft.com/office/drawing/2014/chart" uri="{C3380CC4-5D6E-409C-BE32-E72D297353CC}">
                <c16:uniqueId val="{00000008-86F2-46DD-AA67-8910C160B7FF}"/>
              </c:ext>
            </c:extLst>
          </c:dPt>
          <c:dPt>
            <c:idx val="26"/>
            <c:invertIfNegative val="0"/>
            <c:bubble3D val="0"/>
            <c:extLst>
              <c:ext xmlns:c16="http://schemas.microsoft.com/office/drawing/2014/chart" uri="{C3380CC4-5D6E-409C-BE32-E72D297353CC}">
                <c16:uniqueId val="{00000009-86F2-46DD-AA67-8910C160B7FF}"/>
              </c:ext>
            </c:extLst>
          </c:dPt>
          <c:dPt>
            <c:idx val="27"/>
            <c:invertIfNegative val="0"/>
            <c:bubble3D val="0"/>
            <c:extLst>
              <c:ext xmlns:c16="http://schemas.microsoft.com/office/drawing/2014/chart" uri="{C3380CC4-5D6E-409C-BE32-E72D297353CC}">
                <c16:uniqueId val="{0000000A-86F2-46DD-AA67-8910C160B7F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'F88'!$A$7:$A$39</c:f>
              <c:strCache>
                <c:ptCount val="33"/>
                <c:pt idx="0">
                  <c:v>Guerrero</c:v>
                </c:pt>
                <c:pt idx="1">
                  <c:v>Michoacán</c:v>
                </c:pt>
                <c:pt idx="2">
                  <c:v>Durango</c:v>
                </c:pt>
                <c:pt idx="3">
                  <c:v>Zacatecas</c:v>
                </c:pt>
                <c:pt idx="4">
                  <c:v>Veracruz</c:v>
                </c:pt>
                <c:pt idx="5">
                  <c:v>Tamaulipas</c:v>
                </c:pt>
                <c:pt idx="6">
                  <c:v>Chiapas</c:v>
                </c:pt>
                <c:pt idx="7">
                  <c:v>Guanajuato</c:v>
                </c:pt>
                <c:pt idx="8">
                  <c:v>Hidalgo</c:v>
                </c:pt>
                <c:pt idx="9">
                  <c:v>Oaxaca</c:v>
                </c:pt>
                <c:pt idx="10">
                  <c:v>Puebla</c:v>
                </c:pt>
                <c:pt idx="11">
                  <c:v>San Luis Potosí</c:v>
                </c:pt>
                <c:pt idx="12">
                  <c:v>Morelos</c:v>
                </c:pt>
                <c:pt idx="13">
                  <c:v>Sonora</c:v>
                </c:pt>
                <c:pt idx="14">
                  <c:v>Aguascalientes</c:v>
                </c:pt>
                <c:pt idx="15">
                  <c:v>Coahuila</c:v>
                </c:pt>
                <c:pt idx="16">
                  <c:v>Jalisco</c:v>
                </c:pt>
                <c:pt idx="17">
                  <c:v>Nacional</c:v>
                </c:pt>
                <c:pt idx="18">
                  <c:v>Sinaloa</c:v>
                </c:pt>
                <c:pt idx="19">
                  <c:v>Estado de México</c:v>
                </c:pt>
                <c:pt idx="20">
                  <c:v>Colima</c:v>
                </c:pt>
                <c:pt idx="21">
                  <c:v>Ciudad de México</c:v>
                </c:pt>
                <c:pt idx="22">
                  <c:v>Tlaxcala</c:v>
                </c:pt>
                <c:pt idx="23">
                  <c:v>Chihuahua</c:v>
                </c:pt>
                <c:pt idx="24">
                  <c:v>Nayarit</c:v>
                </c:pt>
                <c:pt idx="25">
                  <c:v>Tabasco</c:v>
                </c:pt>
                <c:pt idx="26">
                  <c:v>Yucatán</c:v>
                </c:pt>
                <c:pt idx="27">
                  <c:v>Nuevo León</c:v>
                </c:pt>
                <c:pt idx="28">
                  <c:v>Campeche</c:v>
                </c:pt>
                <c:pt idx="29">
                  <c:v>Baja California</c:v>
                </c:pt>
                <c:pt idx="30">
                  <c:v>Querétaro</c:v>
                </c:pt>
                <c:pt idx="31">
                  <c:v>Baja California Sur</c:v>
                </c:pt>
                <c:pt idx="32">
                  <c:v>Quintana Roo</c:v>
                </c:pt>
              </c:strCache>
            </c:strRef>
          </c:cat>
          <c:val>
            <c:numRef>
              <c:f>'F88'!$F$7:$F$39</c:f>
              <c:numCache>
                <c:formatCode>0.00%</c:formatCode>
                <c:ptCount val="33"/>
                <c:pt idx="0">
                  <c:v>1.61148549663048E-3</c:v>
                </c:pt>
                <c:pt idx="1">
                  <c:v>2.28250082699306E-2</c:v>
                </c:pt>
                <c:pt idx="2">
                  <c:v>2.39714025373239E-2</c:v>
                </c:pt>
                <c:pt idx="3">
                  <c:v>2.5231501146886399E-2</c:v>
                </c:pt>
                <c:pt idx="4">
                  <c:v>2.55003603059114E-2</c:v>
                </c:pt>
                <c:pt idx="5">
                  <c:v>2.9172460723690102E-2</c:v>
                </c:pt>
                <c:pt idx="6">
                  <c:v>3.2462999162245203E-2</c:v>
                </c:pt>
                <c:pt idx="7">
                  <c:v>3.3112860013395903E-2</c:v>
                </c:pt>
                <c:pt idx="8">
                  <c:v>3.3768922240910798E-2</c:v>
                </c:pt>
                <c:pt idx="9">
                  <c:v>3.6266820177016698E-2</c:v>
                </c:pt>
                <c:pt idx="10">
                  <c:v>3.7806385480418501E-2</c:v>
                </c:pt>
                <c:pt idx="11">
                  <c:v>3.96439065035303E-2</c:v>
                </c:pt>
                <c:pt idx="12">
                  <c:v>3.9672700223158899E-2</c:v>
                </c:pt>
                <c:pt idx="13">
                  <c:v>4.226139752876E-2</c:v>
                </c:pt>
                <c:pt idx="14">
                  <c:v>4.5514141224948498E-2</c:v>
                </c:pt>
                <c:pt idx="15">
                  <c:v>4.7647041533170703E-2</c:v>
                </c:pt>
                <c:pt idx="16">
                  <c:v>5.2861818960506603E-2</c:v>
                </c:pt>
                <c:pt idx="17">
                  <c:v>5.3233961140088E-2</c:v>
                </c:pt>
                <c:pt idx="18">
                  <c:v>5.5030517818468197E-2</c:v>
                </c:pt>
                <c:pt idx="19">
                  <c:v>5.5975877192982401E-2</c:v>
                </c:pt>
                <c:pt idx="20">
                  <c:v>5.9890263182367703E-2</c:v>
                </c:pt>
                <c:pt idx="21">
                  <c:v>5.99574997671799E-2</c:v>
                </c:pt>
                <c:pt idx="22">
                  <c:v>6.2184220753983797E-2</c:v>
                </c:pt>
                <c:pt idx="23">
                  <c:v>6.2944290395765101E-2</c:v>
                </c:pt>
                <c:pt idx="24">
                  <c:v>6.4546451511828404E-2</c:v>
                </c:pt>
                <c:pt idx="25">
                  <c:v>6.4927806241266803E-2</c:v>
                </c:pt>
                <c:pt idx="26">
                  <c:v>7.0056147942100702E-2</c:v>
                </c:pt>
                <c:pt idx="27">
                  <c:v>7.3531521707940001E-2</c:v>
                </c:pt>
                <c:pt idx="28">
                  <c:v>7.6976063371792594E-2</c:v>
                </c:pt>
                <c:pt idx="29">
                  <c:v>7.7458996564904001E-2</c:v>
                </c:pt>
                <c:pt idx="30">
                  <c:v>9.3227488878662404E-2</c:v>
                </c:pt>
                <c:pt idx="31">
                  <c:v>9.3757343150309397E-2</c:v>
                </c:pt>
                <c:pt idx="32">
                  <c:v>0.163317037841753</c:v>
                </c:pt>
              </c:numCache>
            </c:numRef>
          </c:val>
          <c:extLst>
            <c:ext xmlns:c16="http://schemas.microsoft.com/office/drawing/2014/chart" uri="{C3380CC4-5D6E-409C-BE32-E72D297353CC}">
              <c16:uniqueId val="{0000000B-86F2-46DD-AA67-8910C160B7FF}"/>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0.17"/>
          <c:min val="0"/>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'F89'!$C$5</c:f>
              <c:strCache>
                <c:ptCount val="1"/>
                <c:pt idx="0">
                  <c:v>Variación</c:v>
                </c:pt>
              </c:strCache>
            </c:strRef>
          </c:tx>
          <c:spPr>
            <a:solidFill>
              <a:srgbClr val="C9D0D6"/>
            </a:solidFill>
            <a:ln>
              <a:noFill/>
            </a:ln>
            <a:effectLst/>
          </c:spPr>
          <c:invertIfNegative val="0"/>
          <c:dPt>
            <c:idx val="8"/>
            <c:invertIfNegative val="0"/>
            <c:bubble3D val="0"/>
            <c:spPr>
              <a:solidFill>
                <a:srgbClr val="7C878E"/>
              </a:solidFill>
              <a:ln>
                <a:noFill/>
              </a:ln>
              <a:effectLst/>
            </c:spPr>
            <c:extLst>
              <c:ext xmlns:c16="http://schemas.microsoft.com/office/drawing/2014/chart" uri="{C3380CC4-5D6E-409C-BE32-E72D297353CC}">
                <c16:uniqueId val="{00000001-6D2C-438D-976A-4F0E8B01A443}"/>
              </c:ext>
            </c:extLst>
          </c:dPt>
          <c:dPt>
            <c:idx val="20"/>
            <c:invertIfNegative val="0"/>
            <c:bubble3D val="0"/>
            <c:spPr>
              <a:solidFill>
                <a:srgbClr val="7C878E"/>
              </a:solidFill>
              <a:ln>
                <a:noFill/>
              </a:ln>
              <a:effectLst/>
            </c:spPr>
            <c:extLst>
              <c:ext xmlns:c16="http://schemas.microsoft.com/office/drawing/2014/chart" uri="{C3380CC4-5D6E-409C-BE32-E72D297353CC}">
                <c16:uniqueId val="{00000003-6D2C-438D-976A-4F0E8B01A443}"/>
              </c:ext>
            </c:extLst>
          </c:dPt>
          <c:dPt>
            <c:idx val="32"/>
            <c:invertIfNegative val="0"/>
            <c:bubble3D val="0"/>
            <c:spPr>
              <a:solidFill>
                <a:srgbClr val="7C878E"/>
              </a:solidFill>
              <a:ln>
                <a:noFill/>
              </a:ln>
              <a:effectLst/>
            </c:spPr>
            <c:extLst>
              <c:ext xmlns:c16="http://schemas.microsoft.com/office/drawing/2014/chart" uri="{C3380CC4-5D6E-409C-BE32-E72D297353CC}">
                <c16:uniqueId val="{00000005-6D2C-438D-976A-4F0E8B01A443}"/>
              </c:ext>
            </c:extLst>
          </c:dPt>
          <c:dPt>
            <c:idx val="44"/>
            <c:invertIfNegative val="0"/>
            <c:bubble3D val="0"/>
            <c:spPr>
              <a:solidFill>
                <a:srgbClr val="7C878E"/>
              </a:solidFill>
              <a:ln>
                <a:noFill/>
              </a:ln>
              <a:effectLst/>
            </c:spPr>
            <c:extLst>
              <c:ext xmlns:c16="http://schemas.microsoft.com/office/drawing/2014/chart" uri="{C3380CC4-5D6E-409C-BE32-E72D297353CC}">
                <c16:uniqueId val="{00000007-6D2C-438D-976A-4F0E8B01A443}"/>
              </c:ext>
            </c:extLst>
          </c:dPt>
          <c:dPt>
            <c:idx val="56"/>
            <c:invertIfNegative val="0"/>
            <c:bubble3D val="0"/>
            <c:spPr>
              <a:solidFill>
                <a:srgbClr val="7C878E"/>
              </a:solidFill>
              <a:ln>
                <a:noFill/>
              </a:ln>
              <a:effectLst/>
            </c:spPr>
            <c:extLst>
              <c:ext xmlns:c16="http://schemas.microsoft.com/office/drawing/2014/chart" uri="{C3380CC4-5D6E-409C-BE32-E72D297353CC}">
                <c16:uniqueId val="{00000009-6D2C-438D-976A-4F0E8B01A443}"/>
              </c:ext>
            </c:extLst>
          </c:dPt>
          <c:dPt>
            <c:idx val="68"/>
            <c:invertIfNegative val="0"/>
            <c:bubble3D val="0"/>
            <c:spPr>
              <a:solidFill>
                <a:srgbClr val="7C878E"/>
              </a:solidFill>
              <a:ln>
                <a:noFill/>
              </a:ln>
              <a:effectLst/>
            </c:spPr>
            <c:extLst>
              <c:ext xmlns:c16="http://schemas.microsoft.com/office/drawing/2014/chart" uri="{C3380CC4-5D6E-409C-BE32-E72D297353CC}">
                <c16:uniqueId val="{0000000B-6D2C-438D-976A-4F0E8B01A443}"/>
              </c:ext>
            </c:extLst>
          </c:dPt>
          <c:dPt>
            <c:idx val="80"/>
            <c:invertIfNegative val="0"/>
            <c:bubble3D val="0"/>
            <c:spPr>
              <a:solidFill>
                <a:srgbClr val="7C878E"/>
              </a:solidFill>
              <a:ln>
                <a:noFill/>
              </a:ln>
              <a:effectLst/>
            </c:spPr>
            <c:extLst>
              <c:ext xmlns:c16="http://schemas.microsoft.com/office/drawing/2014/chart" uri="{C3380CC4-5D6E-409C-BE32-E72D297353CC}">
                <c16:uniqueId val="{0000000D-6D2C-438D-976A-4F0E8B01A443}"/>
              </c:ext>
            </c:extLst>
          </c:dPt>
          <c:dPt>
            <c:idx val="92"/>
            <c:invertIfNegative val="0"/>
            <c:bubble3D val="0"/>
            <c:spPr>
              <a:solidFill>
                <a:srgbClr val="7C878E"/>
              </a:solidFill>
              <a:ln>
                <a:noFill/>
              </a:ln>
              <a:effectLst/>
            </c:spPr>
            <c:extLst>
              <c:ext xmlns:c16="http://schemas.microsoft.com/office/drawing/2014/chart" uri="{C3380CC4-5D6E-409C-BE32-E72D297353CC}">
                <c16:uniqueId val="{0000000F-6D2C-438D-976A-4F0E8B01A443}"/>
              </c:ext>
            </c:extLst>
          </c:dPt>
          <c:dPt>
            <c:idx val="104"/>
            <c:invertIfNegative val="0"/>
            <c:bubble3D val="0"/>
            <c:spPr>
              <a:solidFill>
                <a:srgbClr val="FBBB27"/>
              </a:solidFill>
              <a:ln>
                <a:noFill/>
              </a:ln>
              <a:effectLst/>
            </c:spPr>
            <c:extLst>
              <c:ext xmlns:c16="http://schemas.microsoft.com/office/drawing/2014/chart" uri="{C3380CC4-5D6E-409C-BE32-E72D297353CC}">
                <c16:uniqueId val="{00000011-6D2C-438D-976A-4F0E8B01A443}"/>
              </c:ext>
            </c:extLst>
          </c:dPt>
          <c:cat>
            <c:multiLvlStrRef>
              <c:f>'F89'!$A$6:$B$110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'F89'!$C$6:$C$110</c:f>
              <c:numCache>
                <c:formatCode>0.0</c:formatCode>
                <c:ptCount val="105"/>
                <c:pt idx="0">
                  <c:v>1.028763402517</c:v>
                </c:pt>
                <c:pt idx="1">
                  <c:v>2.7226495386930001</c:v>
                </c:pt>
                <c:pt idx="2">
                  <c:v>-4.0244066631260003</c:v>
                </c:pt>
                <c:pt idx="3">
                  <c:v>7.940704966607</c:v>
                </c:pt>
                <c:pt idx="4">
                  <c:v>0.94817602208499996</c:v>
                </c:pt>
                <c:pt idx="5">
                  <c:v>6.1699591296999999E-2</c:v>
                </c:pt>
                <c:pt idx="6">
                  <c:v>1.839866110177</c:v>
                </c:pt>
                <c:pt idx="7">
                  <c:v>5.0786181748530002</c:v>
                </c:pt>
                <c:pt idx="8">
                  <c:v>3.6736615410039999</c:v>
                </c:pt>
                <c:pt idx="9">
                  <c:v>8.0132653608969999</c:v>
                </c:pt>
                <c:pt idx="10">
                  <c:v>4.6289349043639998</c:v>
                </c:pt>
                <c:pt idx="11">
                  <c:v>5.1308370781579997</c:v>
                </c:pt>
                <c:pt idx="12">
                  <c:v>5.8799859507320003</c:v>
                </c:pt>
                <c:pt idx="13">
                  <c:v>3.496139786629</c:v>
                </c:pt>
                <c:pt idx="14">
                  <c:v>12.291705264022999</c:v>
                </c:pt>
                <c:pt idx="15">
                  <c:v>6.836343781229</c:v>
                </c:pt>
                <c:pt idx="16">
                  <c:v>13.352473421297001</c:v>
                </c:pt>
                <c:pt idx="17">
                  <c:v>12.409013387457</c:v>
                </c:pt>
                <c:pt idx="18">
                  <c:v>7.4080187861670002</c:v>
                </c:pt>
                <c:pt idx="19">
                  <c:v>4.5745643966509997</c:v>
                </c:pt>
                <c:pt idx="20">
                  <c:v>9.281579706054</c:v>
                </c:pt>
                <c:pt idx="21">
                  <c:v>6.3798062709009997</c:v>
                </c:pt>
                <c:pt idx="22">
                  <c:v>6.9479781583379996</c:v>
                </c:pt>
                <c:pt idx="23">
                  <c:v>10.882964877614</c:v>
                </c:pt>
                <c:pt idx="24">
                  <c:v>10.522353631873999</c:v>
                </c:pt>
                <c:pt idx="25">
                  <c:v>6.8294613243260001</c:v>
                </c:pt>
                <c:pt idx="26">
                  <c:v>2.2955949410969998</c:v>
                </c:pt>
                <c:pt idx="27">
                  <c:v>2.2102915007080002</c:v>
                </c:pt>
                <c:pt idx="28">
                  <c:v>1.08153447249</c:v>
                </c:pt>
                <c:pt idx="29">
                  <c:v>4.486276253192</c:v>
                </c:pt>
                <c:pt idx="30">
                  <c:v>9.3557353572099995</c:v>
                </c:pt>
                <c:pt idx="31">
                  <c:v>8.4389903747229997</c:v>
                </c:pt>
                <c:pt idx="32">
                  <c:v>15.369957380264999</c:v>
                </c:pt>
                <c:pt idx="33">
                  <c:v>1.5643768393640001</c:v>
                </c:pt>
                <c:pt idx="34">
                  <c:v>2.518244742806</c:v>
                </c:pt>
                <c:pt idx="35">
                  <c:v>4.1318829758750004</c:v>
                </c:pt>
                <c:pt idx="36">
                  <c:v>3.016911278597</c:v>
                </c:pt>
                <c:pt idx="37">
                  <c:v>6.0779656970540001</c:v>
                </c:pt>
                <c:pt idx="38">
                  <c:v>3.3934349384989999</c:v>
                </c:pt>
                <c:pt idx="39">
                  <c:v>6.6810881360629999</c:v>
                </c:pt>
                <c:pt idx="40">
                  <c:v>2.518691813287</c:v>
                </c:pt>
                <c:pt idx="41">
                  <c:v>2.1297099962120001</c:v>
                </c:pt>
                <c:pt idx="42">
                  <c:v>-5.7957348821880004</c:v>
                </c:pt>
                <c:pt idx="43">
                  <c:v>-2.1305005773599999</c:v>
                </c:pt>
                <c:pt idx="44">
                  <c:v>-7.4851856153669996</c:v>
                </c:pt>
                <c:pt idx="45">
                  <c:v>-2.9383237340030002</c:v>
                </c:pt>
                <c:pt idx="46">
                  <c:v>1.1275307399750001</c:v>
                </c:pt>
                <c:pt idx="47">
                  <c:v>-1.8160535950409999</c:v>
                </c:pt>
                <c:pt idx="48">
                  <c:v>-0.77438998171399998</c:v>
                </c:pt>
                <c:pt idx="49">
                  <c:v>0.57645909783299998</c:v>
                </c:pt>
                <c:pt idx="50">
                  <c:v>7.4113404349150001</c:v>
                </c:pt>
                <c:pt idx="51">
                  <c:v>-4.8564801395519996</c:v>
                </c:pt>
                <c:pt idx="52">
                  <c:v>1.4883591899269999</c:v>
                </c:pt>
                <c:pt idx="53">
                  <c:v>3.6545095616090002</c:v>
                </c:pt>
                <c:pt idx="54">
                  <c:v>2.2381733570729998</c:v>
                </c:pt>
                <c:pt idx="55">
                  <c:v>2.987568219296</c:v>
                </c:pt>
                <c:pt idx="56">
                  <c:v>3.1095238950950002</c:v>
                </c:pt>
                <c:pt idx="57">
                  <c:v>1.0733846568680001</c:v>
                </c:pt>
                <c:pt idx="58">
                  <c:v>0.30859480690000002</c:v>
                </c:pt>
                <c:pt idx="59">
                  <c:v>4.3358919625469996</c:v>
                </c:pt>
                <c:pt idx="60">
                  <c:v>4.2113058235030003</c:v>
                </c:pt>
                <c:pt idx="61">
                  <c:v>1.093517180828</c:v>
                </c:pt>
                <c:pt idx="62">
                  <c:v>-3.12526502955</c:v>
                </c:pt>
                <c:pt idx="63">
                  <c:v>4.9837324141470001</c:v>
                </c:pt>
                <c:pt idx="64">
                  <c:v>0.30355395408000002</c:v>
                </c:pt>
                <c:pt idx="65">
                  <c:v>-2.7110672882040001</c:v>
                </c:pt>
                <c:pt idx="66">
                  <c:v>2.545150371663</c:v>
                </c:pt>
                <c:pt idx="67">
                  <c:v>2.2152440704559999</c:v>
                </c:pt>
                <c:pt idx="68">
                  <c:v>-2.6996477433320001</c:v>
                </c:pt>
                <c:pt idx="69">
                  <c:v>4.2984500386170001</c:v>
                </c:pt>
                <c:pt idx="70">
                  <c:v>-1.6038682188960001</c:v>
                </c:pt>
                <c:pt idx="71">
                  <c:v>-4.472493206337</c:v>
                </c:pt>
                <c:pt idx="72">
                  <c:v>-0.22571777979400001</c:v>
                </c:pt>
                <c:pt idx="73">
                  <c:v>3.0686359347179999</c:v>
                </c:pt>
                <c:pt idx="74">
                  <c:v>5.1433310183280003</c:v>
                </c:pt>
                <c:pt idx="75">
                  <c:v>3.1262386821570001</c:v>
                </c:pt>
                <c:pt idx="76">
                  <c:v>1.450374411041</c:v>
                </c:pt>
                <c:pt idx="77">
                  <c:v>0.18458961131099999</c:v>
                </c:pt>
                <c:pt idx="78">
                  <c:v>0.74735687415600005</c:v>
                </c:pt>
                <c:pt idx="79">
                  <c:v>-0.63860460255700002</c:v>
                </c:pt>
                <c:pt idx="80">
                  <c:v>-1.59475565555</c:v>
                </c:pt>
                <c:pt idx="81">
                  <c:v>-4.22355246456</c:v>
                </c:pt>
                <c:pt idx="82">
                  <c:v>-1.6028607614679999</c:v>
                </c:pt>
                <c:pt idx="83">
                  <c:v>-3.719089053057</c:v>
                </c:pt>
                <c:pt idx="84">
                  <c:v>-3.1600906437949998</c:v>
                </c:pt>
                <c:pt idx="85">
                  <c:v>-7.1529809101320003</c:v>
                </c:pt>
                <c:pt idx="86">
                  <c:v>-9.1463930440589998</c:v>
                </c:pt>
                <c:pt idx="87">
                  <c:v>-31.111488117423999</c:v>
                </c:pt>
                <c:pt idx="88">
                  <c:v>-25.396358756956001</c:v>
                </c:pt>
                <c:pt idx="89">
                  <c:v>-11.064866734057</c:v>
                </c:pt>
                <c:pt idx="90">
                  <c:v>-11.744544302265</c:v>
                </c:pt>
                <c:pt idx="91">
                  <c:v>-11.514753159482</c:v>
                </c:pt>
                <c:pt idx="92">
                  <c:v>-3.8142898133840002</c:v>
                </c:pt>
                <c:pt idx="93">
                  <c:v>-5.082850693838</c:v>
                </c:pt>
                <c:pt idx="94">
                  <c:v>-1.6340003861650001</c:v>
                </c:pt>
                <c:pt idx="95">
                  <c:v>4.1948160755300004</c:v>
                </c:pt>
                <c:pt idx="96">
                  <c:v>-6.7744529403430001</c:v>
                </c:pt>
                <c:pt idx="97">
                  <c:v>-2.7030009894120002</c:v>
                </c:pt>
                <c:pt idx="98">
                  <c:v>1.3213911571070001</c:v>
                </c:pt>
                <c:pt idx="99">
                  <c:v>31.181360129575999</c:v>
                </c:pt>
                <c:pt idx="100">
                  <c:v>19.751184182026002</c:v>
                </c:pt>
                <c:pt idx="101">
                  <c:v>2.2374506023920002</c:v>
                </c:pt>
                <c:pt idx="102">
                  <c:v>7.1857628669529996</c:v>
                </c:pt>
                <c:pt idx="103">
                  <c:v>5.0861256788920004</c:v>
                </c:pt>
                <c:pt idx="104">
                  <c:v>5.5441696721000001E-2</c:v>
                </c:pt>
              </c:numCache>
            </c:numRef>
          </c:val>
          <c:extLst>
            <c:ext xmlns:c16="http://schemas.microsoft.com/office/drawing/2014/chart" uri="{C3380CC4-5D6E-409C-BE32-E72D297353CC}">
              <c16:uniqueId val="{00000012-6D2C-438D-976A-4F0E8B01A443}"/>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'F89'!$D$5</c:f>
              <c:strCache>
                <c:ptCount val="1"/>
                <c:pt idx="0">
                  <c:v>Variación promedio</c:v>
                </c:pt>
              </c:strCache>
            </c:strRef>
          </c:tx>
          <c:spPr>
            <a:ln w="28575" cap="rnd">
              <a:solidFill>
                <a:srgbClr val="B69630"/>
              </a:solidFill>
              <a:round/>
            </a:ln>
            <a:effectLst/>
          </c:spPr>
          <c:marker>
            <c:symbol val="none"/>
          </c:marker>
          <c:cat>
            <c:multiLvlStrRef>
              <c:f>'F89'!$A$6:$B$110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'F89'!$D$6:$D$110</c:f>
              <c:numCache>
                <c:formatCode>0.0</c:formatCode>
                <c:ptCount val="105"/>
                <c:pt idx="0">
                  <c:v>3.9266408320089199</c:v>
                </c:pt>
                <c:pt idx="1">
                  <c:v>3.6953119768971701</c:v>
                </c:pt>
                <c:pt idx="2">
                  <c:v>2.6847619971307499</c:v>
                </c:pt>
                <c:pt idx="3">
                  <c:v>3.3066206700919998</c:v>
                </c:pt>
                <c:pt idx="4">
                  <c:v>2.8098170989992499</c:v>
                </c:pt>
                <c:pt idx="5">
                  <c:v>2.4368846395952501</c:v>
                </c:pt>
                <c:pt idx="6">
                  <c:v>1.8743170056319201</c:v>
                </c:pt>
                <c:pt idx="7">
                  <c:v>1.8967793031939999</c:v>
                </c:pt>
                <c:pt idx="8">
                  <c:v>1.99747297063317</c:v>
                </c:pt>
                <c:pt idx="9">
                  <c:v>2.4303174737975799</c:v>
                </c:pt>
                <c:pt idx="10">
                  <c:v>2.7818248196837501</c:v>
                </c:pt>
                <c:pt idx="11">
                  <c:v>3.0868975022938301</c:v>
                </c:pt>
                <c:pt idx="12">
                  <c:v>3.4911660479784201</c:v>
                </c:pt>
                <c:pt idx="13">
                  <c:v>3.5556235686397502</c:v>
                </c:pt>
                <c:pt idx="14">
                  <c:v>4.9152995625688298</c:v>
                </c:pt>
                <c:pt idx="15">
                  <c:v>4.8232694637873301</c:v>
                </c:pt>
                <c:pt idx="16">
                  <c:v>5.8569609137216698</c:v>
                </c:pt>
                <c:pt idx="17">
                  <c:v>6.8859037300683301</c:v>
                </c:pt>
                <c:pt idx="18">
                  <c:v>7.3499164530675003</c:v>
                </c:pt>
                <c:pt idx="19">
                  <c:v>7.30791197155067</c:v>
                </c:pt>
                <c:pt idx="20">
                  <c:v>7.77523848530483</c:v>
                </c:pt>
                <c:pt idx="21">
                  <c:v>7.6391168944718304</c:v>
                </c:pt>
                <c:pt idx="22">
                  <c:v>7.8323704989696701</c:v>
                </c:pt>
                <c:pt idx="23">
                  <c:v>8.3117144822576705</c:v>
                </c:pt>
                <c:pt idx="24">
                  <c:v>8.6985784556861692</c:v>
                </c:pt>
                <c:pt idx="25">
                  <c:v>8.9763552504942492</c:v>
                </c:pt>
                <c:pt idx="26">
                  <c:v>8.1433460569170801</c:v>
                </c:pt>
                <c:pt idx="27">
                  <c:v>7.7578417002069999</c:v>
                </c:pt>
                <c:pt idx="28">
                  <c:v>6.7352634544730803</c:v>
                </c:pt>
                <c:pt idx="29">
                  <c:v>6.0750353599510003</c:v>
                </c:pt>
                <c:pt idx="30">
                  <c:v>6.2373450742045797</c:v>
                </c:pt>
                <c:pt idx="31">
                  <c:v>6.5593805723772496</c:v>
                </c:pt>
                <c:pt idx="32">
                  <c:v>7.0667453785615004</c:v>
                </c:pt>
                <c:pt idx="33">
                  <c:v>6.6654595926000804</c:v>
                </c:pt>
                <c:pt idx="34">
                  <c:v>6.2963151413057501</c:v>
                </c:pt>
                <c:pt idx="35">
                  <c:v>5.7337249828274999</c:v>
                </c:pt>
                <c:pt idx="36">
                  <c:v>5.1082714533877498</c:v>
                </c:pt>
                <c:pt idx="37">
                  <c:v>5.0456468177817504</c:v>
                </c:pt>
                <c:pt idx="38">
                  <c:v>5.1371334842319198</c:v>
                </c:pt>
                <c:pt idx="39">
                  <c:v>5.5096998705114997</c:v>
                </c:pt>
                <c:pt idx="40">
                  <c:v>5.6294629822445801</c:v>
                </c:pt>
                <c:pt idx="41">
                  <c:v>5.4330824608295796</c:v>
                </c:pt>
                <c:pt idx="42">
                  <c:v>4.1704599408797502</c:v>
                </c:pt>
                <c:pt idx="43">
                  <c:v>3.2896690282061698</c:v>
                </c:pt>
                <c:pt idx="44">
                  <c:v>1.3850737785701699</c:v>
                </c:pt>
                <c:pt idx="45">
                  <c:v>1.00984873078958</c:v>
                </c:pt>
                <c:pt idx="46">
                  <c:v>0.89395589722033297</c:v>
                </c:pt>
                <c:pt idx="47">
                  <c:v>0.39829451631066698</c:v>
                </c:pt>
                <c:pt idx="48">
                  <c:v>8.2352744618083396E-2</c:v>
                </c:pt>
                <c:pt idx="49">
                  <c:v>-0.37610613865033299</c:v>
                </c:pt>
                <c:pt idx="50">
                  <c:v>-4.1280680615666601E-2</c:v>
                </c:pt>
                <c:pt idx="51">
                  <c:v>-1.0027447035835799</c:v>
                </c:pt>
                <c:pt idx="52">
                  <c:v>-1.08860575553025</c:v>
                </c:pt>
                <c:pt idx="53">
                  <c:v>-0.96153912508049999</c:v>
                </c:pt>
                <c:pt idx="54">
                  <c:v>-0.29204677180874999</c:v>
                </c:pt>
                <c:pt idx="55">
                  <c:v>0.134458961245917</c:v>
                </c:pt>
                <c:pt idx="56">
                  <c:v>1.0173514204510801</c:v>
                </c:pt>
                <c:pt idx="57">
                  <c:v>1.35166045302367</c:v>
                </c:pt>
                <c:pt idx="58">
                  <c:v>1.2834157919340801</c:v>
                </c:pt>
                <c:pt idx="59">
                  <c:v>1.79607792173308</c:v>
                </c:pt>
                <c:pt idx="60">
                  <c:v>2.2115525721678302</c:v>
                </c:pt>
                <c:pt idx="61">
                  <c:v>2.2546407457507498</c:v>
                </c:pt>
                <c:pt idx="62">
                  <c:v>1.37659029037867</c:v>
                </c:pt>
                <c:pt idx="63">
                  <c:v>2.19660800318692</c:v>
                </c:pt>
                <c:pt idx="64">
                  <c:v>2.0978742335330001</c:v>
                </c:pt>
                <c:pt idx="65">
                  <c:v>1.56740949604858</c:v>
                </c:pt>
                <c:pt idx="66">
                  <c:v>1.5929909139310801</c:v>
                </c:pt>
                <c:pt idx="67">
                  <c:v>1.5286305681944199</c:v>
                </c:pt>
                <c:pt idx="68">
                  <c:v>1.0445329316588301</c:v>
                </c:pt>
                <c:pt idx="69">
                  <c:v>1.31328838013792</c:v>
                </c:pt>
                <c:pt idx="70">
                  <c:v>1.15391646132158</c:v>
                </c:pt>
                <c:pt idx="71">
                  <c:v>0.419884363914583</c:v>
                </c:pt>
                <c:pt idx="72">
                  <c:v>5.0132396973166703E-2</c:v>
                </c:pt>
                <c:pt idx="73">
                  <c:v>0.21472562646400001</c:v>
                </c:pt>
                <c:pt idx="74">
                  <c:v>0.90377529712049998</c:v>
                </c:pt>
                <c:pt idx="75">
                  <c:v>0.74898415278800001</c:v>
                </c:pt>
                <c:pt idx="76">
                  <c:v>0.84455252420141702</c:v>
                </c:pt>
                <c:pt idx="77">
                  <c:v>1.0858572658276699</c:v>
                </c:pt>
                <c:pt idx="78">
                  <c:v>0.93604114103541702</c:v>
                </c:pt>
                <c:pt idx="79">
                  <c:v>0.69822041828433301</c:v>
                </c:pt>
                <c:pt idx="80">
                  <c:v>0.79029475893283296</c:v>
                </c:pt>
                <c:pt idx="81">
                  <c:v>8.0127883668083294E-2</c:v>
                </c:pt>
                <c:pt idx="82">
                  <c:v>8.0211838453750003E-2</c:v>
                </c:pt>
                <c:pt idx="83">
                  <c:v>0.14299551789375001</c:v>
                </c:pt>
                <c:pt idx="84">
                  <c:v>-0.101535554106333</c:v>
                </c:pt>
                <c:pt idx="85">
                  <c:v>-0.95333695784383299</c:v>
                </c:pt>
                <c:pt idx="86">
                  <c:v>-2.1441472963760799</c:v>
                </c:pt>
                <c:pt idx="87">
                  <c:v>-4.9972911963411697</c:v>
                </c:pt>
                <c:pt idx="88">
                  <c:v>-7.2345189603409201</c:v>
                </c:pt>
                <c:pt idx="89">
                  <c:v>-8.1719736557882499</c:v>
                </c:pt>
                <c:pt idx="90">
                  <c:v>-9.2129654204900007</c:v>
                </c:pt>
                <c:pt idx="91">
                  <c:v>-10.1193111335671</c:v>
                </c:pt>
                <c:pt idx="92">
                  <c:v>-10.304272313386599</c:v>
                </c:pt>
                <c:pt idx="93">
                  <c:v>-10.3758804991598</c:v>
                </c:pt>
                <c:pt idx="94">
                  <c:v>-10.378475467884501</c:v>
                </c:pt>
                <c:pt idx="95">
                  <c:v>-9.7189833738355809</c:v>
                </c:pt>
                <c:pt idx="96">
                  <c:v>-10.0201802318813</c:v>
                </c:pt>
                <c:pt idx="97">
                  <c:v>-9.6493485718212497</c:v>
                </c:pt>
                <c:pt idx="98">
                  <c:v>-8.7770332217240803</c:v>
                </c:pt>
                <c:pt idx="99">
                  <c:v>-3.58596253447408</c:v>
                </c:pt>
                <c:pt idx="100">
                  <c:v>0.17633271044108301</c:v>
                </c:pt>
                <c:pt idx="101">
                  <c:v>1.28485915514517</c:v>
                </c:pt>
                <c:pt idx="102">
                  <c:v>2.8623847525800001</c:v>
                </c:pt>
                <c:pt idx="103">
                  <c:v>4.2457913224445001</c:v>
                </c:pt>
                <c:pt idx="104">
                  <c:v>4.5682689482865797</c:v>
                </c:pt>
              </c:numCache>
            </c:numRef>
          </c:val>
          <c:smooth val="0"/>
          <c:extLst>
            <c:ext xmlns:c16="http://schemas.microsoft.com/office/drawing/2014/chart" uri="{C3380CC4-5D6E-409C-BE32-E72D297353CC}">
              <c16:uniqueId val="{00000013-6D2C-438D-976A-4F0E8B01A443}"/>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62A-4A38-84C1-587606134AC3}"/>
              </c:ext>
            </c:extLst>
          </c:dPt>
          <c:dPt>
            <c:idx val="1"/>
            <c:invertIfNegative val="0"/>
            <c:bubble3D val="0"/>
            <c:spPr>
              <a:solidFill>
                <a:srgbClr val="7C878E"/>
              </a:solidFill>
              <a:ln>
                <a:noFill/>
              </a:ln>
              <a:effectLst/>
            </c:spPr>
            <c:extLst>
              <c:ext xmlns:c16="http://schemas.microsoft.com/office/drawing/2014/chart" uri="{C3380CC4-5D6E-409C-BE32-E72D297353CC}">
                <c16:uniqueId val="{00000003-362A-4A38-84C1-587606134AC3}"/>
              </c:ext>
            </c:extLst>
          </c:dPt>
          <c:dPt>
            <c:idx val="2"/>
            <c:invertIfNegative val="0"/>
            <c:bubble3D val="0"/>
            <c:spPr>
              <a:solidFill>
                <a:srgbClr val="7C878E"/>
              </a:solidFill>
              <a:ln>
                <a:noFill/>
              </a:ln>
              <a:effectLst/>
            </c:spPr>
            <c:extLst>
              <c:ext xmlns:c16="http://schemas.microsoft.com/office/drawing/2014/chart" uri="{C3380CC4-5D6E-409C-BE32-E72D297353CC}">
                <c16:uniqueId val="{00000005-362A-4A38-84C1-587606134AC3}"/>
              </c:ext>
            </c:extLst>
          </c:dPt>
          <c:dPt>
            <c:idx val="3"/>
            <c:invertIfNegative val="0"/>
            <c:bubble3D val="0"/>
            <c:spPr>
              <a:solidFill>
                <a:srgbClr val="7C878E"/>
              </a:solidFill>
              <a:ln>
                <a:noFill/>
              </a:ln>
              <a:effectLst/>
            </c:spPr>
            <c:extLst>
              <c:ext xmlns:c16="http://schemas.microsoft.com/office/drawing/2014/chart" uri="{C3380CC4-5D6E-409C-BE32-E72D297353CC}">
                <c16:uniqueId val="{00000007-362A-4A38-84C1-587606134AC3}"/>
              </c:ext>
            </c:extLst>
          </c:dPt>
          <c:dPt>
            <c:idx val="4"/>
            <c:invertIfNegative val="0"/>
            <c:bubble3D val="0"/>
            <c:spPr>
              <a:solidFill>
                <a:srgbClr val="7C878E"/>
              </a:solidFill>
              <a:ln>
                <a:noFill/>
              </a:ln>
              <a:effectLst/>
            </c:spPr>
            <c:extLst>
              <c:ext xmlns:c16="http://schemas.microsoft.com/office/drawing/2014/chart" uri="{C3380CC4-5D6E-409C-BE32-E72D297353CC}">
                <c16:uniqueId val="{00000009-362A-4A38-84C1-587606134AC3}"/>
              </c:ext>
            </c:extLst>
          </c:dPt>
          <c:dPt>
            <c:idx val="5"/>
            <c:invertIfNegative val="0"/>
            <c:bubble3D val="0"/>
            <c:spPr>
              <a:solidFill>
                <a:srgbClr val="7C878E"/>
              </a:solidFill>
              <a:ln>
                <a:noFill/>
              </a:ln>
              <a:effectLst/>
            </c:spPr>
            <c:extLst>
              <c:ext xmlns:c16="http://schemas.microsoft.com/office/drawing/2014/chart" uri="{C3380CC4-5D6E-409C-BE32-E72D297353CC}">
                <c16:uniqueId val="{0000000B-362A-4A38-84C1-587606134AC3}"/>
              </c:ext>
            </c:extLst>
          </c:dPt>
          <c:dPt>
            <c:idx val="6"/>
            <c:invertIfNegative val="0"/>
            <c:bubble3D val="0"/>
            <c:spPr>
              <a:solidFill>
                <a:srgbClr val="7C878E"/>
              </a:solidFill>
              <a:ln>
                <a:noFill/>
              </a:ln>
              <a:effectLst/>
            </c:spPr>
            <c:extLst>
              <c:ext xmlns:c16="http://schemas.microsoft.com/office/drawing/2014/chart" uri="{C3380CC4-5D6E-409C-BE32-E72D297353CC}">
                <c16:uniqueId val="{0000000D-362A-4A38-84C1-587606134AC3}"/>
              </c:ext>
            </c:extLst>
          </c:dPt>
          <c:dPt>
            <c:idx val="7"/>
            <c:invertIfNegative val="0"/>
            <c:bubble3D val="0"/>
            <c:spPr>
              <a:solidFill>
                <a:srgbClr val="7C878E"/>
              </a:solidFill>
              <a:ln>
                <a:noFill/>
              </a:ln>
              <a:effectLst/>
            </c:spPr>
            <c:extLst>
              <c:ext xmlns:c16="http://schemas.microsoft.com/office/drawing/2014/chart" uri="{C3380CC4-5D6E-409C-BE32-E72D297353CC}">
                <c16:uniqueId val="{0000000F-362A-4A38-84C1-587606134AC3}"/>
              </c:ext>
            </c:extLst>
          </c:dPt>
          <c:dPt>
            <c:idx val="8"/>
            <c:invertIfNegative val="0"/>
            <c:bubble3D val="0"/>
            <c:spPr>
              <a:solidFill>
                <a:srgbClr val="7C878E"/>
              </a:solidFill>
              <a:ln>
                <a:noFill/>
              </a:ln>
              <a:effectLst/>
            </c:spPr>
            <c:extLst>
              <c:ext xmlns:c16="http://schemas.microsoft.com/office/drawing/2014/chart" uri="{C3380CC4-5D6E-409C-BE32-E72D297353CC}">
                <c16:uniqueId val="{00000011-362A-4A38-84C1-587606134AC3}"/>
              </c:ext>
            </c:extLst>
          </c:dPt>
          <c:dPt>
            <c:idx val="9"/>
            <c:invertIfNegative val="0"/>
            <c:bubble3D val="0"/>
            <c:spPr>
              <a:solidFill>
                <a:srgbClr val="7C878E"/>
              </a:solidFill>
              <a:ln>
                <a:noFill/>
              </a:ln>
              <a:effectLst/>
            </c:spPr>
            <c:extLst>
              <c:ext xmlns:c16="http://schemas.microsoft.com/office/drawing/2014/chart" uri="{C3380CC4-5D6E-409C-BE32-E72D297353CC}">
                <c16:uniqueId val="{00000013-362A-4A38-84C1-587606134AC3}"/>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62A-4A38-84C1-587606134AC3}"/>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62A-4A38-84C1-587606134AC3}"/>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62A-4A38-84C1-587606134AC3}"/>
              </c:ext>
            </c:extLst>
          </c:dPt>
          <c:dPt>
            <c:idx val="13"/>
            <c:invertIfNegative val="0"/>
            <c:bubble3D val="0"/>
            <c:spPr>
              <a:solidFill>
                <a:srgbClr val="FBBB27"/>
              </a:solidFill>
              <a:ln>
                <a:noFill/>
              </a:ln>
              <a:effectLst/>
            </c:spPr>
            <c:extLst>
              <c:ext xmlns:c16="http://schemas.microsoft.com/office/drawing/2014/chart" uri="{C3380CC4-5D6E-409C-BE32-E72D297353CC}">
                <c16:uniqueId val="{0000001B-362A-4A38-84C1-587606134AC3}"/>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62A-4A38-84C1-587606134AC3}"/>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62A-4A38-84C1-587606134AC3}"/>
              </c:ext>
            </c:extLst>
          </c:dPt>
          <c:dPt>
            <c:idx val="16"/>
            <c:invertIfNegative val="0"/>
            <c:bubble3D val="0"/>
            <c:spPr>
              <a:solidFill>
                <a:srgbClr val="95682B"/>
              </a:solidFill>
              <a:ln>
                <a:noFill/>
              </a:ln>
              <a:effectLst/>
            </c:spPr>
            <c:extLst>
              <c:ext xmlns:c16="http://schemas.microsoft.com/office/drawing/2014/chart" uri="{C3380CC4-5D6E-409C-BE32-E72D297353CC}">
                <c16:uniqueId val="{00000021-362A-4A38-84C1-587606134AC3}"/>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62A-4A38-84C1-587606134AC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'F90'!$A$6:$A$38</c:f>
              <c:strCache>
                <c:ptCount val="33"/>
                <c:pt idx="0">
                  <c:v>Aguascalientes</c:v>
                </c:pt>
                <c:pt idx="1">
                  <c:v>San Luis Potosí</c:v>
                </c:pt>
                <c:pt idx="2">
                  <c:v>Baja California Sur</c:v>
                </c:pt>
                <c:pt idx="3">
                  <c:v>Puebla</c:v>
                </c:pt>
                <c:pt idx="4">
                  <c:v>Coahuila</c:v>
                </c:pt>
                <c:pt idx="5">
                  <c:v>Campeche</c:v>
                </c:pt>
                <c:pt idx="6">
                  <c:v>Guanajuato</c:v>
                </c:pt>
                <c:pt idx="7">
                  <c:v>Guerrero</c:v>
                </c:pt>
                <c:pt idx="8">
                  <c:v>Chiapas</c:v>
                </c:pt>
                <c:pt idx="9">
                  <c:v>Colima</c:v>
                </c:pt>
                <c:pt idx="10">
                  <c:v>Baja California</c:v>
                </c:pt>
                <c:pt idx="11">
                  <c:v>Tlaxcala</c:v>
                </c:pt>
                <c:pt idx="12">
                  <c:v>Durango</c:v>
                </c:pt>
                <c:pt idx="13">
                  <c:v>Jalisco</c:v>
                </c:pt>
                <c:pt idx="14">
                  <c:v>Nuevo León</c:v>
                </c:pt>
                <c:pt idx="15">
                  <c:v>Tamaulipas</c:v>
                </c:pt>
                <c:pt idx="16">
                  <c:v>Nacional</c:v>
                </c:pt>
                <c:pt idx="17">
                  <c:v>Morelos</c:v>
                </c:pt>
                <c:pt idx="18">
                  <c:v>Querétaro</c:v>
                </c:pt>
                <c:pt idx="19">
                  <c:v>Chihuahua</c:v>
                </c:pt>
                <c:pt idx="20">
                  <c:v>Michoacán</c:v>
                </c:pt>
                <c:pt idx="21">
                  <c:v>Zacatecas</c:v>
                </c:pt>
                <c:pt idx="22">
                  <c:v>Quintana Roo</c:v>
                </c:pt>
                <c:pt idx="23">
                  <c:v>Sinaloa</c:v>
                </c:pt>
                <c:pt idx="24">
                  <c:v>Yucatán</c:v>
                </c:pt>
                <c:pt idx="25">
                  <c:v>Estado de México</c:v>
                </c:pt>
                <c:pt idx="26">
                  <c:v>Hidalgo</c:v>
                </c:pt>
                <c:pt idx="27">
                  <c:v>Oaxaca</c:v>
                </c:pt>
                <c:pt idx="28">
                  <c:v>Ciudad de México</c:v>
                </c:pt>
                <c:pt idx="29">
                  <c:v>Sonora</c:v>
                </c:pt>
                <c:pt idx="30">
                  <c:v>Tabasco</c:v>
                </c:pt>
                <c:pt idx="31">
                  <c:v>Veracruz</c:v>
                </c:pt>
                <c:pt idx="32">
                  <c:v>Nayarit</c:v>
                </c:pt>
              </c:strCache>
            </c:strRef>
          </c:cat>
          <c:val>
            <c:numRef>
              <c:f>'F90'!$B$6:$B$38</c:f>
              <c:numCache>
                <c:formatCode>0.0</c:formatCode>
                <c:ptCount val="33"/>
                <c:pt idx="0">
                  <c:v>-23.691015046589001</c:v>
                </c:pt>
                <c:pt idx="1">
                  <c:v>-14.435522465154</c:v>
                </c:pt>
                <c:pt idx="2">
                  <c:v>-14.319793399362</c:v>
                </c:pt>
                <c:pt idx="3">
                  <c:v>-11.309620799311</c:v>
                </c:pt>
                <c:pt idx="4">
                  <c:v>-8.9248845903979994</c:v>
                </c:pt>
                <c:pt idx="5">
                  <c:v>-5.6100389796809997</c:v>
                </c:pt>
                <c:pt idx="6">
                  <c:v>-4.8161916056800003</c:v>
                </c:pt>
                <c:pt idx="7">
                  <c:v>-3.7969247368339998</c:v>
                </c:pt>
                <c:pt idx="8">
                  <c:v>-2.701460824197</c:v>
                </c:pt>
                <c:pt idx="9">
                  <c:v>-2.3350043260010001</c:v>
                </c:pt>
                <c:pt idx="10">
                  <c:v>-2.028167027786</c:v>
                </c:pt>
                <c:pt idx="11">
                  <c:v>-1.633543496383</c:v>
                </c:pt>
                <c:pt idx="12">
                  <c:v>-0.54098582983900001</c:v>
                </c:pt>
                <c:pt idx="13">
                  <c:v>5.5441696721000001E-2</c:v>
                </c:pt>
                <c:pt idx="14">
                  <c:v>0.33082515306299998</c:v>
                </c:pt>
                <c:pt idx="15">
                  <c:v>0.95164778730800004</c:v>
                </c:pt>
                <c:pt idx="16">
                  <c:v>1.5272113002559999</c:v>
                </c:pt>
                <c:pt idx="17">
                  <c:v>1.8466949226839999</c:v>
                </c:pt>
                <c:pt idx="18">
                  <c:v>1.9066946683929999</c:v>
                </c:pt>
                <c:pt idx="19">
                  <c:v>2.1056106484680002</c:v>
                </c:pt>
                <c:pt idx="20">
                  <c:v>2.198615599659</c:v>
                </c:pt>
                <c:pt idx="21">
                  <c:v>3.4759987641449999</c:v>
                </c:pt>
                <c:pt idx="22">
                  <c:v>5.9732250739639996</c:v>
                </c:pt>
                <c:pt idx="23">
                  <c:v>6.2698922516169997</c:v>
                </c:pt>
                <c:pt idx="24">
                  <c:v>8.7974893921530004</c:v>
                </c:pt>
                <c:pt idx="25">
                  <c:v>9.1116729172789999</c:v>
                </c:pt>
                <c:pt idx="26">
                  <c:v>9.7743279527279991</c:v>
                </c:pt>
                <c:pt idx="27">
                  <c:v>9.8806642617450002</c:v>
                </c:pt>
                <c:pt idx="28">
                  <c:v>10.289475920438001</c:v>
                </c:pt>
                <c:pt idx="29">
                  <c:v>14.063822980848</c:v>
                </c:pt>
                <c:pt idx="30">
                  <c:v>16.065245213274</c:v>
                </c:pt>
                <c:pt idx="31">
                  <c:v>16.576854199387</c:v>
                </c:pt>
                <c:pt idx="32">
                  <c:v>47.074448459155001</c:v>
                </c:pt>
              </c:numCache>
            </c:numRef>
          </c:val>
          <c:extLst>
            <c:ext xmlns:c16="http://schemas.microsoft.com/office/drawing/2014/chart" uri="{C3380CC4-5D6E-409C-BE32-E72D297353CC}">
              <c16:uniqueId val="{00000024-362A-4A38-84C1-587606134AC3}"/>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'F91'!$C$5</c:f>
              <c:strCache>
                <c:ptCount val="1"/>
                <c:pt idx="0">
                  <c:v>Serie desestacionalizada</c:v>
                </c:pt>
              </c:strCache>
            </c:strRef>
          </c:tx>
          <c:spPr>
            <a:solidFill>
              <a:srgbClr val="C9D0D6"/>
            </a:solidFill>
            <a:ln>
              <a:noFill/>
            </a:ln>
            <a:effectLst/>
          </c:spPr>
          <c:invertIfNegative val="0"/>
          <c:dPt>
            <c:idx val="8"/>
            <c:invertIfNegative val="0"/>
            <c:bubble3D val="0"/>
            <c:spPr>
              <a:solidFill>
                <a:srgbClr val="7C878E"/>
              </a:solidFill>
              <a:ln>
                <a:noFill/>
              </a:ln>
              <a:effectLst/>
            </c:spPr>
            <c:extLst>
              <c:ext xmlns:c16="http://schemas.microsoft.com/office/drawing/2014/chart" uri="{C3380CC4-5D6E-409C-BE32-E72D297353CC}">
                <c16:uniqueId val="{00000001-DB1B-4C40-92A5-0AB9CDEB3837}"/>
              </c:ext>
            </c:extLst>
          </c:dPt>
          <c:dPt>
            <c:idx val="20"/>
            <c:invertIfNegative val="0"/>
            <c:bubble3D val="0"/>
            <c:spPr>
              <a:solidFill>
                <a:srgbClr val="7C878E"/>
              </a:solidFill>
              <a:ln>
                <a:noFill/>
              </a:ln>
              <a:effectLst/>
            </c:spPr>
            <c:extLst>
              <c:ext xmlns:c16="http://schemas.microsoft.com/office/drawing/2014/chart" uri="{C3380CC4-5D6E-409C-BE32-E72D297353CC}">
                <c16:uniqueId val="{00000003-DB1B-4C40-92A5-0AB9CDEB3837}"/>
              </c:ext>
            </c:extLst>
          </c:dPt>
          <c:dPt>
            <c:idx val="32"/>
            <c:invertIfNegative val="0"/>
            <c:bubble3D val="0"/>
            <c:spPr>
              <a:solidFill>
                <a:srgbClr val="7C878E"/>
              </a:solidFill>
              <a:ln>
                <a:noFill/>
              </a:ln>
              <a:effectLst/>
            </c:spPr>
            <c:extLst>
              <c:ext xmlns:c16="http://schemas.microsoft.com/office/drawing/2014/chart" uri="{C3380CC4-5D6E-409C-BE32-E72D297353CC}">
                <c16:uniqueId val="{00000005-DB1B-4C40-92A5-0AB9CDEB3837}"/>
              </c:ext>
            </c:extLst>
          </c:dPt>
          <c:dPt>
            <c:idx val="44"/>
            <c:invertIfNegative val="0"/>
            <c:bubble3D val="0"/>
            <c:spPr>
              <a:solidFill>
                <a:srgbClr val="7C878E"/>
              </a:solidFill>
              <a:ln>
                <a:noFill/>
              </a:ln>
              <a:effectLst/>
            </c:spPr>
            <c:extLst>
              <c:ext xmlns:c16="http://schemas.microsoft.com/office/drawing/2014/chart" uri="{C3380CC4-5D6E-409C-BE32-E72D297353CC}">
                <c16:uniqueId val="{00000007-DB1B-4C40-92A5-0AB9CDEB3837}"/>
              </c:ext>
            </c:extLst>
          </c:dPt>
          <c:dPt>
            <c:idx val="56"/>
            <c:invertIfNegative val="0"/>
            <c:bubble3D val="0"/>
            <c:spPr>
              <a:solidFill>
                <a:srgbClr val="7C878E"/>
              </a:solidFill>
              <a:ln>
                <a:noFill/>
              </a:ln>
              <a:effectLst/>
            </c:spPr>
            <c:extLst>
              <c:ext xmlns:c16="http://schemas.microsoft.com/office/drawing/2014/chart" uri="{C3380CC4-5D6E-409C-BE32-E72D297353CC}">
                <c16:uniqueId val="{00000009-DB1B-4C40-92A5-0AB9CDEB3837}"/>
              </c:ext>
            </c:extLst>
          </c:dPt>
          <c:dPt>
            <c:idx val="68"/>
            <c:invertIfNegative val="0"/>
            <c:bubble3D val="0"/>
            <c:spPr>
              <a:solidFill>
                <a:srgbClr val="7C878E"/>
              </a:solidFill>
              <a:ln>
                <a:noFill/>
              </a:ln>
              <a:effectLst/>
            </c:spPr>
            <c:extLst>
              <c:ext xmlns:c16="http://schemas.microsoft.com/office/drawing/2014/chart" uri="{C3380CC4-5D6E-409C-BE32-E72D297353CC}">
                <c16:uniqueId val="{0000000B-DB1B-4C40-92A5-0AB9CDEB3837}"/>
              </c:ext>
            </c:extLst>
          </c:dPt>
          <c:dPt>
            <c:idx val="80"/>
            <c:invertIfNegative val="0"/>
            <c:bubble3D val="0"/>
            <c:spPr>
              <a:solidFill>
                <a:srgbClr val="7C878E"/>
              </a:solidFill>
              <a:ln>
                <a:noFill/>
              </a:ln>
              <a:effectLst/>
            </c:spPr>
            <c:extLst>
              <c:ext xmlns:c16="http://schemas.microsoft.com/office/drawing/2014/chart" uri="{C3380CC4-5D6E-409C-BE32-E72D297353CC}">
                <c16:uniqueId val="{0000000D-DB1B-4C40-92A5-0AB9CDEB3837}"/>
              </c:ext>
            </c:extLst>
          </c:dPt>
          <c:dPt>
            <c:idx val="92"/>
            <c:invertIfNegative val="0"/>
            <c:bubble3D val="0"/>
            <c:spPr>
              <a:solidFill>
                <a:srgbClr val="7C878E"/>
              </a:solidFill>
              <a:ln>
                <a:noFill/>
              </a:ln>
              <a:effectLst/>
            </c:spPr>
            <c:extLst>
              <c:ext xmlns:c16="http://schemas.microsoft.com/office/drawing/2014/chart" uri="{C3380CC4-5D6E-409C-BE32-E72D297353CC}">
                <c16:uniqueId val="{0000000F-DB1B-4C40-92A5-0AB9CDEB3837}"/>
              </c:ext>
            </c:extLst>
          </c:dPt>
          <c:dPt>
            <c:idx val="104"/>
            <c:invertIfNegative val="0"/>
            <c:bubble3D val="0"/>
            <c:spPr>
              <a:solidFill>
                <a:srgbClr val="FBBB27"/>
              </a:solidFill>
              <a:ln>
                <a:noFill/>
              </a:ln>
              <a:effectLst/>
            </c:spPr>
            <c:extLst>
              <c:ext xmlns:c16="http://schemas.microsoft.com/office/drawing/2014/chart" uri="{C3380CC4-5D6E-409C-BE32-E72D297353CC}">
                <c16:uniqueId val="{00000011-DB1B-4C40-92A5-0AB9CDEB3837}"/>
              </c:ext>
            </c:extLst>
          </c:dPt>
          <c:cat>
            <c:multiLvlStrRef>
              <c:f>'F91'!$A$6:$B$110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'F91'!$C$6:$C$110</c:f>
              <c:numCache>
                <c:formatCode>0.0</c:formatCode>
                <c:ptCount val="105"/>
                <c:pt idx="0">
                  <c:v>94.615344119678994</c:v>
                </c:pt>
                <c:pt idx="1">
                  <c:v>99.440122959896996</c:v>
                </c:pt>
                <c:pt idx="2">
                  <c:v>97.497608796394005</c:v>
                </c:pt>
                <c:pt idx="3">
                  <c:v>98.192481364486</c:v>
                </c:pt>
                <c:pt idx="4">
                  <c:v>97.001777495561001</c:v>
                </c:pt>
                <c:pt idx="5">
                  <c:v>98.226480432280994</c:v>
                </c:pt>
                <c:pt idx="6">
                  <c:v>100.009054337552</c:v>
                </c:pt>
                <c:pt idx="7">
                  <c:v>102.91901123342301</c:v>
                </c:pt>
                <c:pt idx="8">
                  <c:v>101.001255216028</c:v>
                </c:pt>
                <c:pt idx="9">
                  <c:v>104.895464983278</c:v>
                </c:pt>
                <c:pt idx="10">
                  <c:v>102.359728897094</c:v>
                </c:pt>
                <c:pt idx="11">
                  <c:v>102.617571117108</c:v>
                </c:pt>
                <c:pt idx="12">
                  <c:v>100.11784427814899</c:v>
                </c:pt>
                <c:pt idx="13">
                  <c:v>102.93750778753</c:v>
                </c:pt>
                <c:pt idx="14">
                  <c:v>106.640111109252</c:v>
                </c:pt>
                <c:pt idx="15">
                  <c:v>108.047296539123</c:v>
                </c:pt>
                <c:pt idx="16">
                  <c:v>110.819428130307</c:v>
                </c:pt>
                <c:pt idx="17">
                  <c:v>110.282873907994</c:v>
                </c:pt>
                <c:pt idx="18">
                  <c:v>107.74467005813599</c:v>
                </c:pt>
                <c:pt idx="19">
                  <c:v>108.012091524556</c:v>
                </c:pt>
                <c:pt idx="20">
                  <c:v>108.22801531723699</c:v>
                </c:pt>
                <c:pt idx="21">
                  <c:v>111.807942249533</c:v>
                </c:pt>
                <c:pt idx="22">
                  <c:v>111.897199477169</c:v>
                </c:pt>
                <c:pt idx="23">
                  <c:v>111.25940113038899</c:v>
                </c:pt>
                <c:pt idx="24">
                  <c:v>111.76200442980399</c:v>
                </c:pt>
                <c:pt idx="25">
                  <c:v>109.861702079323</c:v>
                </c:pt>
                <c:pt idx="26">
                  <c:v>109.748268308625</c:v>
                </c:pt>
                <c:pt idx="27">
                  <c:v>110.56632791433999</c:v>
                </c:pt>
                <c:pt idx="28">
                  <c:v>112.559129299112</c:v>
                </c:pt>
                <c:pt idx="29">
                  <c:v>113.21759252835901</c:v>
                </c:pt>
                <c:pt idx="30">
                  <c:v>117.66365827272701</c:v>
                </c:pt>
                <c:pt idx="31">
                  <c:v>117.72347258350599</c:v>
                </c:pt>
                <c:pt idx="32">
                  <c:v>122.996235131684</c:v>
                </c:pt>
                <c:pt idx="33">
                  <c:v>115.232967022596</c:v>
                </c:pt>
                <c:pt idx="34">
                  <c:v>115.636217818425</c:v>
                </c:pt>
                <c:pt idx="35">
                  <c:v>116.37007719279001</c:v>
                </c:pt>
                <c:pt idx="36">
                  <c:v>115.77202880566</c:v>
                </c:pt>
                <c:pt idx="37">
                  <c:v>116.186194709924</c:v>
                </c:pt>
                <c:pt idx="38">
                  <c:v>113.669467576073</c:v>
                </c:pt>
                <c:pt idx="39">
                  <c:v>115.15939834588499</c:v>
                </c:pt>
                <c:pt idx="40">
                  <c:v>115.92866792269901</c:v>
                </c:pt>
                <c:pt idx="41">
                  <c:v>115.504280849865</c:v>
                </c:pt>
                <c:pt idx="42">
                  <c:v>112.60373202196899</c:v>
                </c:pt>
                <c:pt idx="43">
                  <c:v>112.11976937123001</c:v>
                </c:pt>
                <c:pt idx="44">
                  <c:v>115.03285750175201</c:v>
                </c:pt>
                <c:pt idx="45">
                  <c:v>113.893514395526</c:v>
                </c:pt>
                <c:pt idx="46">
                  <c:v>114.680546778158</c:v>
                </c:pt>
                <c:pt idx="47">
                  <c:v>115.263248746388</c:v>
                </c:pt>
                <c:pt idx="48">
                  <c:v>115.121742708062</c:v>
                </c:pt>
                <c:pt idx="49">
                  <c:v>116.062106445891</c:v>
                </c:pt>
                <c:pt idx="50">
                  <c:v>117.179346390182</c:v>
                </c:pt>
                <c:pt idx="51">
                  <c:v>115.00475779854401</c:v>
                </c:pt>
                <c:pt idx="52">
                  <c:v>115.44754157073601</c:v>
                </c:pt>
                <c:pt idx="53">
                  <c:v>120.509508082292</c:v>
                </c:pt>
                <c:pt idx="54">
                  <c:v>116.064983065356</c:v>
                </c:pt>
                <c:pt idx="55">
                  <c:v>115.894358782811</c:v>
                </c:pt>
                <c:pt idx="56">
                  <c:v>117.693221800673</c:v>
                </c:pt>
                <c:pt idx="57">
                  <c:v>115.242277184459</c:v>
                </c:pt>
                <c:pt idx="58">
                  <c:v>116.660702068869</c:v>
                </c:pt>
                <c:pt idx="59">
                  <c:v>121.031181728959</c:v>
                </c:pt>
                <c:pt idx="60">
                  <c:v>117.40366948627</c:v>
                </c:pt>
                <c:pt idx="61">
                  <c:v>116.63694333147799</c:v>
                </c:pt>
                <c:pt idx="62">
                  <c:v>117.73594942174699</c:v>
                </c:pt>
                <c:pt idx="63">
                  <c:v>116.46026761</c:v>
                </c:pt>
                <c:pt idx="64">
                  <c:v>116.90721009352499</c:v>
                </c:pt>
                <c:pt idx="65">
                  <c:v>116.997483096416</c:v>
                </c:pt>
                <c:pt idx="66">
                  <c:v>118.918970634975</c:v>
                </c:pt>
                <c:pt idx="67">
                  <c:v>117.973899504485</c:v>
                </c:pt>
                <c:pt idx="68">
                  <c:v>116.535743364833</c:v>
                </c:pt>
                <c:pt idx="69">
                  <c:v>117.98171892675499</c:v>
                </c:pt>
                <c:pt idx="70">
                  <c:v>115.56750578044</c:v>
                </c:pt>
                <c:pt idx="71">
                  <c:v>116.177319616068</c:v>
                </c:pt>
                <c:pt idx="72">
                  <c:v>117.70441035447401</c:v>
                </c:pt>
                <c:pt idx="73">
                  <c:v>119.839715295356</c:v>
                </c:pt>
                <c:pt idx="74">
                  <c:v>119.760058898099</c:v>
                </c:pt>
                <c:pt idx="75">
                  <c:v>121.915759152528</c:v>
                </c:pt>
                <c:pt idx="76">
                  <c:v>118.796897174959</c:v>
                </c:pt>
                <c:pt idx="77">
                  <c:v>119.718621640225</c:v>
                </c:pt>
                <c:pt idx="78">
                  <c:v>117.541452155695</c:v>
                </c:pt>
                <c:pt idx="79">
                  <c:v>118.160260574113</c:v>
                </c:pt>
                <c:pt idx="80">
                  <c:v>115.127410928687</c:v>
                </c:pt>
                <c:pt idx="81">
                  <c:v>113.516770919655</c:v>
                </c:pt>
                <c:pt idx="82">
                  <c:v>113.010127282599</c:v>
                </c:pt>
                <c:pt idx="83">
                  <c:v>111.28825346507099</c:v>
                </c:pt>
                <c:pt idx="84">
                  <c:v>113.859565413365</c:v>
                </c:pt>
                <c:pt idx="85">
                  <c:v>111.109551152031</c:v>
                </c:pt>
                <c:pt idx="86">
                  <c:v>108.72050689419</c:v>
                </c:pt>
                <c:pt idx="87">
                  <c:v>83.673566856209007</c:v>
                </c:pt>
                <c:pt idx="88">
                  <c:v>90.252881622464997</c:v>
                </c:pt>
                <c:pt idx="89">
                  <c:v>105.354809901625</c:v>
                </c:pt>
                <c:pt idx="90">
                  <c:v>104.211161497831</c:v>
                </c:pt>
                <c:pt idx="91">
                  <c:v>105.61080194307399</c:v>
                </c:pt>
                <c:pt idx="92">
                  <c:v>108.154357156339</c:v>
                </c:pt>
                <c:pt idx="93">
                  <c:v>108.68342235601899</c:v>
                </c:pt>
                <c:pt idx="94">
                  <c:v>113.063068765457</c:v>
                </c:pt>
                <c:pt idx="95">
                  <c:v>113.793179351996</c:v>
                </c:pt>
                <c:pt idx="96">
                  <c:v>107.82494857109</c:v>
                </c:pt>
                <c:pt idx="97">
                  <c:v>108.06797712569499</c:v>
                </c:pt>
                <c:pt idx="98">
                  <c:v>109.56369067894001</c:v>
                </c:pt>
                <c:pt idx="99">
                  <c:v>108.28970017007801</c:v>
                </c:pt>
                <c:pt idx="100">
                  <c:v>108.755137375933</c:v>
                </c:pt>
                <c:pt idx="101">
                  <c:v>106.83257400639999</c:v>
                </c:pt>
                <c:pt idx="102">
                  <c:v>112.86611629013299</c:v>
                </c:pt>
                <c:pt idx="103">
                  <c:v>110.59157333116799</c:v>
                </c:pt>
                <c:pt idx="104">
                  <c:v>109.349179482984</c:v>
                </c:pt>
              </c:numCache>
            </c:numRef>
          </c:val>
          <c:extLst>
            <c:ext xmlns:c16="http://schemas.microsoft.com/office/drawing/2014/chart" uri="{C3380CC4-5D6E-409C-BE32-E72D297353CC}">
              <c16:uniqueId val="{00000012-DB1B-4C40-92A5-0AB9CDEB3837}"/>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'F91'!$D$5</c:f>
              <c:strCache>
                <c:ptCount val="1"/>
                <c:pt idx="0">
                  <c:v>Tendencia-ciclo</c:v>
                </c:pt>
              </c:strCache>
            </c:strRef>
          </c:tx>
          <c:spPr>
            <a:ln w="28575" cap="rnd">
              <a:solidFill>
                <a:srgbClr val="B69630"/>
              </a:solidFill>
              <a:round/>
            </a:ln>
            <a:effectLst/>
          </c:spPr>
          <c:marker>
            <c:symbol val="none"/>
          </c:marker>
          <c:cat>
            <c:multiLvlStrRef>
              <c:f>'F91'!$A$6:$B$110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'F91'!$D$6:$D$110</c:f>
              <c:numCache>
                <c:formatCode>0.0</c:formatCode>
                <c:ptCount val="105"/>
                <c:pt idx="0">
                  <c:v>98.140389266144993</c:v>
                </c:pt>
                <c:pt idx="1">
                  <c:v>98.064900026540002</c:v>
                </c:pt>
                <c:pt idx="2">
                  <c:v>97.928855219897997</c:v>
                </c:pt>
                <c:pt idx="3">
                  <c:v>97.913712896769994</c:v>
                </c:pt>
                <c:pt idx="4">
                  <c:v>98.218209869261997</c:v>
                </c:pt>
                <c:pt idx="5">
                  <c:v>98.924114624232999</c:v>
                </c:pt>
                <c:pt idx="6">
                  <c:v>99.899292040377006</c:v>
                </c:pt>
                <c:pt idx="7">
                  <c:v>100.964896038777</c:v>
                </c:pt>
                <c:pt idx="8">
                  <c:v>101.82393557080501</c:v>
                </c:pt>
                <c:pt idx="9">
                  <c:v>102.318049856606</c:v>
                </c:pt>
                <c:pt idx="10">
                  <c:v>102.56306267188801</c:v>
                </c:pt>
                <c:pt idx="11">
                  <c:v>102.855786521778</c:v>
                </c:pt>
                <c:pt idx="12">
                  <c:v>103.587536472511</c:v>
                </c:pt>
                <c:pt idx="13">
                  <c:v>104.83268118308</c:v>
                </c:pt>
                <c:pt idx="14">
                  <c:v>106.35478942767099</c:v>
                </c:pt>
                <c:pt idx="15">
                  <c:v>107.705777079594</c:v>
                </c:pt>
                <c:pt idx="16">
                  <c:v>108.61952183981801</c:v>
                </c:pt>
                <c:pt idx="17">
                  <c:v>109.030704100617</c:v>
                </c:pt>
                <c:pt idx="18">
                  <c:v>109.15319720142099</c:v>
                </c:pt>
                <c:pt idx="19">
                  <c:v>109.308000243797</c:v>
                </c:pt>
                <c:pt idx="20">
                  <c:v>109.7124300026</c:v>
                </c:pt>
                <c:pt idx="21">
                  <c:v>110.34053596075501</c:v>
                </c:pt>
                <c:pt idx="22">
                  <c:v>110.88891575167401</c:v>
                </c:pt>
                <c:pt idx="23">
                  <c:v>111.12392780627501</c:v>
                </c:pt>
                <c:pt idx="24">
                  <c:v>110.922327013678</c:v>
                </c:pt>
                <c:pt idx="25">
                  <c:v>110.576246969908</c:v>
                </c:pt>
                <c:pt idx="26">
                  <c:v>110.588966654372</c:v>
                </c:pt>
                <c:pt idx="27">
                  <c:v>111.309416717676</c:v>
                </c:pt>
                <c:pt idx="28">
                  <c:v>112.687660420876</c:v>
                </c:pt>
                <c:pt idx="29">
                  <c:v>114.292073713901</c:v>
                </c:pt>
                <c:pt idx="30">
                  <c:v>115.69608912486601</c:v>
                </c:pt>
                <c:pt idx="31">
                  <c:v>116.569719770726</c:v>
                </c:pt>
                <c:pt idx="32">
                  <c:v>116.857835758069</c:v>
                </c:pt>
                <c:pt idx="33">
                  <c:v>116.695651484352</c:v>
                </c:pt>
                <c:pt idx="34">
                  <c:v>116.27764952058099</c:v>
                </c:pt>
                <c:pt idx="35">
                  <c:v>115.833912018002</c:v>
                </c:pt>
                <c:pt idx="36">
                  <c:v>115.576729026409</c:v>
                </c:pt>
                <c:pt idx="37">
                  <c:v>115.52112509071</c:v>
                </c:pt>
                <c:pt idx="38">
                  <c:v>115.396037454149</c:v>
                </c:pt>
                <c:pt idx="39">
                  <c:v>115.11525837519601</c:v>
                </c:pt>
                <c:pt idx="40">
                  <c:v>114.706817887323</c:v>
                </c:pt>
                <c:pt idx="41">
                  <c:v>114.283126206254</c:v>
                </c:pt>
                <c:pt idx="42">
                  <c:v>113.93748466718699</c:v>
                </c:pt>
                <c:pt idx="43">
                  <c:v>113.74047301295001</c:v>
                </c:pt>
                <c:pt idx="44">
                  <c:v>113.751016637142</c:v>
                </c:pt>
                <c:pt idx="45">
                  <c:v>114.048582760729</c:v>
                </c:pt>
                <c:pt idx="46">
                  <c:v>114.605472294935</c:v>
                </c:pt>
                <c:pt idx="47">
                  <c:v>115.18195282120701</c:v>
                </c:pt>
                <c:pt idx="48">
                  <c:v>115.58990786765899</c:v>
                </c:pt>
                <c:pt idx="49">
                  <c:v>115.80389177724101</c:v>
                </c:pt>
                <c:pt idx="50">
                  <c:v>115.879734473428</c:v>
                </c:pt>
                <c:pt idx="51">
                  <c:v>115.90417768194</c:v>
                </c:pt>
                <c:pt idx="52">
                  <c:v>115.90050126657999</c:v>
                </c:pt>
                <c:pt idx="53">
                  <c:v>115.94438940292</c:v>
                </c:pt>
                <c:pt idx="54">
                  <c:v>116.05719652374</c:v>
                </c:pt>
                <c:pt idx="55">
                  <c:v>116.259129366913</c:v>
                </c:pt>
                <c:pt idx="56">
                  <c:v>116.497335718305</c:v>
                </c:pt>
                <c:pt idx="57">
                  <c:v>116.71645887407399</c:v>
                </c:pt>
                <c:pt idx="58">
                  <c:v>116.879985201979</c:v>
                </c:pt>
                <c:pt idx="59">
                  <c:v>117.016170708818</c:v>
                </c:pt>
                <c:pt idx="60">
                  <c:v>117.060113731021</c:v>
                </c:pt>
                <c:pt idx="61">
                  <c:v>117.03809317487</c:v>
                </c:pt>
                <c:pt idx="62">
                  <c:v>117.057447884044</c:v>
                </c:pt>
                <c:pt idx="63">
                  <c:v>117.133503921957</c:v>
                </c:pt>
                <c:pt idx="64">
                  <c:v>117.288489246163</c:v>
                </c:pt>
                <c:pt idx="65">
                  <c:v>117.509415684044</c:v>
                </c:pt>
                <c:pt idx="66">
                  <c:v>117.6273256106</c:v>
                </c:pt>
                <c:pt idx="67">
                  <c:v>117.50193160521</c:v>
                </c:pt>
                <c:pt idx="68">
                  <c:v>117.193621160258</c:v>
                </c:pt>
                <c:pt idx="69">
                  <c:v>116.86826940425399</c:v>
                </c:pt>
                <c:pt idx="70">
                  <c:v>116.811307607323</c:v>
                </c:pt>
                <c:pt idx="71">
                  <c:v>117.20382964945</c:v>
                </c:pt>
                <c:pt idx="72">
                  <c:v>118.019091982628</c:v>
                </c:pt>
                <c:pt idx="73">
                  <c:v>118.976999972172</c:v>
                </c:pt>
                <c:pt idx="74">
                  <c:v>119.75831585258</c:v>
                </c:pt>
                <c:pt idx="75">
                  <c:v>120.147728372252</c:v>
                </c:pt>
                <c:pt idx="76">
                  <c:v>119.996226248312</c:v>
                </c:pt>
                <c:pt idx="77">
                  <c:v>119.29444970764</c:v>
                </c:pt>
                <c:pt idx="78">
                  <c:v>118.20588593497401</c:v>
                </c:pt>
                <c:pt idx="79">
                  <c:v>116.87623508356501</c:v>
                </c:pt>
                <c:pt idx="80">
                  <c:v>115.488187834839</c:v>
                </c:pt>
                <c:pt idx="81">
                  <c:v>114.163304423159</c:v>
                </c:pt>
                <c:pt idx="82">
                  <c:v>112.978948803996</c:v>
                </c:pt>
                <c:pt idx="83">
                  <c:v>111.947690084155</c:v>
                </c:pt>
                <c:pt idx="84">
                  <c:v>111.060858701654</c:v>
                </c:pt>
                <c:pt idx="85">
                  <c:v>110.146759304643</c:v>
                </c:pt>
                <c:pt idx="86">
                  <c:v>109.07147726846701</c:v>
                </c:pt>
                <c:pt idx="87">
                  <c:v>107.84815227534401</c:v>
                </c:pt>
                <c:pt idx="88">
                  <c:v>106.735580847188</c:v>
                </c:pt>
                <c:pt idx="89">
                  <c:v>106.01256771560701</c:v>
                </c:pt>
                <c:pt idx="90">
                  <c:v>105.894832425926</c:v>
                </c:pt>
                <c:pt idx="91">
                  <c:v>106.42849759374501</c:v>
                </c:pt>
                <c:pt idx="92">
                  <c:v>107.343256157773</c:v>
                </c:pt>
                <c:pt idx="93">
                  <c:v>108.31780966261501</c:v>
                </c:pt>
                <c:pt idx="94">
                  <c:v>109.067753835376</c:v>
                </c:pt>
                <c:pt idx="95">
                  <c:v>109.392018797803</c:v>
                </c:pt>
                <c:pt idx="96">
                  <c:v>109.31147248581</c:v>
                </c:pt>
                <c:pt idx="97">
                  <c:v>109.03595758465799</c:v>
                </c:pt>
                <c:pt idx="98">
                  <c:v>108.83574156250501</c:v>
                </c:pt>
                <c:pt idx="99">
                  <c:v>108.839275482038</c:v>
                </c:pt>
                <c:pt idx="100">
                  <c:v>109.012858490455</c:v>
                </c:pt>
                <c:pt idx="101">
                  <c:v>109.29317316165999</c:v>
                </c:pt>
                <c:pt idx="102">
                  <c:v>109.62500360156299</c:v>
                </c:pt>
                <c:pt idx="103">
                  <c:v>109.95769255274701</c:v>
                </c:pt>
                <c:pt idx="104">
                  <c:v>110.245664555875</c:v>
                </c:pt>
              </c:numCache>
            </c:numRef>
          </c:val>
          <c:smooth val="0"/>
          <c:extLst>
            <c:ext xmlns:c16="http://schemas.microsoft.com/office/drawing/2014/chart" uri="{C3380CC4-5D6E-409C-BE32-E72D297353CC}">
              <c16:uniqueId val="{00000013-DB1B-4C40-92A5-0AB9CDEB3837}"/>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min val="80"/>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B6E-4C73-A0FD-735154F50864}"/>
              </c:ext>
            </c:extLst>
          </c:dPt>
          <c:dPt>
            <c:idx val="1"/>
            <c:invertIfNegative val="0"/>
            <c:bubble3D val="0"/>
            <c:spPr>
              <a:solidFill>
                <a:srgbClr val="7C878E"/>
              </a:solidFill>
              <a:ln>
                <a:noFill/>
              </a:ln>
              <a:effectLst/>
            </c:spPr>
            <c:extLst>
              <c:ext xmlns:c16="http://schemas.microsoft.com/office/drawing/2014/chart" uri="{C3380CC4-5D6E-409C-BE32-E72D297353CC}">
                <c16:uniqueId val="{00000003-6B6E-4C73-A0FD-735154F50864}"/>
              </c:ext>
            </c:extLst>
          </c:dPt>
          <c:dPt>
            <c:idx val="2"/>
            <c:invertIfNegative val="0"/>
            <c:bubble3D val="0"/>
            <c:spPr>
              <a:solidFill>
                <a:srgbClr val="7C878E"/>
              </a:solidFill>
              <a:ln>
                <a:noFill/>
              </a:ln>
              <a:effectLst/>
            </c:spPr>
            <c:extLst>
              <c:ext xmlns:c16="http://schemas.microsoft.com/office/drawing/2014/chart" uri="{C3380CC4-5D6E-409C-BE32-E72D297353CC}">
                <c16:uniqueId val="{00000005-6B6E-4C73-A0FD-735154F50864}"/>
              </c:ext>
            </c:extLst>
          </c:dPt>
          <c:dPt>
            <c:idx val="3"/>
            <c:invertIfNegative val="0"/>
            <c:bubble3D val="0"/>
            <c:spPr>
              <a:solidFill>
                <a:srgbClr val="7C878E"/>
              </a:solidFill>
              <a:ln>
                <a:noFill/>
              </a:ln>
              <a:effectLst/>
            </c:spPr>
            <c:extLst>
              <c:ext xmlns:c16="http://schemas.microsoft.com/office/drawing/2014/chart" uri="{C3380CC4-5D6E-409C-BE32-E72D297353CC}">
                <c16:uniqueId val="{00000007-6B6E-4C73-A0FD-735154F50864}"/>
              </c:ext>
            </c:extLst>
          </c:dPt>
          <c:dPt>
            <c:idx val="4"/>
            <c:invertIfNegative val="0"/>
            <c:bubble3D val="0"/>
            <c:spPr>
              <a:solidFill>
                <a:srgbClr val="7C878E"/>
              </a:solidFill>
              <a:ln>
                <a:noFill/>
              </a:ln>
              <a:effectLst/>
            </c:spPr>
            <c:extLst>
              <c:ext xmlns:c16="http://schemas.microsoft.com/office/drawing/2014/chart" uri="{C3380CC4-5D6E-409C-BE32-E72D297353CC}">
                <c16:uniqueId val="{00000009-6B6E-4C73-A0FD-735154F50864}"/>
              </c:ext>
            </c:extLst>
          </c:dPt>
          <c:dPt>
            <c:idx val="5"/>
            <c:invertIfNegative val="0"/>
            <c:bubble3D val="0"/>
            <c:spPr>
              <a:solidFill>
                <a:srgbClr val="7C878E"/>
              </a:solidFill>
              <a:ln>
                <a:noFill/>
              </a:ln>
              <a:effectLst/>
            </c:spPr>
            <c:extLst>
              <c:ext xmlns:c16="http://schemas.microsoft.com/office/drawing/2014/chart" uri="{C3380CC4-5D6E-409C-BE32-E72D297353CC}">
                <c16:uniqueId val="{0000000B-6B6E-4C73-A0FD-735154F50864}"/>
              </c:ext>
            </c:extLst>
          </c:dPt>
          <c:dPt>
            <c:idx val="6"/>
            <c:invertIfNegative val="0"/>
            <c:bubble3D val="0"/>
            <c:spPr>
              <a:solidFill>
                <a:srgbClr val="7C878E"/>
              </a:solidFill>
              <a:ln>
                <a:noFill/>
              </a:ln>
              <a:effectLst/>
            </c:spPr>
            <c:extLst>
              <c:ext xmlns:c16="http://schemas.microsoft.com/office/drawing/2014/chart" uri="{C3380CC4-5D6E-409C-BE32-E72D297353CC}">
                <c16:uniqueId val="{0000000D-6B6E-4C73-A0FD-735154F50864}"/>
              </c:ext>
            </c:extLst>
          </c:dPt>
          <c:dPt>
            <c:idx val="7"/>
            <c:invertIfNegative val="0"/>
            <c:bubble3D val="0"/>
            <c:spPr>
              <a:solidFill>
                <a:srgbClr val="7C878E"/>
              </a:solidFill>
              <a:ln>
                <a:noFill/>
              </a:ln>
              <a:effectLst/>
            </c:spPr>
            <c:extLst>
              <c:ext xmlns:c16="http://schemas.microsoft.com/office/drawing/2014/chart" uri="{C3380CC4-5D6E-409C-BE32-E72D297353CC}">
                <c16:uniqueId val="{0000000F-6B6E-4C73-A0FD-735154F50864}"/>
              </c:ext>
            </c:extLst>
          </c:dPt>
          <c:dPt>
            <c:idx val="8"/>
            <c:invertIfNegative val="0"/>
            <c:bubble3D val="0"/>
            <c:spPr>
              <a:solidFill>
                <a:srgbClr val="7C878E"/>
              </a:solidFill>
              <a:ln>
                <a:noFill/>
              </a:ln>
              <a:effectLst/>
            </c:spPr>
            <c:extLst>
              <c:ext xmlns:c16="http://schemas.microsoft.com/office/drawing/2014/chart" uri="{C3380CC4-5D6E-409C-BE32-E72D297353CC}">
                <c16:uniqueId val="{00000011-6B6E-4C73-A0FD-735154F50864}"/>
              </c:ext>
            </c:extLst>
          </c:dPt>
          <c:dPt>
            <c:idx val="9"/>
            <c:invertIfNegative val="0"/>
            <c:bubble3D val="0"/>
            <c:spPr>
              <a:solidFill>
                <a:srgbClr val="7C878E"/>
              </a:solidFill>
              <a:ln>
                <a:noFill/>
              </a:ln>
              <a:effectLst/>
            </c:spPr>
            <c:extLst>
              <c:ext xmlns:c16="http://schemas.microsoft.com/office/drawing/2014/chart" uri="{C3380CC4-5D6E-409C-BE32-E72D297353CC}">
                <c16:uniqueId val="{00000013-6B6E-4C73-A0FD-735154F5086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B6E-4C73-A0FD-735154F5086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B6E-4C73-A0FD-735154F5086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B6E-4C73-A0FD-735154F50864}"/>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B6E-4C73-A0FD-735154F5086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B6E-4C73-A0FD-735154F5086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B6E-4C73-A0FD-735154F50864}"/>
              </c:ext>
            </c:extLst>
          </c:dPt>
          <c:dPt>
            <c:idx val="16"/>
            <c:invertIfNegative val="0"/>
            <c:bubble3D val="0"/>
            <c:spPr>
              <a:solidFill>
                <a:srgbClr val="FBBB27"/>
              </a:solidFill>
              <a:ln>
                <a:noFill/>
              </a:ln>
              <a:effectLst/>
            </c:spPr>
            <c:extLst>
              <c:ext xmlns:c16="http://schemas.microsoft.com/office/drawing/2014/chart" uri="{C3380CC4-5D6E-409C-BE32-E72D297353CC}">
                <c16:uniqueId val="{00000021-6B6E-4C73-A0FD-735154F50864}"/>
              </c:ext>
            </c:extLst>
          </c:dPt>
          <c:dPt>
            <c:idx val="17"/>
            <c:invertIfNegative val="0"/>
            <c:bubble3D val="0"/>
            <c:spPr>
              <a:solidFill>
                <a:srgbClr val="95682B"/>
              </a:solidFill>
              <a:ln>
                <a:noFill/>
              </a:ln>
              <a:effectLst/>
            </c:spPr>
            <c:extLst>
              <c:ext xmlns:c16="http://schemas.microsoft.com/office/drawing/2014/chart" uri="{C3380CC4-5D6E-409C-BE32-E72D297353CC}">
                <c16:uniqueId val="{00000023-6B6E-4C73-A0FD-735154F5086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'F92'!$A$6:$A$38</c:f>
              <c:strCache>
                <c:ptCount val="33"/>
                <c:pt idx="0">
                  <c:v>Aguascalientes</c:v>
                </c:pt>
                <c:pt idx="1">
                  <c:v>San Luis Potosí</c:v>
                </c:pt>
                <c:pt idx="2">
                  <c:v>Baja California Sur</c:v>
                </c:pt>
                <c:pt idx="3">
                  <c:v>Puebla</c:v>
                </c:pt>
                <c:pt idx="4">
                  <c:v>Coahuila</c:v>
                </c:pt>
                <c:pt idx="5">
                  <c:v>Campeche</c:v>
                </c:pt>
                <c:pt idx="6">
                  <c:v>Guanajuato</c:v>
                </c:pt>
                <c:pt idx="7">
                  <c:v>Guerrero</c:v>
                </c:pt>
                <c:pt idx="8">
                  <c:v>Tlaxcala</c:v>
                </c:pt>
                <c:pt idx="9">
                  <c:v>Chiapas</c:v>
                </c:pt>
                <c:pt idx="10">
                  <c:v>Baja California</c:v>
                </c:pt>
                <c:pt idx="11">
                  <c:v>Colima</c:v>
                </c:pt>
                <c:pt idx="12">
                  <c:v>Morelos</c:v>
                </c:pt>
                <c:pt idx="13">
                  <c:v>Durango</c:v>
                </c:pt>
                <c:pt idx="14">
                  <c:v>Nuevo León</c:v>
                </c:pt>
                <c:pt idx="15">
                  <c:v>Tamaulipas</c:v>
                </c:pt>
                <c:pt idx="16">
                  <c:v>Jalisco</c:v>
                </c:pt>
                <c:pt idx="17">
                  <c:v>Nacional</c:v>
                </c:pt>
                <c:pt idx="18">
                  <c:v>Querétaro</c:v>
                </c:pt>
                <c:pt idx="19">
                  <c:v>Michoacán</c:v>
                </c:pt>
                <c:pt idx="20">
                  <c:v>Chihuahua</c:v>
                </c:pt>
                <c:pt idx="21">
                  <c:v>Zacatecas</c:v>
                </c:pt>
                <c:pt idx="22">
                  <c:v>Quintana Roo</c:v>
                </c:pt>
                <c:pt idx="23">
                  <c:v>Sinaloa</c:v>
                </c:pt>
                <c:pt idx="24">
                  <c:v>Hidalgo</c:v>
                </c:pt>
                <c:pt idx="25">
                  <c:v>Estado de México</c:v>
                </c:pt>
                <c:pt idx="26">
                  <c:v>Oaxaca</c:v>
                </c:pt>
                <c:pt idx="27">
                  <c:v>Ciudad de México</c:v>
                </c:pt>
                <c:pt idx="28">
                  <c:v>Yucatán</c:v>
                </c:pt>
                <c:pt idx="29">
                  <c:v>Sonora</c:v>
                </c:pt>
                <c:pt idx="30">
                  <c:v>Tabasco</c:v>
                </c:pt>
                <c:pt idx="31">
                  <c:v>Veracruz</c:v>
                </c:pt>
                <c:pt idx="32">
                  <c:v>Nayarit</c:v>
                </c:pt>
              </c:strCache>
            </c:strRef>
          </c:cat>
          <c:val>
            <c:numRef>
              <c:f>'F92'!$B$6:$B$38</c:f>
              <c:numCache>
                <c:formatCode>0.0</c:formatCode>
                <c:ptCount val="33"/>
                <c:pt idx="0">
                  <c:v>-23.783320029582001</c:v>
                </c:pt>
                <c:pt idx="1">
                  <c:v>-14.195619036311999</c:v>
                </c:pt>
                <c:pt idx="2">
                  <c:v>-13.223116612285001</c:v>
                </c:pt>
                <c:pt idx="3">
                  <c:v>-12.015443884534999</c:v>
                </c:pt>
                <c:pt idx="4">
                  <c:v>-8.9390462626149993</c:v>
                </c:pt>
                <c:pt idx="5">
                  <c:v>-5.5520265220620004</c:v>
                </c:pt>
                <c:pt idx="6">
                  <c:v>-4.6867822449169996</c:v>
                </c:pt>
                <c:pt idx="7">
                  <c:v>-4.0576024044799999</c:v>
                </c:pt>
                <c:pt idx="8">
                  <c:v>-2.29750622749</c:v>
                </c:pt>
                <c:pt idx="9">
                  <c:v>-2.1818524428739998</c:v>
                </c:pt>
                <c:pt idx="10">
                  <c:v>-2.086045727129</c:v>
                </c:pt>
                <c:pt idx="11">
                  <c:v>-1.935522120068</c:v>
                </c:pt>
                <c:pt idx="12">
                  <c:v>-0.84560366810800003</c:v>
                </c:pt>
                <c:pt idx="13">
                  <c:v>-0.43182928532199999</c:v>
                </c:pt>
                <c:pt idx="14">
                  <c:v>1.034891265475</c:v>
                </c:pt>
                <c:pt idx="15">
                  <c:v>1.049410280125</c:v>
                </c:pt>
                <c:pt idx="16">
                  <c:v>1.104738041129</c:v>
                </c:pt>
                <c:pt idx="17">
                  <c:v>1.7482772241410001</c:v>
                </c:pt>
                <c:pt idx="18">
                  <c:v>1.775029833686</c:v>
                </c:pt>
                <c:pt idx="19">
                  <c:v>2.1987667833420002</c:v>
                </c:pt>
                <c:pt idx="20">
                  <c:v>2.3546895056719999</c:v>
                </c:pt>
                <c:pt idx="21">
                  <c:v>2.789769848398</c:v>
                </c:pt>
                <c:pt idx="22">
                  <c:v>5.9739201303989997</c:v>
                </c:pt>
                <c:pt idx="23">
                  <c:v>7.5007756839619999</c:v>
                </c:pt>
                <c:pt idx="24">
                  <c:v>9.4833324561290002</c:v>
                </c:pt>
                <c:pt idx="25">
                  <c:v>9.5759855795829996</c:v>
                </c:pt>
                <c:pt idx="26">
                  <c:v>9.6793970812029997</c:v>
                </c:pt>
                <c:pt idx="27">
                  <c:v>9.8595637118300008</c:v>
                </c:pt>
                <c:pt idx="28">
                  <c:v>10.368169750614999</c:v>
                </c:pt>
                <c:pt idx="29">
                  <c:v>12.828494142126001</c:v>
                </c:pt>
                <c:pt idx="30">
                  <c:v>15.749517128418001</c:v>
                </c:pt>
                <c:pt idx="31">
                  <c:v>17.087746758377001</c:v>
                </c:pt>
                <c:pt idx="32">
                  <c:v>46.943901069010003</c:v>
                </c:pt>
              </c:numCache>
            </c:numRef>
          </c:val>
          <c:extLst>
            <c:ext xmlns:c16="http://schemas.microsoft.com/office/drawing/2014/chart" uri="{C3380CC4-5D6E-409C-BE32-E72D297353CC}">
              <c16:uniqueId val="{00000024-6B6E-4C73-A0FD-735154F5086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BCF-4D5B-961D-D861307E4539}"/>
              </c:ext>
            </c:extLst>
          </c:dPt>
          <c:dPt>
            <c:idx val="1"/>
            <c:invertIfNegative val="0"/>
            <c:bubble3D val="0"/>
            <c:spPr>
              <a:solidFill>
                <a:srgbClr val="7C878E"/>
              </a:solidFill>
              <a:ln>
                <a:noFill/>
              </a:ln>
              <a:effectLst/>
            </c:spPr>
            <c:extLst>
              <c:ext xmlns:c16="http://schemas.microsoft.com/office/drawing/2014/chart" uri="{C3380CC4-5D6E-409C-BE32-E72D297353CC}">
                <c16:uniqueId val="{00000003-DBCF-4D5B-961D-D861307E4539}"/>
              </c:ext>
            </c:extLst>
          </c:dPt>
          <c:dPt>
            <c:idx val="2"/>
            <c:invertIfNegative val="0"/>
            <c:bubble3D val="0"/>
            <c:spPr>
              <a:solidFill>
                <a:srgbClr val="7C878E"/>
              </a:solidFill>
              <a:ln>
                <a:noFill/>
              </a:ln>
              <a:effectLst/>
            </c:spPr>
            <c:extLst>
              <c:ext xmlns:c16="http://schemas.microsoft.com/office/drawing/2014/chart" uri="{C3380CC4-5D6E-409C-BE32-E72D297353CC}">
                <c16:uniqueId val="{00000005-DBCF-4D5B-961D-D861307E4539}"/>
              </c:ext>
            </c:extLst>
          </c:dPt>
          <c:dPt>
            <c:idx val="3"/>
            <c:invertIfNegative val="0"/>
            <c:bubble3D val="0"/>
            <c:spPr>
              <a:solidFill>
                <a:srgbClr val="7C878E"/>
              </a:solidFill>
              <a:ln>
                <a:noFill/>
              </a:ln>
              <a:effectLst/>
            </c:spPr>
            <c:extLst>
              <c:ext xmlns:c16="http://schemas.microsoft.com/office/drawing/2014/chart" uri="{C3380CC4-5D6E-409C-BE32-E72D297353CC}">
                <c16:uniqueId val="{00000007-DBCF-4D5B-961D-D861307E4539}"/>
              </c:ext>
            </c:extLst>
          </c:dPt>
          <c:dPt>
            <c:idx val="4"/>
            <c:invertIfNegative val="0"/>
            <c:bubble3D val="0"/>
            <c:spPr>
              <a:solidFill>
                <a:srgbClr val="7C878E"/>
              </a:solidFill>
              <a:ln>
                <a:noFill/>
              </a:ln>
              <a:effectLst/>
            </c:spPr>
            <c:extLst>
              <c:ext xmlns:c16="http://schemas.microsoft.com/office/drawing/2014/chart" uri="{C3380CC4-5D6E-409C-BE32-E72D297353CC}">
                <c16:uniqueId val="{00000009-DBCF-4D5B-961D-D861307E4539}"/>
              </c:ext>
            </c:extLst>
          </c:dPt>
          <c:dPt>
            <c:idx val="5"/>
            <c:invertIfNegative val="0"/>
            <c:bubble3D val="0"/>
            <c:spPr>
              <a:solidFill>
                <a:srgbClr val="7C878E"/>
              </a:solidFill>
              <a:ln>
                <a:noFill/>
              </a:ln>
              <a:effectLst/>
            </c:spPr>
            <c:extLst>
              <c:ext xmlns:c16="http://schemas.microsoft.com/office/drawing/2014/chart" uri="{C3380CC4-5D6E-409C-BE32-E72D297353CC}">
                <c16:uniqueId val="{0000000B-DBCF-4D5B-961D-D861307E4539}"/>
              </c:ext>
            </c:extLst>
          </c:dPt>
          <c:dPt>
            <c:idx val="6"/>
            <c:invertIfNegative val="0"/>
            <c:bubble3D val="0"/>
            <c:spPr>
              <a:solidFill>
                <a:srgbClr val="7C878E"/>
              </a:solidFill>
              <a:ln>
                <a:noFill/>
              </a:ln>
              <a:effectLst/>
            </c:spPr>
            <c:extLst>
              <c:ext xmlns:c16="http://schemas.microsoft.com/office/drawing/2014/chart" uri="{C3380CC4-5D6E-409C-BE32-E72D297353CC}">
                <c16:uniqueId val="{0000000D-DBCF-4D5B-961D-D861307E4539}"/>
              </c:ext>
            </c:extLst>
          </c:dPt>
          <c:dPt>
            <c:idx val="7"/>
            <c:invertIfNegative val="0"/>
            <c:bubble3D val="0"/>
            <c:spPr>
              <a:solidFill>
                <a:srgbClr val="7C878E"/>
              </a:solidFill>
              <a:ln>
                <a:noFill/>
              </a:ln>
              <a:effectLst/>
            </c:spPr>
            <c:extLst>
              <c:ext xmlns:c16="http://schemas.microsoft.com/office/drawing/2014/chart" uri="{C3380CC4-5D6E-409C-BE32-E72D297353CC}">
                <c16:uniqueId val="{0000000F-DBCF-4D5B-961D-D861307E4539}"/>
              </c:ext>
            </c:extLst>
          </c:dPt>
          <c:dPt>
            <c:idx val="8"/>
            <c:invertIfNegative val="0"/>
            <c:bubble3D val="0"/>
            <c:spPr>
              <a:solidFill>
                <a:srgbClr val="7C878E"/>
              </a:solidFill>
              <a:ln>
                <a:noFill/>
              </a:ln>
              <a:effectLst/>
            </c:spPr>
            <c:extLst>
              <c:ext xmlns:c16="http://schemas.microsoft.com/office/drawing/2014/chart" uri="{C3380CC4-5D6E-409C-BE32-E72D297353CC}">
                <c16:uniqueId val="{00000011-DBCF-4D5B-961D-D861307E4539}"/>
              </c:ext>
            </c:extLst>
          </c:dPt>
          <c:dPt>
            <c:idx val="9"/>
            <c:invertIfNegative val="0"/>
            <c:bubble3D val="0"/>
            <c:spPr>
              <a:solidFill>
                <a:srgbClr val="7C878E"/>
              </a:solidFill>
              <a:ln>
                <a:noFill/>
              </a:ln>
              <a:effectLst/>
            </c:spPr>
            <c:extLst>
              <c:ext xmlns:c16="http://schemas.microsoft.com/office/drawing/2014/chart" uri="{C3380CC4-5D6E-409C-BE32-E72D297353CC}">
                <c16:uniqueId val="{00000013-DBCF-4D5B-961D-D861307E4539}"/>
              </c:ext>
            </c:extLst>
          </c:dPt>
          <c:dPt>
            <c:idx val="10"/>
            <c:invertIfNegative val="0"/>
            <c:bubble3D val="0"/>
            <c:spPr>
              <a:solidFill>
                <a:srgbClr val="7C878E"/>
              </a:solidFill>
              <a:ln>
                <a:noFill/>
              </a:ln>
              <a:effectLst/>
            </c:spPr>
            <c:extLst>
              <c:ext xmlns:c16="http://schemas.microsoft.com/office/drawing/2014/chart" uri="{C3380CC4-5D6E-409C-BE32-E72D297353CC}">
                <c16:uniqueId val="{00000015-DBCF-4D5B-961D-D861307E4539}"/>
              </c:ext>
            </c:extLst>
          </c:dPt>
          <c:dPt>
            <c:idx val="11"/>
            <c:invertIfNegative val="0"/>
            <c:bubble3D val="0"/>
            <c:spPr>
              <a:solidFill>
                <a:srgbClr val="7C878E"/>
              </a:solidFill>
              <a:ln>
                <a:noFill/>
              </a:ln>
              <a:effectLst/>
            </c:spPr>
            <c:extLst>
              <c:ext xmlns:c16="http://schemas.microsoft.com/office/drawing/2014/chart" uri="{C3380CC4-5D6E-409C-BE32-E72D297353CC}">
                <c16:uniqueId val="{00000017-DBCF-4D5B-961D-D861307E453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DBCF-4D5B-961D-D861307E4539}"/>
              </c:ext>
            </c:extLst>
          </c:dPt>
          <c:dPt>
            <c:idx val="13"/>
            <c:invertIfNegative val="0"/>
            <c:bubble3D val="0"/>
            <c:spPr>
              <a:solidFill>
                <a:srgbClr val="7C878E"/>
              </a:solidFill>
              <a:ln>
                <a:noFill/>
              </a:ln>
              <a:effectLst/>
            </c:spPr>
            <c:extLst>
              <c:ext xmlns:c16="http://schemas.microsoft.com/office/drawing/2014/chart" uri="{C3380CC4-5D6E-409C-BE32-E72D297353CC}">
                <c16:uniqueId val="{0000001B-DBCF-4D5B-961D-D861307E4539}"/>
              </c:ext>
            </c:extLst>
          </c:dPt>
          <c:dPt>
            <c:idx val="14"/>
            <c:invertIfNegative val="0"/>
            <c:bubble3D val="0"/>
            <c:spPr>
              <a:solidFill>
                <a:srgbClr val="7C878E"/>
              </a:solidFill>
              <a:ln>
                <a:noFill/>
              </a:ln>
              <a:effectLst/>
            </c:spPr>
            <c:extLst>
              <c:ext xmlns:c16="http://schemas.microsoft.com/office/drawing/2014/chart" uri="{C3380CC4-5D6E-409C-BE32-E72D297353CC}">
                <c16:uniqueId val="{0000001D-DBCF-4D5B-961D-D861307E4539}"/>
              </c:ext>
            </c:extLst>
          </c:dPt>
          <c:dPt>
            <c:idx val="15"/>
            <c:invertIfNegative val="0"/>
            <c:bubble3D val="0"/>
            <c:spPr>
              <a:solidFill>
                <a:srgbClr val="7C878E"/>
              </a:solidFill>
              <a:ln>
                <a:noFill/>
              </a:ln>
              <a:effectLst/>
            </c:spPr>
            <c:extLst>
              <c:ext xmlns:c16="http://schemas.microsoft.com/office/drawing/2014/chart" uri="{C3380CC4-5D6E-409C-BE32-E72D297353CC}">
                <c16:uniqueId val="{0000001F-DBCF-4D5B-961D-D861307E4539}"/>
              </c:ext>
            </c:extLst>
          </c:dPt>
          <c:dPt>
            <c:idx val="16"/>
            <c:invertIfNegative val="0"/>
            <c:bubble3D val="0"/>
            <c:spPr>
              <a:solidFill>
                <a:srgbClr val="7C878E"/>
              </a:solidFill>
              <a:ln>
                <a:noFill/>
              </a:ln>
              <a:effectLst/>
            </c:spPr>
            <c:extLst>
              <c:ext xmlns:c16="http://schemas.microsoft.com/office/drawing/2014/chart" uri="{C3380CC4-5D6E-409C-BE32-E72D297353CC}">
                <c16:uniqueId val="{00000021-DBCF-4D5B-961D-D861307E4539}"/>
              </c:ext>
            </c:extLst>
          </c:dPt>
          <c:dPt>
            <c:idx val="17"/>
            <c:invertIfNegative val="0"/>
            <c:bubble3D val="0"/>
            <c:spPr>
              <a:solidFill>
                <a:srgbClr val="7C878E"/>
              </a:solidFill>
              <a:ln>
                <a:noFill/>
              </a:ln>
              <a:effectLst/>
            </c:spPr>
            <c:extLst>
              <c:ext xmlns:c16="http://schemas.microsoft.com/office/drawing/2014/chart" uri="{C3380CC4-5D6E-409C-BE32-E72D297353CC}">
                <c16:uniqueId val="{00000023-DBCF-4D5B-961D-D861307E4539}"/>
              </c:ext>
            </c:extLst>
          </c:dPt>
          <c:dPt>
            <c:idx val="19"/>
            <c:invertIfNegative val="0"/>
            <c:bubble3D val="0"/>
            <c:spPr>
              <a:solidFill>
                <a:srgbClr val="95682B"/>
              </a:solidFill>
              <a:ln>
                <a:noFill/>
              </a:ln>
              <a:effectLst/>
            </c:spPr>
            <c:extLst>
              <c:ext xmlns:c16="http://schemas.microsoft.com/office/drawing/2014/chart" uri="{C3380CC4-5D6E-409C-BE32-E72D297353CC}">
                <c16:uniqueId val="{00000025-DBCF-4D5B-961D-D861307E4539}"/>
              </c:ext>
            </c:extLst>
          </c:dPt>
          <c:dPt>
            <c:idx val="20"/>
            <c:invertIfNegative val="0"/>
            <c:bubble3D val="0"/>
            <c:spPr>
              <a:solidFill>
                <a:srgbClr val="FBBB27"/>
              </a:solidFill>
              <a:ln>
                <a:noFill/>
              </a:ln>
              <a:effectLst/>
            </c:spPr>
            <c:extLst>
              <c:ext xmlns:c16="http://schemas.microsoft.com/office/drawing/2014/chart" uri="{C3380CC4-5D6E-409C-BE32-E72D297353CC}">
                <c16:uniqueId val="{00000027-DBCF-4D5B-961D-D861307E4539}"/>
              </c:ext>
            </c:extLst>
          </c:dPt>
          <c:dPt>
            <c:idx val="26"/>
            <c:invertIfNegative val="0"/>
            <c:bubble3D val="0"/>
            <c:spPr>
              <a:solidFill>
                <a:srgbClr val="7C878E"/>
              </a:solidFill>
              <a:ln>
                <a:noFill/>
              </a:ln>
              <a:effectLst/>
            </c:spPr>
            <c:extLst>
              <c:ext xmlns:c16="http://schemas.microsoft.com/office/drawing/2014/chart" uri="{C3380CC4-5D6E-409C-BE32-E72D297353CC}">
                <c16:uniqueId val="{00000029-DBCF-4D5B-961D-D861307E453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'F93'!$A$6:$A$38</c:f>
              <c:strCache>
                <c:ptCount val="33"/>
                <c:pt idx="0">
                  <c:v>Tlaxcala</c:v>
                </c:pt>
                <c:pt idx="1">
                  <c:v>Baja California Sur</c:v>
                </c:pt>
                <c:pt idx="2">
                  <c:v>Aguascalientes</c:v>
                </c:pt>
                <c:pt idx="3">
                  <c:v>Coahuila</c:v>
                </c:pt>
                <c:pt idx="4">
                  <c:v>San Luis Potosí</c:v>
                </c:pt>
                <c:pt idx="5">
                  <c:v>Chiapas</c:v>
                </c:pt>
                <c:pt idx="6">
                  <c:v>Querétaro</c:v>
                </c:pt>
                <c:pt idx="7">
                  <c:v>Puebla</c:v>
                </c:pt>
                <c:pt idx="8">
                  <c:v>Baja California</c:v>
                </c:pt>
                <c:pt idx="9">
                  <c:v>Oaxaca</c:v>
                </c:pt>
                <c:pt idx="10">
                  <c:v>Morelos</c:v>
                </c:pt>
                <c:pt idx="11">
                  <c:v>Tamaulipas</c:v>
                </c:pt>
                <c:pt idx="12">
                  <c:v>Hidalgo</c:v>
                </c:pt>
                <c:pt idx="13">
                  <c:v>Estado de México</c:v>
                </c:pt>
                <c:pt idx="14">
                  <c:v>Guanajuato</c:v>
                </c:pt>
                <c:pt idx="15">
                  <c:v>Sinaloa</c:v>
                </c:pt>
                <c:pt idx="16">
                  <c:v>Tabasco</c:v>
                </c:pt>
                <c:pt idx="17">
                  <c:v>Quintana Roo</c:v>
                </c:pt>
                <c:pt idx="18">
                  <c:v>Chihuahua</c:v>
                </c:pt>
                <c:pt idx="19">
                  <c:v>Nacional</c:v>
                </c:pt>
                <c:pt idx="20">
                  <c:v>Jalisco</c:v>
                </c:pt>
                <c:pt idx="21">
                  <c:v>Sonora</c:v>
                </c:pt>
                <c:pt idx="22">
                  <c:v>Nuevo León</c:v>
                </c:pt>
                <c:pt idx="23">
                  <c:v>Ciudad de México</c:v>
                </c:pt>
                <c:pt idx="24">
                  <c:v>Colima</c:v>
                </c:pt>
                <c:pt idx="25">
                  <c:v>Durango</c:v>
                </c:pt>
                <c:pt idx="26">
                  <c:v>Yucatán</c:v>
                </c:pt>
                <c:pt idx="27">
                  <c:v>Campeche</c:v>
                </c:pt>
                <c:pt idx="28">
                  <c:v>Michoacán</c:v>
                </c:pt>
                <c:pt idx="29">
                  <c:v>Veracruz</c:v>
                </c:pt>
                <c:pt idx="30">
                  <c:v>Zacatecas</c:v>
                </c:pt>
                <c:pt idx="31">
                  <c:v>Guerrero</c:v>
                </c:pt>
                <c:pt idx="32">
                  <c:v>Nayarit</c:v>
                </c:pt>
              </c:strCache>
            </c:strRef>
          </c:cat>
          <c:val>
            <c:numRef>
              <c:f>'F93'!$B$6:$B$38</c:f>
              <c:numCache>
                <c:formatCode>0.0</c:formatCode>
                <c:ptCount val="33"/>
                <c:pt idx="0">
                  <c:v>-14.822308550501001</c:v>
                </c:pt>
                <c:pt idx="1">
                  <c:v>-13.984080683981</c:v>
                </c:pt>
                <c:pt idx="2">
                  <c:v>-11.307640978239</c:v>
                </c:pt>
                <c:pt idx="3">
                  <c:v>-7.4438471066689997</c:v>
                </c:pt>
                <c:pt idx="4">
                  <c:v>-5.6965453962819996</c:v>
                </c:pt>
                <c:pt idx="5">
                  <c:v>-4.1003561584310004</c:v>
                </c:pt>
                <c:pt idx="6">
                  <c:v>-3.7456288263649999</c:v>
                </c:pt>
                <c:pt idx="7">
                  <c:v>-3.4274719098949999</c:v>
                </c:pt>
                <c:pt idx="8">
                  <c:v>-3.1104424822380001</c:v>
                </c:pt>
                <c:pt idx="9">
                  <c:v>-3.0055746321829999</c:v>
                </c:pt>
                <c:pt idx="10">
                  <c:v>-2.9904271308200001</c:v>
                </c:pt>
                <c:pt idx="11">
                  <c:v>-2.4978299997620002</c:v>
                </c:pt>
                <c:pt idx="12">
                  <c:v>-2.2440230581830001</c:v>
                </c:pt>
                <c:pt idx="13">
                  <c:v>-2.196979544685</c:v>
                </c:pt>
                <c:pt idx="14">
                  <c:v>-2.0520351903430001</c:v>
                </c:pt>
                <c:pt idx="15">
                  <c:v>-1.973097736927</c:v>
                </c:pt>
                <c:pt idx="16">
                  <c:v>-1.9634113865380001</c:v>
                </c:pt>
                <c:pt idx="17">
                  <c:v>-1.3466863927770001</c:v>
                </c:pt>
                <c:pt idx="18">
                  <c:v>-1.1672894747589999</c:v>
                </c:pt>
                <c:pt idx="19">
                  <c:v>-1.126792092381</c:v>
                </c:pt>
                <c:pt idx="20">
                  <c:v>-1.1234073363470001</c:v>
                </c:pt>
                <c:pt idx="21">
                  <c:v>-0.43379702439500001</c:v>
                </c:pt>
                <c:pt idx="22">
                  <c:v>-0.31194564930399998</c:v>
                </c:pt>
                <c:pt idx="23">
                  <c:v>-0.20989280203300001</c:v>
                </c:pt>
                <c:pt idx="24">
                  <c:v>-3.7388178900999998E-2</c:v>
                </c:pt>
                <c:pt idx="25">
                  <c:v>0.17596682372200001</c:v>
                </c:pt>
                <c:pt idx="26">
                  <c:v>0.245202177425</c:v>
                </c:pt>
                <c:pt idx="27">
                  <c:v>1.8973285468350001</c:v>
                </c:pt>
                <c:pt idx="28">
                  <c:v>2.3385022733929999</c:v>
                </c:pt>
                <c:pt idx="29">
                  <c:v>2.3809876162379999</c:v>
                </c:pt>
                <c:pt idx="30">
                  <c:v>2.576473520305</c:v>
                </c:pt>
                <c:pt idx="31">
                  <c:v>2.7541034070679999</c:v>
                </c:pt>
                <c:pt idx="32">
                  <c:v>4.1225438706149999</c:v>
                </c:pt>
              </c:numCache>
            </c:numRef>
          </c:val>
          <c:extLst>
            <c:ext xmlns:c16="http://schemas.microsoft.com/office/drawing/2014/chart" uri="{C3380CC4-5D6E-409C-BE32-E72D297353CC}">
              <c16:uniqueId val="{0000002A-DBCF-4D5B-961D-D861307E453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FBBB27"/>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2887-4A54-BBD2-51900A0345C3}"/>
              </c:ext>
            </c:extLst>
          </c:dPt>
          <c:dPt>
            <c:idx val="2"/>
            <c:invertIfNegative val="0"/>
            <c:bubble3D val="0"/>
            <c:spPr>
              <a:solidFill>
                <a:srgbClr val="95682B"/>
              </a:solidFill>
              <a:ln>
                <a:noFill/>
              </a:ln>
              <a:effectLst/>
            </c:spPr>
            <c:extLst>
              <c:ext xmlns:c16="http://schemas.microsoft.com/office/drawing/2014/chart" uri="{C3380CC4-5D6E-409C-BE32-E72D297353CC}">
                <c16:uniqueId val="{00000003-2887-4A54-BBD2-51900A0345C3}"/>
              </c:ext>
            </c:extLst>
          </c:dPt>
          <c:dPt>
            <c:idx val="3"/>
            <c:invertIfNegative val="0"/>
            <c:bubble3D val="0"/>
            <c:spPr>
              <a:solidFill>
                <a:srgbClr val="BDCFD6"/>
              </a:solidFill>
              <a:ln>
                <a:noFill/>
              </a:ln>
              <a:effectLst/>
            </c:spPr>
            <c:extLst>
              <c:ext xmlns:c16="http://schemas.microsoft.com/office/drawing/2014/chart" uri="{C3380CC4-5D6E-409C-BE32-E72D297353CC}">
                <c16:uniqueId val="{00000005-2887-4A54-BBD2-51900A0345C3}"/>
              </c:ext>
            </c:extLst>
          </c:dPt>
          <c:dPt>
            <c:idx val="4"/>
            <c:invertIfNegative val="0"/>
            <c:bubble3D val="0"/>
            <c:spPr>
              <a:solidFill>
                <a:srgbClr val="004A98"/>
              </a:solidFill>
              <a:ln>
                <a:noFill/>
              </a:ln>
              <a:effectLst/>
            </c:spPr>
            <c:extLst>
              <c:ext xmlns:c16="http://schemas.microsoft.com/office/drawing/2014/chart" uri="{C3380CC4-5D6E-409C-BE32-E72D297353CC}">
                <c16:uniqueId val="{00000007-2887-4A54-BBD2-51900A0345C3}"/>
              </c:ext>
            </c:extLst>
          </c:dPt>
          <c:dPt>
            <c:idx val="6"/>
            <c:invertIfNegative val="0"/>
            <c:bubble3D val="0"/>
            <c:spPr>
              <a:solidFill>
                <a:srgbClr val="FBBB27"/>
              </a:solidFill>
              <a:ln>
                <a:noFill/>
              </a:ln>
              <a:effectLst/>
            </c:spPr>
            <c:extLst>
              <c:ext xmlns:c16="http://schemas.microsoft.com/office/drawing/2014/chart" uri="{C3380CC4-5D6E-409C-BE32-E72D297353CC}">
                <c16:uniqueId val="{00000009-2887-4A54-BBD2-51900A0345C3}"/>
              </c:ext>
            </c:extLst>
          </c:dPt>
          <c:dPt>
            <c:idx val="10"/>
            <c:invertIfNegative val="0"/>
            <c:bubble3D val="0"/>
            <c:spPr>
              <a:solidFill>
                <a:srgbClr val="FBBB27"/>
              </a:solidFill>
              <a:ln>
                <a:noFill/>
              </a:ln>
              <a:effectLst/>
            </c:spPr>
            <c:extLst>
              <c:ext xmlns:c16="http://schemas.microsoft.com/office/drawing/2014/chart" uri="{C3380CC4-5D6E-409C-BE32-E72D297353CC}">
                <c16:uniqueId val="{0000000B-2887-4A54-BBD2-51900A0345C3}"/>
              </c:ext>
            </c:extLst>
          </c:dPt>
          <c:dPt>
            <c:idx val="14"/>
            <c:invertIfNegative val="0"/>
            <c:bubble3D val="0"/>
            <c:spPr>
              <a:solidFill>
                <a:srgbClr val="FBBB27"/>
              </a:solidFill>
              <a:ln>
                <a:noFill/>
              </a:ln>
              <a:effectLst/>
            </c:spPr>
            <c:extLst>
              <c:ext xmlns:c16="http://schemas.microsoft.com/office/drawing/2014/chart" uri="{C3380CC4-5D6E-409C-BE32-E72D297353CC}">
                <c16:uniqueId val="{0000000D-2887-4A54-BBD2-51900A0345C3}"/>
              </c:ext>
            </c:extLst>
          </c:dPt>
          <c:dPt>
            <c:idx val="18"/>
            <c:invertIfNegative val="0"/>
            <c:bubble3D val="0"/>
            <c:spPr>
              <a:solidFill>
                <a:srgbClr val="FBBB27"/>
              </a:solidFill>
              <a:ln>
                <a:noFill/>
              </a:ln>
              <a:effectLst/>
            </c:spPr>
            <c:extLst>
              <c:ext xmlns:c16="http://schemas.microsoft.com/office/drawing/2014/chart" uri="{C3380CC4-5D6E-409C-BE32-E72D297353CC}">
                <c16:uniqueId val="{0000000F-2887-4A54-BBD2-51900A0345C3}"/>
              </c:ext>
            </c:extLst>
          </c:dPt>
          <c:dPt>
            <c:idx val="22"/>
            <c:invertIfNegative val="0"/>
            <c:bubble3D val="0"/>
            <c:spPr>
              <a:solidFill>
                <a:srgbClr val="FBBB27"/>
              </a:solidFill>
              <a:ln>
                <a:noFill/>
              </a:ln>
              <a:effectLst/>
            </c:spPr>
            <c:extLst>
              <c:ext xmlns:c16="http://schemas.microsoft.com/office/drawing/2014/chart" uri="{C3380CC4-5D6E-409C-BE32-E72D297353CC}">
                <c16:uniqueId val="{00000011-2887-4A54-BBD2-51900A0345C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'F94'!$A$6:$A$10</c:f>
              <c:strCache>
                <c:ptCount val="5"/>
                <c:pt idx="0">
                  <c:v>Actividades secundarias</c:v>
                </c:pt>
                <c:pt idx="1">
                  <c:v>Industria de la construcción</c:v>
                </c:pt>
                <c:pt idx="2">
                  <c:v>Industrias manufactureras</c:v>
                </c:pt>
                <c:pt idx="3">
                  <c:v>Minería</c:v>
                </c:pt>
                <c:pt idx="4">
                  <c:v>Servicios Públicos</c:v>
                </c:pt>
              </c:strCache>
            </c:strRef>
          </c:cat>
          <c:val>
            <c:numRef>
              <c:f>'F94'!$B$6:$B$10</c:f>
              <c:numCache>
                <c:formatCode>0.0</c:formatCode>
                <c:ptCount val="5"/>
                <c:pt idx="0">
                  <c:v>5.5441696721000001E-2</c:v>
                </c:pt>
                <c:pt idx="1">
                  <c:v>12.675533297397999</c:v>
                </c:pt>
                <c:pt idx="2">
                  <c:v>-3.3399632894220002</c:v>
                </c:pt>
                <c:pt idx="3">
                  <c:v>3.2379002399900001</c:v>
                </c:pt>
                <c:pt idx="4">
                  <c:v>-7.135340206335</c:v>
                </c:pt>
              </c:numCache>
            </c:numRef>
          </c:val>
          <c:extLst>
            <c:ext xmlns:c16="http://schemas.microsoft.com/office/drawing/2014/chart" uri="{C3380CC4-5D6E-409C-BE32-E72D297353CC}">
              <c16:uniqueId val="{00000012-2887-4A54-BBD2-51900A0345C3}"/>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1"/>
        <c:axPos val="l"/>
        <c:numFmt formatCode="0.0" sourceLinked="1"/>
        <c:majorTickMark val="none"/>
        <c:minorTickMark val="none"/>
        <c:tickLblPos val="nextTo"/>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'F95'!$C$5</c:f>
              <c:strCache>
                <c:ptCount val="1"/>
                <c:pt idx="0">
                  <c:v>Variación</c:v>
                </c:pt>
              </c:strCache>
            </c:strRef>
          </c:tx>
          <c:spPr>
            <a:solidFill>
              <a:srgbClr val="C9D0D6"/>
            </a:solidFill>
            <a:ln>
              <a:noFill/>
            </a:ln>
            <a:effectLst/>
          </c:spPr>
          <c:invertIfNegative val="0"/>
          <c:dPt>
            <c:idx val="8"/>
            <c:invertIfNegative val="0"/>
            <c:bubble3D val="0"/>
            <c:spPr>
              <a:solidFill>
                <a:srgbClr val="7C878E"/>
              </a:solidFill>
              <a:ln>
                <a:noFill/>
              </a:ln>
              <a:effectLst/>
            </c:spPr>
            <c:extLst>
              <c:ext xmlns:c16="http://schemas.microsoft.com/office/drawing/2014/chart" uri="{C3380CC4-5D6E-409C-BE32-E72D297353CC}">
                <c16:uniqueId val="{00000001-37BC-436E-AD34-399E1179C0C4}"/>
              </c:ext>
            </c:extLst>
          </c:dPt>
          <c:dPt>
            <c:idx val="20"/>
            <c:invertIfNegative val="0"/>
            <c:bubble3D val="0"/>
            <c:spPr>
              <a:solidFill>
                <a:srgbClr val="7C878E"/>
              </a:solidFill>
              <a:ln>
                <a:noFill/>
              </a:ln>
              <a:effectLst/>
            </c:spPr>
            <c:extLst>
              <c:ext xmlns:c16="http://schemas.microsoft.com/office/drawing/2014/chart" uri="{C3380CC4-5D6E-409C-BE32-E72D297353CC}">
                <c16:uniqueId val="{00000003-37BC-436E-AD34-399E1179C0C4}"/>
              </c:ext>
            </c:extLst>
          </c:dPt>
          <c:dPt>
            <c:idx val="32"/>
            <c:invertIfNegative val="0"/>
            <c:bubble3D val="0"/>
            <c:spPr>
              <a:solidFill>
                <a:srgbClr val="7C878E"/>
              </a:solidFill>
              <a:ln>
                <a:noFill/>
              </a:ln>
              <a:effectLst/>
            </c:spPr>
            <c:extLst>
              <c:ext xmlns:c16="http://schemas.microsoft.com/office/drawing/2014/chart" uri="{C3380CC4-5D6E-409C-BE32-E72D297353CC}">
                <c16:uniqueId val="{00000005-37BC-436E-AD34-399E1179C0C4}"/>
              </c:ext>
            </c:extLst>
          </c:dPt>
          <c:dPt>
            <c:idx val="44"/>
            <c:invertIfNegative val="0"/>
            <c:bubble3D val="0"/>
            <c:spPr>
              <a:solidFill>
                <a:srgbClr val="7C878E"/>
              </a:solidFill>
              <a:ln>
                <a:noFill/>
              </a:ln>
              <a:effectLst/>
            </c:spPr>
            <c:extLst>
              <c:ext xmlns:c16="http://schemas.microsoft.com/office/drawing/2014/chart" uri="{C3380CC4-5D6E-409C-BE32-E72D297353CC}">
                <c16:uniqueId val="{00000007-37BC-436E-AD34-399E1179C0C4}"/>
              </c:ext>
            </c:extLst>
          </c:dPt>
          <c:dPt>
            <c:idx val="56"/>
            <c:invertIfNegative val="0"/>
            <c:bubble3D val="0"/>
            <c:spPr>
              <a:solidFill>
                <a:srgbClr val="7C878E"/>
              </a:solidFill>
              <a:ln>
                <a:noFill/>
              </a:ln>
              <a:effectLst/>
            </c:spPr>
            <c:extLst>
              <c:ext xmlns:c16="http://schemas.microsoft.com/office/drawing/2014/chart" uri="{C3380CC4-5D6E-409C-BE32-E72D297353CC}">
                <c16:uniqueId val="{00000009-37BC-436E-AD34-399E1179C0C4}"/>
              </c:ext>
            </c:extLst>
          </c:dPt>
          <c:dPt>
            <c:idx val="68"/>
            <c:invertIfNegative val="0"/>
            <c:bubble3D val="0"/>
            <c:spPr>
              <a:solidFill>
                <a:srgbClr val="7C878E"/>
              </a:solidFill>
              <a:ln>
                <a:noFill/>
              </a:ln>
              <a:effectLst/>
            </c:spPr>
            <c:extLst>
              <c:ext xmlns:c16="http://schemas.microsoft.com/office/drawing/2014/chart" uri="{C3380CC4-5D6E-409C-BE32-E72D297353CC}">
                <c16:uniqueId val="{0000000B-37BC-436E-AD34-399E1179C0C4}"/>
              </c:ext>
            </c:extLst>
          </c:dPt>
          <c:dPt>
            <c:idx val="80"/>
            <c:invertIfNegative val="0"/>
            <c:bubble3D val="0"/>
            <c:spPr>
              <a:solidFill>
                <a:srgbClr val="7C878E"/>
              </a:solidFill>
              <a:ln>
                <a:noFill/>
              </a:ln>
              <a:effectLst/>
            </c:spPr>
            <c:extLst>
              <c:ext xmlns:c16="http://schemas.microsoft.com/office/drawing/2014/chart" uri="{C3380CC4-5D6E-409C-BE32-E72D297353CC}">
                <c16:uniqueId val="{0000000D-37BC-436E-AD34-399E1179C0C4}"/>
              </c:ext>
            </c:extLst>
          </c:dPt>
          <c:dPt>
            <c:idx val="92"/>
            <c:invertIfNegative val="0"/>
            <c:bubble3D val="0"/>
            <c:spPr>
              <a:solidFill>
                <a:srgbClr val="7C878E"/>
              </a:solidFill>
              <a:ln>
                <a:noFill/>
              </a:ln>
              <a:effectLst/>
            </c:spPr>
            <c:extLst>
              <c:ext xmlns:c16="http://schemas.microsoft.com/office/drawing/2014/chart" uri="{C3380CC4-5D6E-409C-BE32-E72D297353CC}">
                <c16:uniqueId val="{0000000F-37BC-436E-AD34-399E1179C0C4}"/>
              </c:ext>
            </c:extLst>
          </c:dPt>
          <c:dPt>
            <c:idx val="104"/>
            <c:invertIfNegative val="0"/>
            <c:bubble3D val="0"/>
            <c:spPr>
              <a:solidFill>
                <a:srgbClr val="FBBB27"/>
              </a:solidFill>
              <a:ln>
                <a:noFill/>
              </a:ln>
              <a:effectLst/>
            </c:spPr>
            <c:extLst>
              <c:ext xmlns:c16="http://schemas.microsoft.com/office/drawing/2014/chart" uri="{C3380CC4-5D6E-409C-BE32-E72D297353CC}">
                <c16:uniqueId val="{00000011-37BC-436E-AD34-399E1179C0C4}"/>
              </c:ext>
            </c:extLst>
          </c:dPt>
          <c:cat>
            <c:multiLvlStrRef>
              <c:f>'F95'!$A$6:$B$110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'F95'!$C$6:$C$110</c:f>
              <c:numCache>
                <c:formatCode>0.0</c:formatCode>
                <c:ptCount val="105"/>
                <c:pt idx="0">
                  <c:v>-6.3022593456699996</c:v>
                </c:pt>
                <c:pt idx="1">
                  <c:v>10.538025484884001</c:v>
                </c:pt>
                <c:pt idx="2">
                  <c:v>0.336737964562</c:v>
                </c:pt>
                <c:pt idx="3">
                  <c:v>5.5331543964980003</c:v>
                </c:pt>
                <c:pt idx="4">
                  <c:v>4.2374431814889997</c:v>
                </c:pt>
                <c:pt idx="5">
                  <c:v>-0.23706972320700001</c:v>
                </c:pt>
                <c:pt idx="6">
                  <c:v>-11.130424565076</c:v>
                </c:pt>
                <c:pt idx="7">
                  <c:v>-4.2002765151409998</c:v>
                </c:pt>
                <c:pt idx="8">
                  <c:v>-7.455934591049</c:v>
                </c:pt>
                <c:pt idx="9">
                  <c:v>2.970955861652</c:v>
                </c:pt>
                <c:pt idx="10">
                  <c:v>-4.2102726011760003</c:v>
                </c:pt>
                <c:pt idx="11">
                  <c:v>0.23205293930699999</c:v>
                </c:pt>
                <c:pt idx="12">
                  <c:v>-10.173036657461999</c:v>
                </c:pt>
                <c:pt idx="13">
                  <c:v>-10.982208557331001</c:v>
                </c:pt>
                <c:pt idx="14">
                  <c:v>1.1767631023459999</c:v>
                </c:pt>
                <c:pt idx="15">
                  <c:v>-0.93684027920400004</c:v>
                </c:pt>
                <c:pt idx="16">
                  <c:v>1.2744691154029999</c:v>
                </c:pt>
                <c:pt idx="17">
                  <c:v>7.2398024987339999</c:v>
                </c:pt>
                <c:pt idx="18">
                  <c:v>-4.3936109293690002</c:v>
                </c:pt>
                <c:pt idx="19">
                  <c:v>-3.5339076205829998</c:v>
                </c:pt>
                <c:pt idx="20">
                  <c:v>-7.5048164080240003</c:v>
                </c:pt>
                <c:pt idx="21">
                  <c:v>-2.249335657709</c:v>
                </c:pt>
                <c:pt idx="22">
                  <c:v>-5.028757516322</c:v>
                </c:pt>
                <c:pt idx="23">
                  <c:v>-1.9372700778430001</c:v>
                </c:pt>
                <c:pt idx="24">
                  <c:v>3.1234970899509999</c:v>
                </c:pt>
                <c:pt idx="25">
                  <c:v>-8.6088338379560003</c:v>
                </c:pt>
                <c:pt idx="26">
                  <c:v>-8.604123371459</c:v>
                </c:pt>
                <c:pt idx="27">
                  <c:v>-1.6018992648670001</c:v>
                </c:pt>
                <c:pt idx="28">
                  <c:v>2.0173818769620002</c:v>
                </c:pt>
                <c:pt idx="29">
                  <c:v>7.7312439966930002</c:v>
                </c:pt>
                <c:pt idx="30">
                  <c:v>25.750833692846999</c:v>
                </c:pt>
                <c:pt idx="31">
                  <c:v>26.009984233531</c:v>
                </c:pt>
                <c:pt idx="32">
                  <c:v>62.375335129741003</c:v>
                </c:pt>
                <c:pt idx="33">
                  <c:v>2.6399697433060001</c:v>
                </c:pt>
                <c:pt idx="34">
                  <c:v>7.6906984453540002</c:v>
                </c:pt>
                <c:pt idx="35">
                  <c:v>7.3752186752390001</c:v>
                </c:pt>
                <c:pt idx="36">
                  <c:v>20.865200602205999</c:v>
                </c:pt>
                <c:pt idx="37">
                  <c:v>22.573289430488</c:v>
                </c:pt>
                <c:pt idx="38">
                  <c:v>14.561354392959</c:v>
                </c:pt>
                <c:pt idx="39">
                  <c:v>10.613085057448</c:v>
                </c:pt>
                <c:pt idx="40">
                  <c:v>6.0756685275970002</c:v>
                </c:pt>
                <c:pt idx="41">
                  <c:v>1.461901207485</c:v>
                </c:pt>
                <c:pt idx="42">
                  <c:v>-16.542617649343999</c:v>
                </c:pt>
                <c:pt idx="43">
                  <c:v>-13.804575771832001</c:v>
                </c:pt>
                <c:pt idx="44">
                  <c:v>-21.918210082236001</c:v>
                </c:pt>
                <c:pt idx="45">
                  <c:v>2.8981166753480001</c:v>
                </c:pt>
                <c:pt idx="46">
                  <c:v>14.532959366836</c:v>
                </c:pt>
                <c:pt idx="47">
                  <c:v>2.3083258233319999</c:v>
                </c:pt>
                <c:pt idx="48">
                  <c:v>4.4556629480780003</c:v>
                </c:pt>
                <c:pt idx="49">
                  <c:v>5.443033897886</c:v>
                </c:pt>
                <c:pt idx="50">
                  <c:v>9.4889810549860005</c:v>
                </c:pt>
                <c:pt idx="51">
                  <c:v>-7.2734984687899997</c:v>
                </c:pt>
                <c:pt idx="52">
                  <c:v>-5.6592876688120004</c:v>
                </c:pt>
                <c:pt idx="53">
                  <c:v>-0.85445492744899998</c:v>
                </c:pt>
                <c:pt idx="54">
                  <c:v>4.9373816107839996</c:v>
                </c:pt>
                <c:pt idx="55">
                  <c:v>4.4659976813100002</c:v>
                </c:pt>
                <c:pt idx="56">
                  <c:v>11.113491723771</c:v>
                </c:pt>
                <c:pt idx="57">
                  <c:v>1.1145010936540001</c:v>
                </c:pt>
                <c:pt idx="58">
                  <c:v>-2.0544051781329999</c:v>
                </c:pt>
                <c:pt idx="59">
                  <c:v>10.603552792512</c:v>
                </c:pt>
                <c:pt idx="60">
                  <c:v>0.59139930489699999</c:v>
                </c:pt>
                <c:pt idx="61">
                  <c:v>-5.8367425892489999</c:v>
                </c:pt>
                <c:pt idx="62">
                  <c:v>-8.7219458976249999</c:v>
                </c:pt>
                <c:pt idx="63">
                  <c:v>-3.8896428506379999</c:v>
                </c:pt>
                <c:pt idx="64">
                  <c:v>-5.457130569666</c:v>
                </c:pt>
                <c:pt idx="65">
                  <c:v>-16.237443886767998</c:v>
                </c:pt>
                <c:pt idx="66">
                  <c:v>0.69123723774699997</c:v>
                </c:pt>
                <c:pt idx="67">
                  <c:v>-2.6712296671739999</c:v>
                </c:pt>
                <c:pt idx="68">
                  <c:v>-14.080333497866</c:v>
                </c:pt>
                <c:pt idx="69">
                  <c:v>2.6599553466399999</c:v>
                </c:pt>
                <c:pt idx="70">
                  <c:v>-9.5760476717320007</c:v>
                </c:pt>
                <c:pt idx="71">
                  <c:v>2.858708258854</c:v>
                </c:pt>
                <c:pt idx="72">
                  <c:v>12.408162900060001</c:v>
                </c:pt>
                <c:pt idx="73">
                  <c:v>13.709210822385</c:v>
                </c:pt>
                <c:pt idx="74">
                  <c:v>5.8774850290999998</c:v>
                </c:pt>
                <c:pt idx="75">
                  <c:v>7.6328341162589997</c:v>
                </c:pt>
                <c:pt idx="76">
                  <c:v>-8.1496822324260005</c:v>
                </c:pt>
                <c:pt idx="77">
                  <c:v>-0.84341686591300002</c:v>
                </c:pt>
                <c:pt idx="78">
                  <c:v>-5.4913190720139999</c:v>
                </c:pt>
                <c:pt idx="79">
                  <c:v>-5.9838092142089998</c:v>
                </c:pt>
                <c:pt idx="80">
                  <c:v>-15.652063401582</c:v>
                </c:pt>
                <c:pt idx="81">
                  <c:v>-20.112978266955</c:v>
                </c:pt>
                <c:pt idx="82">
                  <c:v>-15.435597813892</c:v>
                </c:pt>
                <c:pt idx="83">
                  <c:v>-27.436791273665001</c:v>
                </c:pt>
                <c:pt idx="84">
                  <c:v>-30.987016969464001</c:v>
                </c:pt>
                <c:pt idx="85">
                  <c:v>-30.582428119424002</c:v>
                </c:pt>
                <c:pt idx="86">
                  <c:v>-16.200592557246001</c:v>
                </c:pt>
                <c:pt idx="87">
                  <c:v>-59.530977651214997</c:v>
                </c:pt>
                <c:pt idx="88">
                  <c:v>-19.889172536008001</c:v>
                </c:pt>
                <c:pt idx="89">
                  <c:v>10.003104477096</c:v>
                </c:pt>
                <c:pt idx="90">
                  <c:v>-15.721275182473001</c:v>
                </c:pt>
                <c:pt idx="91">
                  <c:v>-4.1532381142089996</c:v>
                </c:pt>
                <c:pt idx="92">
                  <c:v>-2.9138728695820002</c:v>
                </c:pt>
                <c:pt idx="93">
                  <c:v>8.7853383042700006</c:v>
                </c:pt>
                <c:pt idx="94">
                  <c:v>22.532347309898999</c:v>
                </c:pt>
                <c:pt idx="95">
                  <c:v>19.044591121086999</c:v>
                </c:pt>
                <c:pt idx="96">
                  <c:v>14.857734594574</c:v>
                </c:pt>
                <c:pt idx="97">
                  <c:v>15.844832917102</c:v>
                </c:pt>
                <c:pt idx="98">
                  <c:v>10.285798816486</c:v>
                </c:pt>
                <c:pt idx="99">
                  <c:v>113.23053043097001</c:v>
                </c:pt>
                <c:pt idx="100">
                  <c:v>16.524224986888001</c:v>
                </c:pt>
                <c:pt idx="101">
                  <c:v>-23.074250957705001</c:v>
                </c:pt>
                <c:pt idx="102">
                  <c:v>9.0869801992389991</c:v>
                </c:pt>
                <c:pt idx="103">
                  <c:v>2.3895276881659999</c:v>
                </c:pt>
                <c:pt idx="104">
                  <c:v>12.675533297397999</c:v>
                </c:pt>
              </c:numCache>
            </c:numRef>
          </c:val>
          <c:extLst>
            <c:ext xmlns:c16="http://schemas.microsoft.com/office/drawing/2014/chart" uri="{C3380CC4-5D6E-409C-BE32-E72D297353CC}">
              <c16:uniqueId val="{00000012-37BC-436E-AD34-399E1179C0C4}"/>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'F95'!$D$5</c:f>
              <c:strCache>
                <c:ptCount val="1"/>
                <c:pt idx="0">
                  <c:v>Variación promedio</c:v>
                </c:pt>
              </c:strCache>
            </c:strRef>
          </c:tx>
          <c:spPr>
            <a:ln w="28575" cap="rnd">
              <a:solidFill>
                <a:srgbClr val="B69630"/>
              </a:solidFill>
              <a:round/>
            </a:ln>
            <a:effectLst/>
          </c:spPr>
          <c:marker>
            <c:symbol val="none"/>
          </c:marker>
          <c:cat>
            <c:multiLvlStrRef>
              <c:f>'F95'!$A$6:$B$110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'F95'!$D$6:$D$110</c:f>
              <c:numCache>
                <c:formatCode>0.0</c:formatCode>
                <c:ptCount val="105"/>
                <c:pt idx="0">
                  <c:v>1.27914102888225</c:v>
                </c:pt>
                <c:pt idx="1">
                  <c:v>1.8883810368980001</c:v>
                </c:pt>
                <c:pt idx="2">
                  <c:v>0.97285140963608296</c:v>
                </c:pt>
                <c:pt idx="3">
                  <c:v>1.7783902006732499</c:v>
                </c:pt>
                <c:pt idx="4">
                  <c:v>1.78446416539333</c:v>
                </c:pt>
                <c:pt idx="5">
                  <c:v>1.92319216182875</c:v>
                </c:pt>
                <c:pt idx="6">
                  <c:v>0.25394295694941699</c:v>
                </c:pt>
                <c:pt idx="7">
                  <c:v>-0.78037614191933302</c:v>
                </c:pt>
                <c:pt idx="8">
                  <c:v>-2.0497853375591699</c:v>
                </c:pt>
                <c:pt idx="9">
                  <c:v>-1.44491455535858</c:v>
                </c:pt>
                <c:pt idx="10">
                  <c:v>-1.21289803867825</c:v>
                </c:pt>
                <c:pt idx="11">
                  <c:v>-0.80732229274391698</c:v>
                </c:pt>
                <c:pt idx="12">
                  <c:v>-1.1298870687265801</c:v>
                </c:pt>
                <c:pt idx="13">
                  <c:v>-2.9232399055778302</c:v>
                </c:pt>
                <c:pt idx="14">
                  <c:v>-2.8532378107624998</c:v>
                </c:pt>
                <c:pt idx="15">
                  <c:v>-3.39240403373767</c:v>
                </c:pt>
                <c:pt idx="16">
                  <c:v>-3.63931853924483</c:v>
                </c:pt>
                <c:pt idx="17">
                  <c:v>-3.0162458540830799</c:v>
                </c:pt>
                <c:pt idx="18">
                  <c:v>-2.4548447177741699</c:v>
                </c:pt>
                <c:pt idx="19">
                  <c:v>-2.3993139765609999</c:v>
                </c:pt>
                <c:pt idx="20">
                  <c:v>-2.4033874613089199</c:v>
                </c:pt>
                <c:pt idx="21">
                  <c:v>-2.838411754589</c:v>
                </c:pt>
                <c:pt idx="22">
                  <c:v>-2.90661883085117</c:v>
                </c:pt>
                <c:pt idx="23">
                  <c:v>-3.0873957489469999</c:v>
                </c:pt>
                <c:pt idx="24">
                  <c:v>-1.9793512699959199</c:v>
                </c:pt>
                <c:pt idx="25">
                  <c:v>-1.78157004338133</c:v>
                </c:pt>
                <c:pt idx="26">
                  <c:v>-2.5966439161984201</c:v>
                </c:pt>
                <c:pt idx="27">
                  <c:v>-2.652065498337</c:v>
                </c:pt>
                <c:pt idx="28">
                  <c:v>-2.59015610154042</c:v>
                </c:pt>
                <c:pt idx="29">
                  <c:v>-2.54920264337717</c:v>
                </c:pt>
                <c:pt idx="30">
                  <c:v>-3.7165591525833402E-2</c:v>
                </c:pt>
                <c:pt idx="31">
                  <c:v>2.4248253963169999</c:v>
                </c:pt>
                <c:pt idx="32">
                  <c:v>8.2481713577974194</c:v>
                </c:pt>
                <c:pt idx="33">
                  <c:v>8.6556134745486695</c:v>
                </c:pt>
                <c:pt idx="34">
                  <c:v>9.7155681380216699</c:v>
                </c:pt>
                <c:pt idx="35">
                  <c:v>10.491608867445199</c:v>
                </c:pt>
                <c:pt idx="36">
                  <c:v>11.9700841601331</c:v>
                </c:pt>
                <c:pt idx="37">
                  <c:v>14.568594432503399</c:v>
                </c:pt>
                <c:pt idx="38">
                  <c:v>16.499050912871599</c:v>
                </c:pt>
                <c:pt idx="39">
                  <c:v>17.516966273064501</c:v>
                </c:pt>
                <c:pt idx="40">
                  <c:v>17.855156827284102</c:v>
                </c:pt>
                <c:pt idx="41">
                  <c:v>17.3327115948501</c:v>
                </c:pt>
                <c:pt idx="42">
                  <c:v>13.808257316334201</c:v>
                </c:pt>
                <c:pt idx="43">
                  <c:v>10.490377315887301</c:v>
                </c:pt>
                <c:pt idx="44">
                  <c:v>3.4659152148891699</c:v>
                </c:pt>
                <c:pt idx="45">
                  <c:v>3.4874274592260002</c:v>
                </c:pt>
                <c:pt idx="46">
                  <c:v>4.0576158693495001</c:v>
                </c:pt>
                <c:pt idx="47">
                  <c:v>3.6353747983572502</c:v>
                </c:pt>
                <c:pt idx="48">
                  <c:v>2.2679133271799201</c:v>
                </c:pt>
                <c:pt idx="49">
                  <c:v>0.84039203279641705</c:v>
                </c:pt>
                <c:pt idx="50">
                  <c:v>0.41769425463199999</c:v>
                </c:pt>
                <c:pt idx="51">
                  <c:v>-1.0728543725544999</c:v>
                </c:pt>
                <c:pt idx="52">
                  <c:v>-2.05076738892192</c:v>
                </c:pt>
                <c:pt idx="53">
                  <c:v>-2.2437970668330798</c:v>
                </c:pt>
                <c:pt idx="54">
                  <c:v>-0.45379712848908299</c:v>
                </c:pt>
                <c:pt idx="55">
                  <c:v>1.06875065927275</c:v>
                </c:pt>
                <c:pt idx="56">
                  <c:v>3.8213924764399998</c:v>
                </c:pt>
                <c:pt idx="57">
                  <c:v>3.6727578446321698</c:v>
                </c:pt>
                <c:pt idx="58">
                  <c:v>2.29047746588475</c:v>
                </c:pt>
                <c:pt idx="59">
                  <c:v>2.9817463799830799</c:v>
                </c:pt>
                <c:pt idx="60">
                  <c:v>2.6597244097180002</c:v>
                </c:pt>
                <c:pt idx="61">
                  <c:v>1.71974303579008</c:v>
                </c:pt>
                <c:pt idx="62">
                  <c:v>0.20216578973916699</c:v>
                </c:pt>
                <c:pt idx="63">
                  <c:v>0.48415375791850002</c:v>
                </c:pt>
                <c:pt idx="64">
                  <c:v>0.50100018284733305</c:v>
                </c:pt>
                <c:pt idx="65">
                  <c:v>-0.78091556376258298</c:v>
                </c:pt>
                <c:pt idx="66">
                  <c:v>-1.1347609281823301</c:v>
                </c:pt>
                <c:pt idx="67">
                  <c:v>-1.7295298738893301</c:v>
                </c:pt>
                <c:pt idx="68">
                  <c:v>-3.8290153090257499</c:v>
                </c:pt>
                <c:pt idx="69">
                  <c:v>-3.7002274546102498</c:v>
                </c:pt>
                <c:pt idx="70">
                  <c:v>-4.3270309957434998</c:v>
                </c:pt>
                <c:pt idx="71">
                  <c:v>-4.9724347068816703</c:v>
                </c:pt>
                <c:pt idx="72">
                  <c:v>-3.9877044072847498</c:v>
                </c:pt>
                <c:pt idx="73">
                  <c:v>-2.3588749563152498</c:v>
                </c:pt>
                <c:pt idx="74">
                  <c:v>-1.1422557124215</c:v>
                </c:pt>
                <c:pt idx="75">
                  <c:v>-0.182049298513417</c:v>
                </c:pt>
                <c:pt idx="76">
                  <c:v>-0.40642860374341699</c:v>
                </c:pt>
                <c:pt idx="77">
                  <c:v>0.87640698132783301</c:v>
                </c:pt>
                <c:pt idx="78">
                  <c:v>0.36119395551441702</c:v>
                </c:pt>
                <c:pt idx="79">
                  <c:v>8.5145659928166501E-2</c:v>
                </c:pt>
                <c:pt idx="80">
                  <c:v>-4.5831832048166703E-2</c:v>
                </c:pt>
                <c:pt idx="81">
                  <c:v>-1.9435762998477499</c:v>
                </c:pt>
                <c:pt idx="82">
                  <c:v>-2.4318721450277501</c:v>
                </c:pt>
                <c:pt idx="83">
                  <c:v>-4.9564971060709997</c:v>
                </c:pt>
                <c:pt idx="84">
                  <c:v>-8.5727620951979997</c:v>
                </c:pt>
                <c:pt idx="85">
                  <c:v>-12.263732007015401</c:v>
                </c:pt>
                <c:pt idx="86">
                  <c:v>-14.1035718058776</c:v>
                </c:pt>
                <c:pt idx="87">
                  <c:v>-19.700556119833699</c:v>
                </c:pt>
                <c:pt idx="88">
                  <c:v>-20.6788469784656</c:v>
                </c:pt>
                <c:pt idx="89">
                  <c:v>-19.774970199881501</c:v>
                </c:pt>
                <c:pt idx="90">
                  <c:v>-20.6274665424198</c:v>
                </c:pt>
                <c:pt idx="91">
                  <c:v>-20.4749189507531</c:v>
                </c:pt>
                <c:pt idx="92">
                  <c:v>-19.4134030730864</c:v>
                </c:pt>
                <c:pt idx="93">
                  <c:v>-17.005210025484299</c:v>
                </c:pt>
                <c:pt idx="94">
                  <c:v>-13.8412145985018</c:v>
                </c:pt>
                <c:pt idx="95">
                  <c:v>-9.9677660656057494</c:v>
                </c:pt>
                <c:pt idx="96">
                  <c:v>-6.1473701019359197</c:v>
                </c:pt>
                <c:pt idx="97">
                  <c:v>-2.27843168222542</c:v>
                </c:pt>
                <c:pt idx="98">
                  <c:v>-7.1232401081083294E-2</c:v>
                </c:pt>
                <c:pt idx="99">
                  <c:v>14.325559939101</c:v>
                </c:pt>
                <c:pt idx="100">
                  <c:v>17.360009732675699</c:v>
                </c:pt>
                <c:pt idx="101">
                  <c:v>14.6035634464422</c:v>
                </c:pt>
                <c:pt idx="102">
                  <c:v>16.670918061584899</c:v>
                </c:pt>
                <c:pt idx="103">
                  <c:v>17.216148545116202</c:v>
                </c:pt>
                <c:pt idx="104">
                  <c:v>18.515265725697802</c:v>
                </c:pt>
              </c:numCache>
            </c:numRef>
          </c:val>
          <c:smooth val="0"/>
          <c:extLst>
            <c:ext xmlns:c16="http://schemas.microsoft.com/office/drawing/2014/chart" uri="{C3380CC4-5D6E-409C-BE32-E72D297353CC}">
              <c16:uniqueId val="{00000013-37BC-436E-AD34-399E1179C0C4}"/>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B20-456E-A076-7237CCB01C1D}"/>
              </c:ext>
            </c:extLst>
          </c:dPt>
          <c:dPt>
            <c:idx val="1"/>
            <c:invertIfNegative val="0"/>
            <c:bubble3D val="0"/>
            <c:spPr>
              <a:solidFill>
                <a:srgbClr val="7C878E"/>
              </a:solidFill>
              <a:ln>
                <a:noFill/>
              </a:ln>
              <a:effectLst/>
            </c:spPr>
            <c:extLst>
              <c:ext xmlns:c16="http://schemas.microsoft.com/office/drawing/2014/chart" uri="{C3380CC4-5D6E-409C-BE32-E72D297353CC}">
                <c16:uniqueId val="{00000003-9B20-456E-A076-7237CCB01C1D}"/>
              </c:ext>
            </c:extLst>
          </c:dPt>
          <c:dPt>
            <c:idx val="2"/>
            <c:invertIfNegative val="0"/>
            <c:bubble3D val="0"/>
            <c:spPr>
              <a:solidFill>
                <a:srgbClr val="7C878E"/>
              </a:solidFill>
              <a:ln>
                <a:noFill/>
              </a:ln>
              <a:effectLst/>
            </c:spPr>
            <c:extLst>
              <c:ext xmlns:c16="http://schemas.microsoft.com/office/drawing/2014/chart" uri="{C3380CC4-5D6E-409C-BE32-E72D297353CC}">
                <c16:uniqueId val="{00000005-9B20-456E-A076-7237CCB01C1D}"/>
              </c:ext>
            </c:extLst>
          </c:dPt>
          <c:dPt>
            <c:idx val="3"/>
            <c:invertIfNegative val="0"/>
            <c:bubble3D val="0"/>
            <c:spPr>
              <a:solidFill>
                <a:srgbClr val="7C878E"/>
              </a:solidFill>
              <a:ln>
                <a:noFill/>
              </a:ln>
              <a:effectLst/>
            </c:spPr>
            <c:extLst>
              <c:ext xmlns:c16="http://schemas.microsoft.com/office/drawing/2014/chart" uri="{C3380CC4-5D6E-409C-BE32-E72D297353CC}">
                <c16:uniqueId val="{00000007-9B20-456E-A076-7237CCB01C1D}"/>
              </c:ext>
            </c:extLst>
          </c:dPt>
          <c:dPt>
            <c:idx val="4"/>
            <c:invertIfNegative val="0"/>
            <c:bubble3D val="0"/>
            <c:spPr>
              <a:solidFill>
                <a:srgbClr val="7C878E"/>
              </a:solidFill>
              <a:ln>
                <a:noFill/>
              </a:ln>
              <a:effectLst/>
            </c:spPr>
            <c:extLst>
              <c:ext xmlns:c16="http://schemas.microsoft.com/office/drawing/2014/chart" uri="{C3380CC4-5D6E-409C-BE32-E72D297353CC}">
                <c16:uniqueId val="{00000009-9B20-456E-A076-7237CCB01C1D}"/>
              </c:ext>
            </c:extLst>
          </c:dPt>
          <c:dPt>
            <c:idx val="5"/>
            <c:invertIfNegative val="0"/>
            <c:bubble3D val="0"/>
            <c:spPr>
              <a:solidFill>
                <a:srgbClr val="7C878E"/>
              </a:solidFill>
              <a:ln>
                <a:noFill/>
              </a:ln>
              <a:effectLst/>
            </c:spPr>
            <c:extLst>
              <c:ext xmlns:c16="http://schemas.microsoft.com/office/drawing/2014/chart" uri="{C3380CC4-5D6E-409C-BE32-E72D297353CC}">
                <c16:uniqueId val="{0000000B-9B20-456E-A076-7237CCB01C1D}"/>
              </c:ext>
            </c:extLst>
          </c:dPt>
          <c:dPt>
            <c:idx val="6"/>
            <c:invertIfNegative val="0"/>
            <c:bubble3D val="0"/>
            <c:spPr>
              <a:solidFill>
                <a:srgbClr val="7C878E"/>
              </a:solidFill>
              <a:ln>
                <a:noFill/>
              </a:ln>
              <a:effectLst/>
            </c:spPr>
            <c:extLst>
              <c:ext xmlns:c16="http://schemas.microsoft.com/office/drawing/2014/chart" uri="{C3380CC4-5D6E-409C-BE32-E72D297353CC}">
                <c16:uniqueId val="{0000000D-9B20-456E-A076-7237CCB01C1D}"/>
              </c:ext>
            </c:extLst>
          </c:dPt>
          <c:dPt>
            <c:idx val="7"/>
            <c:invertIfNegative val="0"/>
            <c:bubble3D val="0"/>
            <c:spPr>
              <a:solidFill>
                <a:srgbClr val="7C878E"/>
              </a:solidFill>
              <a:ln>
                <a:noFill/>
              </a:ln>
              <a:effectLst/>
            </c:spPr>
            <c:extLst>
              <c:ext xmlns:c16="http://schemas.microsoft.com/office/drawing/2014/chart" uri="{C3380CC4-5D6E-409C-BE32-E72D297353CC}">
                <c16:uniqueId val="{0000000F-9B20-456E-A076-7237CCB01C1D}"/>
              </c:ext>
            </c:extLst>
          </c:dPt>
          <c:dPt>
            <c:idx val="8"/>
            <c:invertIfNegative val="0"/>
            <c:bubble3D val="0"/>
            <c:spPr>
              <a:solidFill>
                <a:srgbClr val="7C878E"/>
              </a:solidFill>
              <a:ln>
                <a:noFill/>
              </a:ln>
              <a:effectLst/>
            </c:spPr>
            <c:extLst>
              <c:ext xmlns:c16="http://schemas.microsoft.com/office/drawing/2014/chart" uri="{C3380CC4-5D6E-409C-BE32-E72D297353CC}">
                <c16:uniqueId val="{00000011-9B20-456E-A076-7237CCB01C1D}"/>
              </c:ext>
            </c:extLst>
          </c:dPt>
          <c:dPt>
            <c:idx val="9"/>
            <c:invertIfNegative val="0"/>
            <c:bubble3D val="0"/>
            <c:spPr>
              <a:solidFill>
                <a:srgbClr val="7C878E"/>
              </a:solidFill>
              <a:ln>
                <a:noFill/>
              </a:ln>
              <a:effectLst/>
            </c:spPr>
            <c:extLst>
              <c:ext xmlns:c16="http://schemas.microsoft.com/office/drawing/2014/chart" uri="{C3380CC4-5D6E-409C-BE32-E72D297353CC}">
                <c16:uniqueId val="{00000013-9B20-456E-A076-7237CCB01C1D}"/>
              </c:ext>
            </c:extLst>
          </c:dPt>
          <c:dPt>
            <c:idx val="10"/>
            <c:invertIfNegative val="0"/>
            <c:bubble3D val="0"/>
            <c:spPr>
              <a:solidFill>
                <a:srgbClr val="7C878E"/>
              </a:solidFill>
              <a:ln>
                <a:noFill/>
              </a:ln>
              <a:effectLst/>
            </c:spPr>
            <c:extLst>
              <c:ext xmlns:c16="http://schemas.microsoft.com/office/drawing/2014/chart" uri="{C3380CC4-5D6E-409C-BE32-E72D297353CC}">
                <c16:uniqueId val="{00000015-9B20-456E-A076-7237CCB01C1D}"/>
              </c:ext>
            </c:extLst>
          </c:dPt>
          <c:dPt>
            <c:idx val="11"/>
            <c:invertIfNegative val="0"/>
            <c:bubble3D val="0"/>
            <c:spPr>
              <a:solidFill>
                <a:srgbClr val="7C878E"/>
              </a:solidFill>
              <a:ln>
                <a:noFill/>
              </a:ln>
              <a:effectLst/>
            </c:spPr>
            <c:extLst>
              <c:ext xmlns:c16="http://schemas.microsoft.com/office/drawing/2014/chart" uri="{C3380CC4-5D6E-409C-BE32-E72D297353CC}">
                <c16:uniqueId val="{00000017-9B20-456E-A076-7237CCB01C1D}"/>
              </c:ext>
            </c:extLst>
          </c:dPt>
          <c:dPt>
            <c:idx val="12"/>
            <c:invertIfNegative val="0"/>
            <c:bubble3D val="0"/>
            <c:spPr>
              <a:solidFill>
                <a:srgbClr val="7C878E"/>
              </a:solidFill>
              <a:ln>
                <a:noFill/>
              </a:ln>
              <a:effectLst/>
            </c:spPr>
            <c:extLst>
              <c:ext xmlns:c16="http://schemas.microsoft.com/office/drawing/2014/chart" uri="{C3380CC4-5D6E-409C-BE32-E72D297353CC}">
                <c16:uniqueId val="{00000019-9B20-456E-A076-7237CCB01C1D}"/>
              </c:ext>
            </c:extLst>
          </c:dPt>
          <c:dPt>
            <c:idx val="13"/>
            <c:invertIfNegative val="0"/>
            <c:bubble3D val="0"/>
            <c:spPr>
              <a:solidFill>
                <a:srgbClr val="7C878E"/>
              </a:solidFill>
              <a:ln>
                <a:noFill/>
              </a:ln>
              <a:effectLst/>
            </c:spPr>
            <c:extLst>
              <c:ext xmlns:c16="http://schemas.microsoft.com/office/drawing/2014/chart" uri="{C3380CC4-5D6E-409C-BE32-E72D297353CC}">
                <c16:uniqueId val="{0000001B-9B20-456E-A076-7237CCB01C1D}"/>
              </c:ext>
            </c:extLst>
          </c:dPt>
          <c:dPt>
            <c:idx val="14"/>
            <c:invertIfNegative val="0"/>
            <c:bubble3D val="0"/>
            <c:spPr>
              <a:solidFill>
                <a:srgbClr val="7C878E"/>
              </a:solidFill>
              <a:ln>
                <a:noFill/>
              </a:ln>
              <a:effectLst/>
            </c:spPr>
            <c:extLst>
              <c:ext xmlns:c16="http://schemas.microsoft.com/office/drawing/2014/chart" uri="{C3380CC4-5D6E-409C-BE32-E72D297353CC}">
                <c16:uniqueId val="{0000001D-9B20-456E-A076-7237CCB01C1D}"/>
              </c:ext>
            </c:extLst>
          </c:dPt>
          <c:dPt>
            <c:idx val="15"/>
            <c:invertIfNegative val="0"/>
            <c:bubble3D val="0"/>
            <c:spPr>
              <a:solidFill>
                <a:srgbClr val="7C878E"/>
              </a:solidFill>
              <a:ln>
                <a:noFill/>
              </a:ln>
              <a:effectLst/>
            </c:spPr>
            <c:extLst>
              <c:ext xmlns:c16="http://schemas.microsoft.com/office/drawing/2014/chart" uri="{C3380CC4-5D6E-409C-BE32-E72D297353CC}">
                <c16:uniqueId val="{0000001F-9B20-456E-A076-7237CCB01C1D}"/>
              </c:ext>
            </c:extLst>
          </c:dPt>
          <c:dPt>
            <c:idx val="16"/>
            <c:invertIfNegative val="0"/>
            <c:bubble3D val="0"/>
            <c:spPr>
              <a:solidFill>
                <a:srgbClr val="7C878E"/>
              </a:solidFill>
              <a:ln>
                <a:noFill/>
              </a:ln>
              <a:effectLst/>
            </c:spPr>
            <c:extLst>
              <c:ext xmlns:c16="http://schemas.microsoft.com/office/drawing/2014/chart" uri="{C3380CC4-5D6E-409C-BE32-E72D297353CC}">
                <c16:uniqueId val="{00000021-9B20-456E-A076-7237CCB01C1D}"/>
              </c:ext>
            </c:extLst>
          </c:dPt>
          <c:dPt>
            <c:idx val="17"/>
            <c:invertIfNegative val="0"/>
            <c:bubble3D val="0"/>
            <c:spPr>
              <a:solidFill>
                <a:srgbClr val="7C878E"/>
              </a:solidFill>
              <a:ln>
                <a:noFill/>
              </a:ln>
              <a:effectLst/>
            </c:spPr>
            <c:extLst>
              <c:ext xmlns:c16="http://schemas.microsoft.com/office/drawing/2014/chart" uri="{C3380CC4-5D6E-409C-BE32-E72D297353CC}">
                <c16:uniqueId val="{00000023-9B20-456E-A076-7237CCB01C1D}"/>
              </c:ext>
            </c:extLst>
          </c:dPt>
          <c:dPt>
            <c:idx val="19"/>
            <c:invertIfNegative val="0"/>
            <c:bubble3D val="0"/>
            <c:spPr>
              <a:solidFill>
                <a:srgbClr val="95682B"/>
              </a:solidFill>
              <a:ln>
                <a:noFill/>
              </a:ln>
              <a:effectLst/>
            </c:spPr>
            <c:extLst>
              <c:ext xmlns:c16="http://schemas.microsoft.com/office/drawing/2014/chart" uri="{C3380CC4-5D6E-409C-BE32-E72D297353CC}">
                <c16:uniqueId val="{00000025-9B20-456E-A076-7237CCB01C1D}"/>
              </c:ext>
            </c:extLst>
          </c:dPt>
          <c:dPt>
            <c:idx val="25"/>
            <c:invertIfNegative val="0"/>
            <c:bubble3D val="0"/>
            <c:spPr>
              <a:solidFill>
                <a:srgbClr val="FBBB27"/>
              </a:solidFill>
              <a:ln>
                <a:noFill/>
              </a:ln>
              <a:effectLst/>
            </c:spPr>
            <c:extLst>
              <c:ext xmlns:c16="http://schemas.microsoft.com/office/drawing/2014/chart" uri="{C3380CC4-5D6E-409C-BE32-E72D297353CC}">
                <c16:uniqueId val="{00000027-9B20-456E-A076-7237CCB01C1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'F96'!$A$6:$A$38</c:f>
              <c:strCache>
                <c:ptCount val="33"/>
                <c:pt idx="0">
                  <c:v>Baja California Sur</c:v>
                </c:pt>
                <c:pt idx="1">
                  <c:v>Aguascalientes</c:v>
                </c:pt>
                <c:pt idx="2">
                  <c:v>Durango</c:v>
                </c:pt>
                <c:pt idx="3">
                  <c:v>Coahuila</c:v>
                </c:pt>
                <c:pt idx="4">
                  <c:v>Chiapas</c:v>
                </c:pt>
                <c:pt idx="5">
                  <c:v>Guerrero</c:v>
                </c:pt>
                <c:pt idx="6">
                  <c:v>Tlaxcala</c:v>
                </c:pt>
                <c:pt idx="7">
                  <c:v>Querétaro</c:v>
                </c:pt>
                <c:pt idx="8">
                  <c:v>Nuevo León</c:v>
                </c:pt>
                <c:pt idx="9">
                  <c:v>Puebla</c:v>
                </c:pt>
                <c:pt idx="10">
                  <c:v>Chihuahua</c:v>
                </c:pt>
                <c:pt idx="11">
                  <c:v>Guanajuato</c:v>
                </c:pt>
                <c:pt idx="12">
                  <c:v>Tamaulipas</c:v>
                </c:pt>
                <c:pt idx="13">
                  <c:v>Michoacán</c:v>
                </c:pt>
                <c:pt idx="14">
                  <c:v>Quintana Roo</c:v>
                </c:pt>
                <c:pt idx="15">
                  <c:v>Morelos</c:v>
                </c:pt>
                <c:pt idx="16">
                  <c:v>Baja California</c:v>
                </c:pt>
                <c:pt idx="17">
                  <c:v>San Luis Potosí</c:v>
                </c:pt>
                <c:pt idx="18">
                  <c:v>Yucatán</c:v>
                </c:pt>
                <c:pt idx="19">
                  <c:v>Nacional</c:v>
                </c:pt>
                <c:pt idx="20">
                  <c:v>Hidalgo</c:v>
                </c:pt>
                <c:pt idx="21">
                  <c:v>Campeche</c:v>
                </c:pt>
                <c:pt idx="22">
                  <c:v>Sonora</c:v>
                </c:pt>
                <c:pt idx="23">
                  <c:v>Colima</c:v>
                </c:pt>
                <c:pt idx="24">
                  <c:v>Ciudad de México</c:v>
                </c:pt>
                <c:pt idx="25">
                  <c:v>Jalisco</c:v>
                </c:pt>
                <c:pt idx="26">
                  <c:v>Nayarit</c:v>
                </c:pt>
                <c:pt idx="27">
                  <c:v>Veracruz</c:v>
                </c:pt>
                <c:pt idx="28">
                  <c:v>Oaxaca</c:v>
                </c:pt>
                <c:pt idx="29">
                  <c:v>Zacatecas</c:v>
                </c:pt>
                <c:pt idx="30">
                  <c:v>Sinaloa</c:v>
                </c:pt>
                <c:pt idx="31">
                  <c:v>Estado de México</c:v>
                </c:pt>
                <c:pt idx="32">
                  <c:v>Tabasco</c:v>
                </c:pt>
              </c:strCache>
            </c:strRef>
          </c:cat>
          <c:val>
            <c:numRef>
              <c:f>'F96'!$B$6:$B$38</c:f>
              <c:numCache>
                <c:formatCode>0.0</c:formatCode>
                <c:ptCount val="33"/>
                <c:pt idx="0">
                  <c:v>-19.248622658794002</c:v>
                </c:pt>
                <c:pt idx="1">
                  <c:v>-15.731161909849</c:v>
                </c:pt>
                <c:pt idx="2">
                  <c:v>-14.717152750043001</c:v>
                </c:pt>
                <c:pt idx="3">
                  <c:v>-13.215796927544</c:v>
                </c:pt>
                <c:pt idx="4">
                  <c:v>-11.611194769533</c:v>
                </c:pt>
                <c:pt idx="5">
                  <c:v>-9.1846971997919997</c:v>
                </c:pt>
                <c:pt idx="6">
                  <c:v>-6.3436448241859997</c:v>
                </c:pt>
                <c:pt idx="7">
                  <c:v>-4.9879130758079997</c:v>
                </c:pt>
                <c:pt idx="8">
                  <c:v>-3.7682224847549999</c:v>
                </c:pt>
                <c:pt idx="9">
                  <c:v>-2.4979756423750001</c:v>
                </c:pt>
                <c:pt idx="10">
                  <c:v>-2.1878171543799998</c:v>
                </c:pt>
                <c:pt idx="11">
                  <c:v>-1.1350716406220001</c:v>
                </c:pt>
                <c:pt idx="12">
                  <c:v>1.2371238454519999</c:v>
                </c:pt>
                <c:pt idx="13">
                  <c:v>3.082969484475</c:v>
                </c:pt>
                <c:pt idx="14">
                  <c:v>3.1682046968369999</c:v>
                </c:pt>
                <c:pt idx="15">
                  <c:v>3.5784028323300001</c:v>
                </c:pt>
                <c:pt idx="16">
                  <c:v>5.7857308871240001</c:v>
                </c:pt>
                <c:pt idx="17">
                  <c:v>6.878094447994</c:v>
                </c:pt>
                <c:pt idx="18">
                  <c:v>8.2285016227969994</c:v>
                </c:pt>
                <c:pt idx="19">
                  <c:v>8.3875347629979995</c:v>
                </c:pt>
                <c:pt idx="20">
                  <c:v>8.4442328893660008</c:v>
                </c:pt>
                <c:pt idx="21">
                  <c:v>8.9398056326560003</c:v>
                </c:pt>
                <c:pt idx="22">
                  <c:v>9.2043246034860005</c:v>
                </c:pt>
                <c:pt idx="23">
                  <c:v>9.2646720954450004</c:v>
                </c:pt>
                <c:pt idx="24">
                  <c:v>11.771172256359</c:v>
                </c:pt>
                <c:pt idx="25">
                  <c:v>12.675533297397999</c:v>
                </c:pt>
                <c:pt idx="26">
                  <c:v>13.674742792697</c:v>
                </c:pt>
                <c:pt idx="27">
                  <c:v>16.343585845553999</c:v>
                </c:pt>
                <c:pt idx="28">
                  <c:v>17.828290338675</c:v>
                </c:pt>
                <c:pt idx="29">
                  <c:v>20.245951213144</c:v>
                </c:pt>
                <c:pt idx="30">
                  <c:v>25.610047622936001</c:v>
                </c:pt>
                <c:pt idx="31">
                  <c:v>66.394053203951998</c:v>
                </c:pt>
                <c:pt idx="32">
                  <c:v>90.695892738398001</c:v>
                </c:pt>
              </c:numCache>
            </c:numRef>
          </c:val>
          <c:extLst>
            <c:ext xmlns:c16="http://schemas.microsoft.com/office/drawing/2014/chart" uri="{C3380CC4-5D6E-409C-BE32-E72D297353CC}">
              <c16:uniqueId val="{00000028-9B20-456E-A076-7237CCB01C1D}"/>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'F25'!$A$6</c:f>
              <c:strCache>
                <c:ptCount val="1"/>
                <c:pt idx="0">
                  <c:v>INFONAVIT</c:v>
                </c:pt>
              </c:strCache>
            </c:strRef>
          </c:tx>
          <c:spPr>
            <a:solidFill>
              <a:srgbClr val="FBBB27"/>
            </a:solidFill>
            <a:ln>
              <a:noFill/>
            </a:ln>
            <a:effectLst/>
          </c:spPr>
          <c:invertIfNegative val="0"/>
          <c:dLbls>
            <c:dLbl>
              <c:idx val="1"/>
              <c:tx>
                <c:rich>
                  <a:bodyPr/>
                  <a:lstStyle/>
                  <a:p>
                    <a:fld id="{6FFBE1B5-8902-40C9-ABB1-A4131A03B150}"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{6FFBE1B5-8902-40C9-ABB1-A4131A03B150}</c15:txfldGUID>
                      <c15:f>'F25'!$E$6</c15:f>
                      <c15:dlblFieldTableCache>
                        <c:ptCount val="1"/>
                        <c:pt idx="0">
                          <c:v>67.0%</c:v>
                        </c:pt>
                      </c15:dlblFieldTableCache>
                    </c15:dlblFTEntry>
                  </c15:dlblFieldTable>
                  <c15:showDataLabelsRange val="0"/>
                </c:ext>
                <c:ext xmlns:c16="http://schemas.microsoft.com/office/drawing/2014/chart" uri="{C3380CC4-5D6E-409C-BE32-E72D297353CC}">
                  <c16:uniqueId val="{00000000-2365-4180-A444-798FE1075FBF}"/>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'F25'!$B$5:$C$5</c:f>
              <c:strCache>
                <c:ptCount val="2"/>
                <c:pt idx="0">
                  <c:v>Cofinanciamientos y subsidios</c:v>
                </c:pt>
                <c:pt idx="1">
                  <c:v>Crédito individual</c:v>
                </c:pt>
              </c:strCache>
            </c:strRef>
          </c:cat>
          <c:val>
            <c:numRef>
              <c:f>'F25'!$B$6:$C$6</c:f>
              <c:numCache>
                <c:formatCode>General</c:formatCode>
                <c:ptCount val="2"/>
                <c:pt idx="1">
                  <c:v>2002</c:v>
                </c:pt>
              </c:numCache>
            </c:numRef>
          </c:val>
          <c:extLst>
            <c:ext xmlns:c16="http://schemas.microsoft.com/office/drawing/2014/chart" uri="{C3380CC4-5D6E-409C-BE32-E72D297353CC}">
              <c16:uniqueId val="{00000001-2365-4180-A444-798FE1075FBF}"/>
            </c:ext>
          </c:extLst>
        </c:ser>
        <c:ser>
          <c:idx val="1"/>
          <c:order val="1"/>
          <c:tx>
            <c:strRef>
              <c:f>'F25'!$A$7</c:f>
              <c:strCache>
                <c:ptCount val="1"/>
                <c:pt idx="0">
                  <c:v>BANCA (CNBV)</c:v>
                </c:pt>
              </c:strCache>
            </c:strRef>
          </c:tx>
          <c:spPr>
            <a:solidFill>
              <a:schemeClr val="accent2"/>
            </a:solidFill>
            <a:ln>
              <a:noFill/>
            </a:ln>
            <a:effectLst/>
          </c:spPr>
          <c:invertIfNegative val="0"/>
          <c:dLbls>
            <c:dLbl>
              <c:idx val="1"/>
              <c:tx>
                <c:rich>
                  <a:bodyPr/>
                  <a:lstStyle/>
                  <a:p>
                    <a:fld id="{E1D3F21B-4C0F-4880-9965-6E40B9A0C96B}"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{E1D3F21B-4C0F-4880-9965-6E40B9A0C96B}</c15:txfldGUID>
                      <c15:f>'F25'!$E$7</c15:f>
                      <c15:dlblFieldTableCache>
                        <c:ptCount val="1"/>
                        <c:pt idx="0">
                          <c:v>31.5%</c:v>
                        </c:pt>
                      </c15:dlblFieldTableCache>
                    </c15:dlblFTEntry>
                  </c15:dlblFieldTable>
                  <c15:showDataLabelsRange val="0"/>
                </c:ext>
                <c:ext xmlns:c16="http://schemas.microsoft.com/office/drawing/2014/chart" uri="{C3380CC4-5D6E-409C-BE32-E72D297353CC}">
                  <c16:uniqueId val="{00000002-2365-4180-A444-798FE1075FBF}"/>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'F25'!$B$5:$C$5</c:f>
              <c:strCache>
                <c:ptCount val="2"/>
                <c:pt idx="0">
                  <c:v>Cofinanciamientos y subsidios</c:v>
                </c:pt>
                <c:pt idx="1">
                  <c:v>Crédito individual</c:v>
                </c:pt>
              </c:strCache>
            </c:strRef>
          </c:cat>
          <c:val>
            <c:numRef>
              <c:f>'F25'!$B$7:$C$7</c:f>
              <c:numCache>
                <c:formatCode>General</c:formatCode>
                <c:ptCount val="2"/>
                <c:pt idx="1">
                  <c:v>941</c:v>
                </c:pt>
              </c:numCache>
            </c:numRef>
          </c:val>
          <c:extLst>
            <c:ext xmlns:c16="http://schemas.microsoft.com/office/drawing/2014/chart" uri="{C3380CC4-5D6E-409C-BE32-E72D297353CC}">
              <c16:uniqueId val="{00000003-2365-4180-A444-798FE1075FBF}"/>
            </c:ext>
          </c:extLst>
        </c:ser>
        <c:ser>
          <c:idx val="2"/>
          <c:order val="2"/>
          <c:tx>
            <c:strRef>
              <c:f>'F25'!$A$8</c:f>
              <c:strCache>
                <c:ptCount val="1"/>
                <c:pt idx="0">
                  <c:v>FOVISSSTE</c:v>
                </c:pt>
              </c:strCache>
            </c:strRef>
          </c:tx>
          <c:spPr>
            <a:solidFill>
              <a:schemeClr val="accent3"/>
            </a:solidFill>
            <a:ln>
              <a:noFill/>
            </a:ln>
            <a:effectLst/>
          </c:spPr>
          <c:invertIfNegative val="0"/>
          <c:dLbls>
            <c:dLbl>
              <c:idx val="1"/>
              <c:tx>
                <c:rich>
                  <a:bodyPr/>
                  <a:lstStyle/>
                  <a:p>
                    <a:fld id="{7C9BA675-FB01-4A5C-8639-0B8A179EB4FB}"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{7C9BA675-FB01-4A5C-8639-0B8A179EB4FB}</c15:txfldGUID>
                      <c15:f>'F25'!$E$8</c15:f>
                      <c15:dlblFieldTableCache>
                        <c:ptCount val="1"/>
                        <c:pt idx="0">
                          <c:v>1.4%</c:v>
                        </c:pt>
                      </c15:dlblFieldTableCache>
                    </c15:dlblFTEntry>
                  </c15:dlblFieldTable>
                  <c15:showDataLabelsRange val="0"/>
                </c:ext>
                <c:ext xmlns:c16="http://schemas.microsoft.com/office/drawing/2014/chart" uri="{C3380CC4-5D6E-409C-BE32-E72D297353CC}">
                  <c16:uniqueId val="{00000004-2365-4180-A444-798FE1075FBF}"/>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'F25'!$B$5:$C$5</c:f>
              <c:strCache>
                <c:ptCount val="2"/>
                <c:pt idx="0">
                  <c:v>Cofinanciamientos y subsidios</c:v>
                </c:pt>
                <c:pt idx="1">
                  <c:v>Crédito individual</c:v>
                </c:pt>
              </c:strCache>
            </c:strRef>
          </c:cat>
          <c:val>
            <c:numRef>
              <c:f>'F25'!$B$8:$C$8</c:f>
              <c:numCache>
                <c:formatCode>General</c:formatCode>
                <c:ptCount val="2"/>
                <c:pt idx="1">
                  <c:v>43</c:v>
                </c:pt>
              </c:numCache>
            </c:numRef>
          </c:val>
          <c:extLst>
            <c:ext xmlns:c16="http://schemas.microsoft.com/office/drawing/2014/chart" uri="{C3380CC4-5D6E-409C-BE32-E72D297353CC}">
              <c16:uniqueId val="{00000005-2365-4180-A444-798FE1075FBF}"/>
            </c:ext>
          </c:extLst>
        </c:ser>
        <c:ser>
          <c:idx val="3"/>
          <c:order val="3"/>
          <c:tx>
            <c:strRef>
              <c:f>'F25'!$A$9</c:f>
              <c:strCache>
                <c:ptCount val="1"/>
                <c:pt idx="0">
                  <c:v>OTROS</c:v>
                </c:pt>
              </c:strCache>
            </c:strRef>
          </c:tx>
          <c:spPr>
            <a:solidFill>
              <a:srgbClr val="BDCFF1"/>
            </a:solidFill>
            <a:ln>
              <a:noFill/>
            </a:ln>
            <a:effectLst/>
          </c:spPr>
          <c:invertIfNegative val="0"/>
          <c:dLbls>
            <c:dLbl>
              <c:idx val="1"/>
              <c:layout>
                <c:manualLayout>
                  <c:x val="0"/>
                  <c:y val="-1.3333333333333353E-2"/>
                </c:manualLayout>
              </c:layout>
              <c:tx>
                <c:rich>
                  <a:bodyPr/>
                  <a:lstStyle/>
                  <a:p>
                    <a:fld id="{C5523015-966C-4D5E-A797-E97F7F2D5497}"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{C5523015-966C-4D5E-A797-E97F7F2D5497}</c15:txfldGUID>
                      <c15:f>'F25'!$E$9</c15:f>
                      <c15:dlblFieldTableCache>
                        <c:ptCount val="1"/>
                        <c:pt idx="0">
                          <c:v>0.1%</c:v>
                        </c:pt>
                      </c15:dlblFieldTableCache>
                    </c15:dlblFTEntry>
                  </c15:dlblFieldTable>
                  <c15:showDataLabelsRange val="0"/>
                </c:ext>
                <c:ext xmlns:c16="http://schemas.microsoft.com/office/drawing/2014/chart" uri="{C3380CC4-5D6E-409C-BE32-E72D297353CC}">
                  <c16:uniqueId val="{00000006-2365-4180-A444-798FE1075FBF}"/>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'F25'!$B$5:$C$5</c:f>
              <c:strCache>
                <c:ptCount val="2"/>
                <c:pt idx="0">
                  <c:v>Cofinanciamientos y subsidios</c:v>
                </c:pt>
                <c:pt idx="1">
                  <c:v>Crédito individual</c:v>
                </c:pt>
              </c:strCache>
            </c:strRef>
          </c:cat>
          <c:val>
            <c:numRef>
              <c:f>'F25'!$B$9:$C$9</c:f>
              <c:numCache>
                <c:formatCode>General</c:formatCode>
                <c:ptCount val="2"/>
                <c:pt idx="1">
                  <c:v>2</c:v>
                </c:pt>
              </c:numCache>
            </c:numRef>
          </c:val>
          <c:extLst>
            <c:ext xmlns:c16="http://schemas.microsoft.com/office/drawing/2014/chart" uri="{C3380CC4-5D6E-409C-BE32-E72D297353CC}">
              <c16:uniqueId val="{00000007-2365-4180-A444-798FE1075FBF}"/>
            </c:ext>
          </c:extLst>
        </c:ser>
        <c:ser>
          <c:idx val="4"/>
          <c:order val="4"/>
          <c:tx>
            <c:strRef>
              <c:f>'F25'!$A$10</c:f>
              <c:strCache>
                <c:ptCount val="1"/>
                <c:pt idx="0">
                  <c:v>Cofinanciamientos y subsidios</c:v>
                </c:pt>
              </c:strCache>
            </c:strRef>
          </c:tx>
          <c:spPr>
            <a:solidFill>
              <a:srgbClr val="393D3F"/>
            </a:solidFill>
            <a:ln>
              <a:noFill/>
            </a:ln>
            <a:effectLst/>
          </c:spPr>
          <c:invertIfNegative val="0"/>
          <c:dLbls>
            <c:dLbl>
              <c:idx val="0"/>
              <c:tx>
                <c:rich>
                  <a:bodyPr/>
                  <a:lstStyle/>
                  <a:p>
                    <a:fld id="{81B9C68D-D4BA-4EDB-B012-981104B3BB94}" type="CELLRANGE">
                      <a:rPr lang="es-MX"/>
                      <a:pPr/>
                      <a:t>[CELLRANGE]</a:t>
                    </a:fld>
                    <a:r>
                      <a:rPr lang="es-MX" baseline="0"/>
                      <a:t>, </a:t>
                    </a:r>
                    <a:fld id="{3DE5AA68-B991-400B-BEB2-1E4197884E72}" type="VALUE">
                      <a:rPr lang="es-MX" baseline="0"/>
                      <a:pPr/>
                      <a:t>[VALOR]</a:t>
                    </a:fld>
                    <a:endParaRPr lang="es-MX"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365-4180-A444-798FE1075FBF}"/>
                </c:ext>
              </c:extLst>
            </c:dLbl>
            <c:dLbl>
              <c:idx val="1"/>
              <c:tx>
                <c:rich>
                  <a:bodyPr/>
                  <a:lstStyle/>
                  <a:p>
                    <a:endParaRPr lang="en-US"/>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365-4180-A444-798FE1075FBF}"/>
                </c:ext>
              </c:extLst>
            </c:dLbl>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'F25'!$B$5:$C$5</c:f>
              <c:strCache>
                <c:ptCount val="2"/>
                <c:pt idx="0">
                  <c:v>Cofinanciamientos y subsidios</c:v>
                </c:pt>
                <c:pt idx="1">
                  <c:v>Crédito individual</c:v>
                </c:pt>
              </c:strCache>
            </c:strRef>
          </c:cat>
          <c:val>
            <c:numRef>
              <c:f>'F25'!$B$10:$C$10</c:f>
              <c:numCache>
                <c:formatCode>General</c:formatCode>
                <c:ptCount val="2"/>
                <c:pt idx="0">
                  <c:v>672</c:v>
                </c:pt>
              </c:numCache>
            </c:numRef>
          </c:val>
          <c:extLst>
            <c:ext xmlns:c15="http://schemas.microsoft.com/office/drawing/2012/chart" uri="{02D57815-91ED-43cb-92C2-25804820EDAC}">
              <c15:datalabelsRange>
                <c15:f>'F25'!$D$10</c15:f>
                <c15:dlblRangeCache>
                  <c:ptCount val="1"/>
                  <c:pt idx="0">
                    <c:v>18.4%</c:v>
                  </c:pt>
                </c15:dlblRangeCache>
              </c15:datalabelsRange>
            </c:ext>
            <c:ext xmlns:c16="http://schemas.microsoft.com/office/drawing/2014/chart" uri="{C3380CC4-5D6E-409C-BE32-E72D297353CC}">
              <c16:uniqueId val="{0000000A-2365-4180-A444-798FE1075FBF}"/>
            </c:ext>
          </c:extLst>
        </c:ser>
        <c:dLbls>
          <c:dLblPos val="ctr"/>
          <c:showLegendKey val="0"/>
          <c:showVal val="1"/>
          <c:showCatName val="0"/>
          <c:showSerName val="0"/>
          <c:showPercent val="0"/>
          <c:showBubbleSize val="0"/>
        </c:dLbls>
        <c:gapWidth val="150"/>
        <c:overlap val="100"/>
        <c:axId val="439071768"/>
        <c:axId val="439071440"/>
      </c:barChart>
      <c:catAx>
        <c:axId val="439071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39071440"/>
        <c:crosses val="autoZero"/>
        <c:auto val="1"/>
        <c:lblAlgn val="ctr"/>
        <c:lblOffset val="100"/>
        <c:noMultiLvlLbl val="0"/>
      </c:catAx>
      <c:valAx>
        <c:axId val="439071440"/>
        <c:scaling>
          <c:orientation val="minMax"/>
          <c:max val="3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39071768"/>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'F97'!$C$5</c:f>
              <c:strCache>
                <c:ptCount val="1"/>
                <c:pt idx="0">
                  <c:v>Variación</c:v>
                </c:pt>
              </c:strCache>
            </c:strRef>
          </c:tx>
          <c:spPr>
            <a:solidFill>
              <a:srgbClr val="C9D0D6"/>
            </a:solidFill>
            <a:ln>
              <a:noFill/>
            </a:ln>
            <a:effectLst/>
          </c:spPr>
          <c:invertIfNegative val="0"/>
          <c:dPt>
            <c:idx val="8"/>
            <c:invertIfNegative val="0"/>
            <c:bubble3D val="0"/>
            <c:spPr>
              <a:solidFill>
                <a:srgbClr val="7C878E"/>
              </a:solidFill>
              <a:ln>
                <a:noFill/>
              </a:ln>
              <a:effectLst/>
            </c:spPr>
            <c:extLst>
              <c:ext xmlns:c16="http://schemas.microsoft.com/office/drawing/2014/chart" uri="{C3380CC4-5D6E-409C-BE32-E72D297353CC}">
                <c16:uniqueId val="{00000001-0894-4D19-BD07-ABC4FF95BCF7}"/>
              </c:ext>
            </c:extLst>
          </c:dPt>
          <c:dPt>
            <c:idx val="20"/>
            <c:invertIfNegative val="0"/>
            <c:bubble3D val="0"/>
            <c:spPr>
              <a:solidFill>
                <a:srgbClr val="7C878E"/>
              </a:solidFill>
              <a:ln>
                <a:noFill/>
              </a:ln>
              <a:effectLst/>
            </c:spPr>
            <c:extLst>
              <c:ext xmlns:c16="http://schemas.microsoft.com/office/drawing/2014/chart" uri="{C3380CC4-5D6E-409C-BE32-E72D297353CC}">
                <c16:uniqueId val="{00000003-0894-4D19-BD07-ABC4FF95BCF7}"/>
              </c:ext>
            </c:extLst>
          </c:dPt>
          <c:dPt>
            <c:idx val="32"/>
            <c:invertIfNegative val="0"/>
            <c:bubble3D val="0"/>
            <c:spPr>
              <a:solidFill>
                <a:srgbClr val="7C878E"/>
              </a:solidFill>
              <a:ln>
                <a:noFill/>
              </a:ln>
              <a:effectLst/>
            </c:spPr>
            <c:extLst>
              <c:ext xmlns:c16="http://schemas.microsoft.com/office/drawing/2014/chart" uri="{C3380CC4-5D6E-409C-BE32-E72D297353CC}">
                <c16:uniqueId val="{00000005-0894-4D19-BD07-ABC4FF95BCF7}"/>
              </c:ext>
            </c:extLst>
          </c:dPt>
          <c:dPt>
            <c:idx val="44"/>
            <c:invertIfNegative val="0"/>
            <c:bubble3D val="0"/>
            <c:spPr>
              <a:solidFill>
                <a:srgbClr val="7C878E"/>
              </a:solidFill>
              <a:ln>
                <a:noFill/>
              </a:ln>
              <a:effectLst/>
            </c:spPr>
            <c:extLst>
              <c:ext xmlns:c16="http://schemas.microsoft.com/office/drawing/2014/chart" uri="{C3380CC4-5D6E-409C-BE32-E72D297353CC}">
                <c16:uniqueId val="{00000007-0894-4D19-BD07-ABC4FF95BCF7}"/>
              </c:ext>
            </c:extLst>
          </c:dPt>
          <c:dPt>
            <c:idx val="56"/>
            <c:invertIfNegative val="0"/>
            <c:bubble3D val="0"/>
            <c:spPr>
              <a:solidFill>
                <a:srgbClr val="7C878E"/>
              </a:solidFill>
              <a:ln>
                <a:noFill/>
              </a:ln>
              <a:effectLst/>
            </c:spPr>
            <c:extLst>
              <c:ext xmlns:c16="http://schemas.microsoft.com/office/drawing/2014/chart" uri="{C3380CC4-5D6E-409C-BE32-E72D297353CC}">
                <c16:uniqueId val="{00000009-0894-4D19-BD07-ABC4FF95BCF7}"/>
              </c:ext>
            </c:extLst>
          </c:dPt>
          <c:dPt>
            <c:idx val="68"/>
            <c:invertIfNegative val="0"/>
            <c:bubble3D val="0"/>
            <c:spPr>
              <a:solidFill>
                <a:srgbClr val="7C878E"/>
              </a:solidFill>
              <a:ln>
                <a:noFill/>
              </a:ln>
              <a:effectLst/>
            </c:spPr>
            <c:extLst>
              <c:ext xmlns:c16="http://schemas.microsoft.com/office/drawing/2014/chart" uri="{C3380CC4-5D6E-409C-BE32-E72D297353CC}">
                <c16:uniqueId val="{0000000B-0894-4D19-BD07-ABC4FF95BCF7}"/>
              </c:ext>
            </c:extLst>
          </c:dPt>
          <c:dPt>
            <c:idx val="80"/>
            <c:invertIfNegative val="0"/>
            <c:bubble3D val="0"/>
            <c:spPr>
              <a:solidFill>
                <a:srgbClr val="7C878E"/>
              </a:solidFill>
              <a:ln>
                <a:noFill/>
              </a:ln>
              <a:effectLst/>
            </c:spPr>
            <c:extLst>
              <c:ext xmlns:c16="http://schemas.microsoft.com/office/drawing/2014/chart" uri="{C3380CC4-5D6E-409C-BE32-E72D297353CC}">
                <c16:uniqueId val="{0000000D-0894-4D19-BD07-ABC4FF95BCF7}"/>
              </c:ext>
            </c:extLst>
          </c:dPt>
          <c:dPt>
            <c:idx val="92"/>
            <c:invertIfNegative val="0"/>
            <c:bubble3D val="0"/>
            <c:spPr>
              <a:solidFill>
                <a:srgbClr val="7C878E"/>
              </a:solidFill>
              <a:ln>
                <a:noFill/>
              </a:ln>
              <a:effectLst/>
            </c:spPr>
            <c:extLst>
              <c:ext xmlns:c16="http://schemas.microsoft.com/office/drawing/2014/chart" uri="{C3380CC4-5D6E-409C-BE32-E72D297353CC}">
                <c16:uniqueId val="{0000000F-0894-4D19-BD07-ABC4FF95BCF7}"/>
              </c:ext>
            </c:extLst>
          </c:dPt>
          <c:dPt>
            <c:idx val="104"/>
            <c:invertIfNegative val="0"/>
            <c:bubble3D val="0"/>
            <c:spPr>
              <a:solidFill>
                <a:srgbClr val="FBBB27"/>
              </a:solidFill>
              <a:ln>
                <a:noFill/>
              </a:ln>
              <a:effectLst/>
            </c:spPr>
            <c:extLst>
              <c:ext xmlns:c16="http://schemas.microsoft.com/office/drawing/2014/chart" uri="{C3380CC4-5D6E-409C-BE32-E72D297353CC}">
                <c16:uniqueId val="{00000011-0894-4D19-BD07-ABC4FF95BCF7}"/>
              </c:ext>
            </c:extLst>
          </c:dPt>
          <c:cat>
            <c:multiLvlStrRef>
              <c:f>'F97'!$A$6:$B$110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'F97'!$C$6:$C$110</c:f>
              <c:numCache>
                <c:formatCode>0.0</c:formatCode>
                <c:ptCount val="105"/>
                <c:pt idx="0">
                  <c:v>4.3489674894870003</c:v>
                </c:pt>
                <c:pt idx="1">
                  <c:v>7.6663912796000003E-2</c:v>
                </c:pt>
                <c:pt idx="2">
                  <c:v>-5.3107791597</c:v>
                </c:pt>
                <c:pt idx="3">
                  <c:v>9.767277199794</c:v>
                </c:pt>
                <c:pt idx="4">
                  <c:v>-0.250405398843</c:v>
                </c:pt>
                <c:pt idx="5">
                  <c:v>0.41423858684300002</c:v>
                </c:pt>
                <c:pt idx="6">
                  <c:v>8.5280187799899991</c:v>
                </c:pt>
                <c:pt idx="7">
                  <c:v>9.367747394877</c:v>
                </c:pt>
                <c:pt idx="8">
                  <c:v>8.7003869015850004</c:v>
                </c:pt>
                <c:pt idx="9">
                  <c:v>10.349163868044</c:v>
                </c:pt>
                <c:pt idx="10">
                  <c:v>8.4342102617970003</c:v>
                </c:pt>
                <c:pt idx="11">
                  <c:v>7.34506148998</c:v>
                </c:pt>
                <c:pt idx="12">
                  <c:v>12.679815985968</c:v>
                </c:pt>
                <c:pt idx="13">
                  <c:v>10.472802066603</c:v>
                </c:pt>
                <c:pt idx="14">
                  <c:v>17.077078866642001</c:v>
                </c:pt>
                <c:pt idx="15">
                  <c:v>10.079141212426</c:v>
                </c:pt>
                <c:pt idx="16">
                  <c:v>19.196616781429999</c:v>
                </c:pt>
                <c:pt idx="17">
                  <c:v>14.833650305096</c:v>
                </c:pt>
                <c:pt idx="18">
                  <c:v>12.098904106528</c:v>
                </c:pt>
                <c:pt idx="19">
                  <c:v>7.1975161816110003</c:v>
                </c:pt>
                <c:pt idx="20">
                  <c:v>15.484685177683</c:v>
                </c:pt>
                <c:pt idx="21">
                  <c:v>9.2244287103729992</c:v>
                </c:pt>
                <c:pt idx="22">
                  <c:v>10.836495377585001</c:v>
                </c:pt>
                <c:pt idx="23">
                  <c:v>15.347536991536</c:v>
                </c:pt>
                <c:pt idx="24">
                  <c:v>12.581147228473</c:v>
                </c:pt>
                <c:pt idx="25">
                  <c:v>12.339783427243001</c:v>
                </c:pt>
                <c:pt idx="26">
                  <c:v>6.0921620065450002</c:v>
                </c:pt>
                <c:pt idx="27">
                  <c:v>3.9916054742739999</c:v>
                </c:pt>
                <c:pt idx="28">
                  <c:v>0.96089492688400002</c:v>
                </c:pt>
                <c:pt idx="29">
                  <c:v>3.5034201488569998</c:v>
                </c:pt>
                <c:pt idx="30">
                  <c:v>4.3475591559569997</c:v>
                </c:pt>
                <c:pt idx="31">
                  <c:v>3.3938509620509998</c:v>
                </c:pt>
                <c:pt idx="32">
                  <c:v>2.5695408412609999</c:v>
                </c:pt>
                <c:pt idx="33">
                  <c:v>1.24753235542</c:v>
                </c:pt>
                <c:pt idx="34">
                  <c:v>1.0844483400210001</c:v>
                </c:pt>
                <c:pt idx="35">
                  <c:v>3.729741592875</c:v>
                </c:pt>
                <c:pt idx="36">
                  <c:v>-1.5781982857450001</c:v>
                </c:pt>
                <c:pt idx="37">
                  <c:v>1.66287520825</c:v>
                </c:pt>
                <c:pt idx="38">
                  <c:v>0.223168023523</c:v>
                </c:pt>
                <c:pt idx="39">
                  <c:v>5.4572769950889999</c:v>
                </c:pt>
                <c:pt idx="40">
                  <c:v>1.1037398534839999</c:v>
                </c:pt>
                <c:pt idx="41">
                  <c:v>2.4470457138500001</c:v>
                </c:pt>
                <c:pt idx="42">
                  <c:v>-1.7393682428449999</c:v>
                </c:pt>
                <c:pt idx="43">
                  <c:v>2.2406517092590001</c:v>
                </c:pt>
                <c:pt idx="44">
                  <c:v>-1.2981085236850001</c:v>
                </c:pt>
                <c:pt idx="45">
                  <c:v>-4.9603626532160003</c:v>
                </c:pt>
                <c:pt idx="46">
                  <c:v>-2.9758400343729998</c:v>
                </c:pt>
                <c:pt idx="47">
                  <c:v>-3.4669444101329998</c:v>
                </c:pt>
                <c:pt idx="48">
                  <c:v>-2.5125149066639998</c:v>
                </c:pt>
                <c:pt idx="49">
                  <c:v>-1.1318255001890001</c:v>
                </c:pt>
                <c:pt idx="50">
                  <c:v>6.9977578051540004</c:v>
                </c:pt>
                <c:pt idx="51">
                  <c:v>-4.2900260545869999</c:v>
                </c:pt>
                <c:pt idx="52">
                  <c:v>4.2691116008760002</c:v>
                </c:pt>
                <c:pt idx="53">
                  <c:v>5.4894292322610001</c:v>
                </c:pt>
                <c:pt idx="54">
                  <c:v>1.5439690761660001</c:v>
                </c:pt>
                <c:pt idx="55">
                  <c:v>2.698415822226</c:v>
                </c:pt>
                <c:pt idx="56">
                  <c:v>0.17142577375000001</c:v>
                </c:pt>
                <c:pt idx="57">
                  <c:v>1.2357902228269999</c:v>
                </c:pt>
                <c:pt idx="58">
                  <c:v>0.92505507915899998</c:v>
                </c:pt>
                <c:pt idx="59">
                  <c:v>2.0726102189610001</c:v>
                </c:pt>
                <c:pt idx="60">
                  <c:v>5.5071542871350001</c:v>
                </c:pt>
                <c:pt idx="61">
                  <c:v>3.4341286851700001</c:v>
                </c:pt>
                <c:pt idx="62">
                  <c:v>-1.3611409765960001</c:v>
                </c:pt>
                <c:pt idx="63">
                  <c:v>7.992441718227</c:v>
                </c:pt>
                <c:pt idx="64">
                  <c:v>2.4812599541960001</c:v>
                </c:pt>
                <c:pt idx="65">
                  <c:v>1.8205727082550001</c:v>
                </c:pt>
                <c:pt idx="66">
                  <c:v>2.9323819935679998</c:v>
                </c:pt>
                <c:pt idx="67">
                  <c:v>3.8340474778520002</c:v>
                </c:pt>
                <c:pt idx="68">
                  <c:v>1.6663789958340001</c:v>
                </c:pt>
                <c:pt idx="69">
                  <c:v>4.7055465638299996</c:v>
                </c:pt>
                <c:pt idx="70">
                  <c:v>0.95900409484600002</c:v>
                </c:pt>
                <c:pt idx="71">
                  <c:v>-7.2725018051769998</c:v>
                </c:pt>
                <c:pt idx="72">
                  <c:v>-4.8498707601459996</c:v>
                </c:pt>
                <c:pt idx="73">
                  <c:v>-0.31897630792699999</c:v>
                </c:pt>
                <c:pt idx="74">
                  <c:v>5.3438926918260004</c:v>
                </c:pt>
                <c:pt idx="75">
                  <c:v>2.0567205313830002</c:v>
                </c:pt>
                <c:pt idx="76">
                  <c:v>4.7869503129259998</c:v>
                </c:pt>
                <c:pt idx="77">
                  <c:v>0.75676973491400001</c:v>
                </c:pt>
                <c:pt idx="78">
                  <c:v>3.038475991661</c:v>
                </c:pt>
                <c:pt idx="79">
                  <c:v>1.008374077055</c:v>
                </c:pt>
                <c:pt idx="80">
                  <c:v>2.9972266248160002</c:v>
                </c:pt>
                <c:pt idx="81">
                  <c:v>0.79534659872500002</c:v>
                </c:pt>
                <c:pt idx="82">
                  <c:v>2.511833246318</c:v>
                </c:pt>
                <c:pt idx="83">
                  <c:v>5.549930255584</c:v>
                </c:pt>
                <c:pt idx="84">
                  <c:v>8.0966472153570006</c:v>
                </c:pt>
                <c:pt idx="85">
                  <c:v>1.838442282391</c:v>
                </c:pt>
                <c:pt idx="86">
                  <c:v>-7.7649862920560002</c:v>
                </c:pt>
                <c:pt idx="87">
                  <c:v>-24.043376978619001</c:v>
                </c:pt>
                <c:pt idx="88">
                  <c:v>-28.442206939597</c:v>
                </c:pt>
                <c:pt idx="89">
                  <c:v>-18.09134347501</c:v>
                </c:pt>
                <c:pt idx="90">
                  <c:v>-11.375882091609</c:v>
                </c:pt>
                <c:pt idx="91">
                  <c:v>-14.892499028291001</c:v>
                </c:pt>
                <c:pt idx="92">
                  <c:v>-4.7100856757000003</c:v>
                </c:pt>
                <c:pt idx="93">
                  <c:v>-9.664692910087</c:v>
                </c:pt>
                <c:pt idx="94">
                  <c:v>-8.309452053347</c:v>
                </c:pt>
                <c:pt idx="95">
                  <c:v>-0.130962057268</c:v>
                </c:pt>
                <c:pt idx="96">
                  <c:v>-13.059693183305001</c:v>
                </c:pt>
                <c:pt idx="97">
                  <c:v>-8.0253378495090004</c:v>
                </c:pt>
                <c:pt idx="98">
                  <c:v>-1.6308547080710001</c:v>
                </c:pt>
                <c:pt idx="99">
                  <c:v>19.305070331166</c:v>
                </c:pt>
                <c:pt idx="100">
                  <c:v>21.506218029458001</c:v>
                </c:pt>
                <c:pt idx="101">
                  <c:v>12.163012915621</c:v>
                </c:pt>
                <c:pt idx="102">
                  <c:v>6.8192427581119999</c:v>
                </c:pt>
                <c:pt idx="103">
                  <c:v>6.5729478960270002</c:v>
                </c:pt>
                <c:pt idx="104">
                  <c:v>-3.3399632894220002</c:v>
                </c:pt>
              </c:numCache>
            </c:numRef>
          </c:val>
          <c:extLst>
            <c:ext xmlns:c16="http://schemas.microsoft.com/office/drawing/2014/chart" uri="{C3380CC4-5D6E-409C-BE32-E72D297353CC}">
              <c16:uniqueId val="{00000012-0894-4D19-BD07-ABC4FF95BCF7}"/>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'F97'!$D$5</c:f>
              <c:strCache>
                <c:ptCount val="1"/>
                <c:pt idx="0">
                  <c:v>Variación promedio</c:v>
                </c:pt>
              </c:strCache>
            </c:strRef>
          </c:tx>
          <c:spPr>
            <a:ln w="28575" cap="rnd">
              <a:solidFill>
                <a:srgbClr val="B69630"/>
              </a:solidFill>
              <a:round/>
            </a:ln>
            <a:effectLst/>
          </c:spPr>
          <c:marker>
            <c:symbol val="none"/>
          </c:marker>
          <c:cat>
            <c:multiLvlStrRef>
              <c:f>'F97'!$A$6:$B$110</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'F97'!$D$6:$D$110</c:f>
              <c:numCache>
                <c:formatCode>0.0</c:formatCode>
                <c:ptCount val="105"/>
                <c:pt idx="0">
                  <c:v>5.2030040127966704</c:v>
                </c:pt>
                <c:pt idx="1">
                  <c:v>4.7129158871269201</c:v>
                </c:pt>
                <c:pt idx="2">
                  <c:v>3.6913899504667498</c:v>
                </c:pt>
                <c:pt idx="3">
                  <c:v>4.2852079481488303</c:v>
                </c:pt>
                <c:pt idx="4">
                  <c:v>3.5709681150914201</c:v>
                </c:pt>
                <c:pt idx="5">
                  <c:v>2.9637487035690002</c:v>
                </c:pt>
                <c:pt idx="6">
                  <c:v>2.9195969716631698</c:v>
                </c:pt>
                <c:pt idx="7">
                  <c:v>3.4002219076143301</c:v>
                </c:pt>
                <c:pt idx="8">
                  <c:v>4.0924076950005803</c:v>
                </c:pt>
                <c:pt idx="9">
                  <c:v>4.4626069905753303</c:v>
                </c:pt>
                <c:pt idx="10">
                  <c:v>4.8845264535108299</c:v>
                </c:pt>
                <c:pt idx="11">
                  <c:v>5.1475459438874998</c:v>
                </c:pt>
                <c:pt idx="12">
                  <c:v>5.84178331859425</c:v>
                </c:pt>
                <c:pt idx="13">
                  <c:v>6.7081281647448296</c:v>
                </c:pt>
                <c:pt idx="14">
                  <c:v>8.5737830002733304</c:v>
                </c:pt>
                <c:pt idx="15">
                  <c:v>8.5997716679926697</c:v>
                </c:pt>
                <c:pt idx="16">
                  <c:v>10.2203568496821</c:v>
                </c:pt>
                <c:pt idx="17">
                  <c:v>11.421974492869801</c:v>
                </c:pt>
                <c:pt idx="18">
                  <c:v>11.719548270081299</c:v>
                </c:pt>
                <c:pt idx="19">
                  <c:v>11.5386956689758</c:v>
                </c:pt>
                <c:pt idx="20">
                  <c:v>12.104053858650699</c:v>
                </c:pt>
                <c:pt idx="21">
                  <c:v>12.0103259288448</c:v>
                </c:pt>
                <c:pt idx="22">
                  <c:v>12.210516355160401</c:v>
                </c:pt>
                <c:pt idx="23">
                  <c:v>12.8773893136234</c:v>
                </c:pt>
                <c:pt idx="24">
                  <c:v>12.869166917165501</c:v>
                </c:pt>
                <c:pt idx="25">
                  <c:v>13.024748697218801</c:v>
                </c:pt>
                <c:pt idx="26">
                  <c:v>12.1093389588774</c:v>
                </c:pt>
                <c:pt idx="27">
                  <c:v>11.602044314031399</c:v>
                </c:pt>
                <c:pt idx="28">
                  <c:v>10.0824008261526</c:v>
                </c:pt>
                <c:pt idx="29">
                  <c:v>9.1382149797993293</c:v>
                </c:pt>
                <c:pt idx="30">
                  <c:v>8.4922695672517499</c:v>
                </c:pt>
                <c:pt idx="31">
                  <c:v>8.1752974656217496</c:v>
                </c:pt>
                <c:pt idx="32">
                  <c:v>7.0990354375865801</c:v>
                </c:pt>
                <c:pt idx="33">
                  <c:v>6.4342940746738302</c:v>
                </c:pt>
                <c:pt idx="34">
                  <c:v>5.6216234882101697</c:v>
                </c:pt>
                <c:pt idx="35">
                  <c:v>4.6534738716550796</c:v>
                </c:pt>
                <c:pt idx="36">
                  <c:v>3.4735284121369201</c:v>
                </c:pt>
                <c:pt idx="37">
                  <c:v>2.58378606055417</c:v>
                </c:pt>
                <c:pt idx="38">
                  <c:v>2.0947032286356699</c:v>
                </c:pt>
                <c:pt idx="39">
                  <c:v>2.2168425220369201</c:v>
                </c:pt>
                <c:pt idx="40">
                  <c:v>2.2287462659202499</c:v>
                </c:pt>
                <c:pt idx="41">
                  <c:v>2.1407150630029999</c:v>
                </c:pt>
                <c:pt idx="42">
                  <c:v>1.6334711131028301</c:v>
                </c:pt>
                <c:pt idx="43">
                  <c:v>1.53737117537017</c:v>
                </c:pt>
                <c:pt idx="44">
                  <c:v>1.2150670616246699</c:v>
                </c:pt>
                <c:pt idx="45">
                  <c:v>0.69774247757166696</c:v>
                </c:pt>
                <c:pt idx="46">
                  <c:v>0.35938511303883303</c:v>
                </c:pt>
                <c:pt idx="47">
                  <c:v>-0.240338720545167</c:v>
                </c:pt>
                <c:pt idx="48">
                  <c:v>-0.31819843895508299</c:v>
                </c:pt>
                <c:pt idx="49">
                  <c:v>-0.55109016465833305</c:v>
                </c:pt>
                <c:pt idx="50">
                  <c:v>1.3458983810916701E-2</c:v>
                </c:pt>
                <c:pt idx="51">
                  <c:v>-0.79881627032875002</c:v>
                </c:pt>
                <c:pt idx="52">
                  <c:v>-0.53503529137941697</c:v>
                </c:pt>
                <c:pt idx="53">
                  <c:v>-0.28150333151183299</c:v>
                </c:pt>
                <c:pt idx="54">
                  <c:v>-7.8918882609165797E-3</c:v>
                </c:pt>
                <c:pt idx="55">
                  <c:v>3.0255121153000102E-2</c:v>
                </c:pt>
                <c:pt idx="56">
                  <c:v>0.152716312605917</c:v>
                </c:pt>
                <c:pt idx="57">
                  <c:v>0.66906238560950004</c:v>
                </c:pt>
                <c:pt idx="58">
                  <c:v>0.99413697840383297</c:v>
                </c:pt>
                <c:pt idx="59">
                  <c:v>1.4557665308283301</c:v>
                </c:pt>
                <c:pt idx="60">
                  <c:v>2.12407229697825</c:v>
                </c:pt>
                <c:pt idx="61">
                  <c:v>2.5045684790915002</c:v>
                </c:pt>
                <c:pt idx="62">
                  <c:v>1.80799358061233</c:v>
                </c:pt>
                <c:pt idx="63">
                  <c:v>2.8315325616801701</c:v>
                </c:pt>
                <c:pt idx="64">
                  <c:v>2.6825449244568298</c:v>
                </c:pt>
                <c:pt idx="65">
                  <c:v>2.3768068807896698</c:v>
                </c:pt>
                <c:pt idx="66">
                  <c:v>2.4925079572398299</c:v>
                </c:pt>
                <c:pt idx="67">
                  <c:v>2.5871439285419999</c:v>
                </c:pt>
                <c:pt idx="68">
                  <c:v>2.7117233637156701</c:v>
                </c:pt>
                <c:pt idx="69">
                  <c:v>3.00086972546592</c:v>
                </c:pt>
                <c:pt idx="70">
                  <c:v>3.0036988101065001</c:v>
                </c:pt>
                <c:pt idx="71">
                  <c:v>2.22493947476167</c:v>
                </c:pt>
                <c:pt idx="72">
                  <c:v>1.36185405415492</c:v>
                </c:pt>
                <c:pt idx="73">
                  <c:v>1.0490953047301701</c:v>
                </c:pt>
                <c:pt idx="74">
                  <c:v>1.6078481104319999</c:v>
                </c:pt>
                <c:pt idx="75">
                  <c:v>1.113204678195</c:v>
                </c:pt>
                <c:pt idx="76">
                  <c:v>1.3053455414224999</c:v>
                </c:pt>
                <c:pt idx="77">
                  <c:v>1.21669529364408</c:v>
                </c:pt>
                <c:pt idx="78">
                  <c:v>1.2255364601518299</c:v>
                </c:pt>
                <c:pt idx="79">
                  <c:v>0.99006367675208296</c:v>
                </c:pt>
                <c:pt idx="80">
                  <c:v>1.1009676458339199</c:v>
                </c:pt>
                <c:pt idx="81">
                  <c:v>0.77511764874183298</c:v>
                </c:pt>
                <c:pt idx="82">
                  <c:v>0.90452007803116696</c:v>
                </c:pt>
                <c:pt idx="83">
                  <c:v>1.97305608309458</c:v>
                </c:pt>
                <c:pt idx="84">
                  <c:v>3.0519325810531699</c:v>
                </c:pt>
                <c:pt idx="85">
                  <c:v>3.2317174635796699</c:v>
                </c:pt>
                <c:pt idx="86">
                  <c:v>2.1393108815895001</c:v>
                </c:pt>
                <c:pt idx="87">
                  <c:v>-3.5697244244000101E-2</c:v>
                </c:pt>
                <c:pt idx="88">
                  <c:v>-2.8047936819542501</c:v>
                </c:pt>
                <c:pt idx="89">
                  <c:v>-4.3754697827812503</c:v>
                </c:pt>
                <c:pt idx="90">
                  <c:v>-5.5766662897204196</c:v>
                </c:pt>
                <c:pt idx="91">
                  <c:v>-6.90173904849925</c:v>
                </c:pt>
                <c:pt idx="92">
                  <c:v>-7.5440150735422504</c:v>
                </c:pt>
                <c:pt idx="93">
                  <c:v>-8.41568503260992</c:v>
                </c:pt>
                <c:pt idx="94">
                  <c:v>-9.3174588075819997</c:v>
                </c:pt>
                <c:pt idx="95">
                  <c:v>-9.7908665003196695</c:v>
                </c:pt>
                <c:pt idx="96">
                  <c:v>-11.553894866874799</c:v>
                </c:pt>
                <c:pt idx="97">
                  <c:v>-12.375876544533201</c:v>
                </c:pt>
                <c:pt idx="98">
                  <c:v>-11.864698912534401</c:v>
                </c:pt>
                <c:pt idx="99">
                  <c:v>-8.2523283033856707</c:v>
                </c:pt>
                <c:pt idx="100">
                  <c:v>-4.0899595559644197</c:v>
                </c:pt>
                <c:pt idx="101">
                  <c:v>-1.5687631900785</c:v>
                </c:pt>
                <c:pt idx="102">
                  <c:v>-5.25027859350835E-2</c:v>
                </c:pt>
                <c:pt idx="103">
                  <c:v>1.73628445775808</c:v>
                </c:pt>
                <c:pt idx="104">
                  <c:v>1.8504613232812499</c:v>
                </c:pt>
              </c:numCache>
            </c:numRef>
          </c:val>
          <c:smooth val="0"/>
          <c:extLst>
            <c:ext xmlns:c16="http://schemas.microsoft.com/office/drawing/2014/chart" uri="{C3380CC4-5D6E-409C-BE32-E72D297353CC}">
              <c16:uniqueId val="{00000013-0894-4D19-BD07-ABC4FF95BCF7}"/>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AC7-4567-9840-9FE14CB0E5B4}"/>
              </c:ext>
            </c:extLst>
          </c:dPt>
          <c:dPt>
            <c:idx val="1"/>
            <c:invertIfNegative val="0"/>
            <c:bubble3D val="0"/>
            <c:spPr>
              <a:solidFill>
                <a:srgbClr val="7C878E"/>
              </a:solidFill>
              <a:ln>
                <a:noFill/>
              </a:ln>
              <a:effectLst/>
            </c:spPr>
            <c:extLst>
              <c:ext xmlns:c16="http://schemas.microsoft.com/office/drawing/2014/chart" uri="{C3380CC4-5D6E-409C-BE32-E72D297353CC}">
                <c16:uniqueId val="{00000003-AAC7-4567-9840-9FE14CB0E5B4}"/>
              </c:ext>
            </c:extLst>
          </c:dPt>
          <c:dPt>
            <c:idx val="2"/>
            <c:invertIfNegative val="0"/>
            <c:bubble3D val="0"/>
            <c:spPr>
              <a:solidFill>
                <a:srgbClr val="7C878E"/>
              </a:solidFill>
              <a:ln>
                <a:noFill/>
              </a:ln>
              <a:effectLst/>
            </c:spPr>
            <c:extLst>
              <c:ext xmlns:c16="http://schemas.microsoft.com/office/drawing/2014/chart" uri="{C3380CC4-5D6E-409C-BE32-E72D297353CC}">
                <c16:uniqueId val="{00000005-AAC7-4567-9840-9FE14CB0E5B4}"/>
              </c:ext>
            </c:extLst>
          </c:dPt>
          <c:dPt>
            <c:idx val="3"/>
            <c:invertIfNegative val="0"/>
            <c:bubble3D val="0"/>
            <c:spPr>
              <a:solidFill>
                <a:srgbClr val="7C878E"/>
              </a:solidFill>
              <a:ln>
                <a:noFill/>
              </a:ln>
              <a:effectLst/>
            </c:spPr>
            <c:extLst>
              <c:ext xmlns:c16="http://schemas.microsoft.com/office/drawing/2014/chart" uri="{C3380CC4-5D6E-409C-BE32-E72D297353CC}">
                <c16:uniqueId val="{00000007-AAC7-4567-9840-9FE14CB0E5B4}"/>
              </c:ext>
            </c:extLst>
          </c:dPt>
          <c:dPt>
            <c:idx val="4"/>
            <c:invertIfNegative val="0"/>
            <c:bubble3D val="0"/>
            <c:spPr>
              <a:solidFill>
                <a:srgbClr val="7C878E"/>
              </a:solidFill>
              <a:ln>
                <a:noFill/>
              </a:ln>
              <a:effectLst/>
            </c:spPr>
            <c:extLst>
              <c:ext xmlns:c16="http://schemas.microsoft.com/office/drawing/2014/chart" uri="{C3380CC4-5D6E-409C-BE32-E72D297353CC}">
                <c16:uniqueId val="{00000009-AAC7-4567-9840-9FE14CB0E5B4}"/>
              </c:ext>
            </c:extLst>
          </c:dPt>
          <c:dPt>
            <c:idx val="5"/>
            <c:invertIfNegative val="0"/>
            <c:bubble3D val="0"/>
            <c:spPr>
              <a:solidFill>
                <a:srgbClr val="7C878E"/>
              </a:solidFill>
              <a:ln>
                <a:noFill/>
              </a:ln>
              <a:effectLst/>
            </c:spPr>
            <c:extLst>
              <c:ext xmlns:c16="http://schemas.microsoft.com/office/drawing/2014/chart" uri="{C3380CC4-5D6E-409C-BE32-E72D297353CC}">
                <c16:uniqueId val="{0000000B-AAC7-4567-9840-9FE14CB0E5B4}"/>
              </c:ext>
            </c:extLst>
          </c:dPt>
          <c:dPt>
            <c:idx val="6"/>
            <c:invertIfNegative val="0"/>
            <c:bubble3D val="0"/>
            <c:spPr>
              <a:solidFill>
                <a:srgbClr val="7C878E"/>
              </a:solidFill>
              <a:ln>
                <a:noFill/>
              </a:ln>
              <a:effectLst/>
            </c:spPr>
            <c:extLst>
              <c:ext xmlns:c16="http://schemas.microsoft.com/office/drawing/2014/chart" uri="{C3380CC4-5D6E-409C-BE32-E72D297353CC}">
                <c16:uniqueId val="{0000000D-AAC7-4567-9840-9FE14CB0E5B4}"/>
              </c:ext>
            </c:extLst>
          </c:dPt>
          <c:dPt>
            <c:idx val="7"/>
            <c:invertIfNegative val="0"/>
            <c:bubble3D val="0"/>
            <c:spPr>
              <a:solidFill>
                <a:srgbClr val="7C878E"/>
              </a:solidFill>
              <a:ln>
                <a:noFill/>
              </a:ln>
              <a:effectLst/>
            </c:spPr>
            <c:extLst>
              <c:ext xmlns:c16="http://schemas.microsoft.com/office/drawing/2014/chart" uri="{C3380CC4-5D6E-409C-BE32-E72D297353CC}">
                <c16:uniqueId val="{0000000F-AAC7-4567-9840-9FE14CB0E5B4}"/>
              </c:ext>
            </c:extLst>
          </c:dPt>
          <c:dPt>
            <c:idx val="8"/>
            <c:invertIfNegative val="0"/>
            <c:bubble3D val="0"/>
            <c:spPr>
              <a:solidFill>
                <a:srgbClr val="7C878E"/>
              </a:solidFill>
              <a:ln>
                <a:noFill/>
              </a:ln>
              <a:effectLst/>
            </c:spPr>
            <c:extLst>
              <c:ext xmlns:c16="http://schemas.microsoft.com/office/drawing/2014/chart" uri="{C3380CC4-5D6E-409C-BE32-E72D297353CC}">
                <c16:uniqueId val="{00000011-AAC7-4567-9840-9FE14CB0E5B4}"/>
              </c:ext>
            </c:extLst>
          </c:dPt>
          <c:dPt>
            <c:idx val="9"/>
            <c:invertIfNegative val="0"/>
            <c:bubble3D val="0"/>
            <c:spPr>
              <a:solidFill>
                <a:srgbClr val="7C878E"/>
              </a:solidFill>
              <a:ln>
                <a:noFill/>
              </a:ln>
              <a:effectLst/>
            </c:spPr>
            <c:extLst>
              <c:ext xmlns:c16="http://schemas.microsoft.com/office/drawing/2014/chart" uri="{C3380CC4-5D6E-409C-BE32-E72D297353CC}">
                <c16:uniqueId val="{00000013-AAC7-4567-9840-9FE14CB0E5B4}"/>
              </c:ext>
            </c:extLst>
          </c:dPt>
          <c:dPt>
            <c:idx val="10"/>
            <c:invertIfNegative val="0"/>
            <c:bubble3D val="0"/>
            <c:spPr>
              <a:solidFill>
                <a:srgbClr val="FBBB27"/>
              </a:solidFill>
              <a:ln>
                <a:noFill/>
              </a:ln>
              <a:effectLst/>
            </c:spPr>
            <c:extLst>
              <c:ext xmlns:c16="http://schemas.microsoft.com/office/drawing/2014/chart" uri="{C3380CC4-5D6E-409C-BE32-E72D297353CC}">
                <c16:uniqueId val="{00000015-AAC7-4567-9840-9FE14CB0E5B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AAC7-4567-9840-9FE14CB0E5B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AAC7-4567-9840-9FE14CB0E5B4}"/>
              </c:ext>
            </c:extLst>
          </c:dPt>
          <c:dPt>
            <c:idx val="13"/>
            <c:invertIfNegative val="0"/>
            <c:bubble3D val="0"/>
            <c:spPr>
              <a:solidFill>
                <a:srgbClr val="95682B"/>
              </a:solidFill>
              <a:ln>
                <a:noFill/>
              </a:ln>
              <a:effectLst/>
            </c:spPr>
            <c:extLst>
              <c:ext xmlns:c16="http://schemas.microsoft.com/office/drawing/2014/chart" uri="{C3380CC4-5D6E-409C-BE32-E72D297353CC}">
                <c16:uniqueId val="{0000001B-AAC7-4567-9840-9FE14CB0E5B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AAC7-4567-9840-9FE14CB0E5B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AAC7-4567-9840-9FE14CB0E5B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AAC7-4567-9840-9FE14CB0E5B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AAC7-4567-9840-9FE14CB0E5B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'F98'!$A$6:$A$38</c:f>
              <c:strCache>
                <c:ptCount val="33"/>
                <c:pt idx="0">
                  <c:v>Aguascalientes</c:v>
                </c:pt>
                <c:pt idx="1">
                  <c:v>San Luis Potosí</c:v>
                </c:pt>
                <c:pt idx="2">
                  <c:v>Puebla</c:v>
                </c:pt>
                <c:pt idx="3">
                  <c:v>Coahuila</c:v>
                </c:pt>
                <c:pt idx="4">
                  <c:v>Morelos</c:v>
                </c:pt>
                <c:pt idx="5">
                  <c:v>Campeche</c:v>
                </c:pt>
                <c:pt idx="6">
                  <c:v>Baja California Sur</c:v>
                </c:pt>
                <c:pt idx="7">
                  <c:v>Guanajuato</c:v>
                </c:pt>
                <c:pt idx="8">
                  <c:v>Baja California</c:v>
                </c:pt>
                <c:pt idx="9">
                  <c:v>Guerrero</c:v>
                </c:pt>
                <c:pt idx="10">
                  <c:v>Jalisco</c:v>
                </c:pt>
                <c:pt idx="11">
                  <c:v>Tabasco</c:v>
                </c:pt>
                <c:pt idx="12">
                  <c:v>Chiapas</c:v>
                </c:pt>
                <c:pt idx="13">
                  <c:v>Nacional</c:v>
                </c:pt>
                <c:pt idx="14">
                  <c:v>Tlaxcala</c:v>
                </c:pt>
                <c:pt idx="15">
                  <c:v>Zacatecas</c:v>
                </c:pt>
                <c:pt idx="16">
                  <c:v>Estado de México</c:v>
                </c:pt>
                <c:pt idx="17">
                  <c:v>Sinaloa</c:v>
                </c:pt>
                <c:pt idx="18">
                  <c:v>Tamaulipas</c:v>
                </c:pt>
                <c:pt idx="19">
                  <c:v>Nuevo León</c:v>
                </c:pt>
                <c:pt idx="20">
                  <c:v>Chihuahua</c:v>
                </c:pt>
                <c:pt idx="21">
                  <c:v>Colima</c:v>
                </c:pt>
                <c:pt idx="22">
                  <c:v>Oaxaca</c:v>
                </c:pt>
                <c:pt idx="23">
                  <c:v>Querétaro</c:v>
                </c:pt>
                <c:pt idx="24">
                  <c:v>Michoacán</c:v>
                </c:pt>
                <c:pt idx="25">
                  <c:v>Nayarit</c:v>
                </c:pt>
                <c:pt idx="26">
                  <c:v>Ciudad de México</c:v>
                </c:pt>
                <c:pt idx="27">
                  <c:v>Yucatán</c:v>
                </c:pt>
                <c:pt idx="28">
                  <c:v>Veracruz</c:v>
                </c:pt>
                <c:pt idx="29">
                  <c:v>Durango</c:v>
                </c:pt>
                <c:pt idx="30">
                  <c:v>Hidalgo</c:v>
                </c:pt>
                <c:pt idx="31">
                  <c:v>Quintana Roo</c:v>
                </c:pt>
                <c:pt idx="32">
                  <c:v>Sonora</c:v>
                </c:pt>
              </c:strCache>
            </c:strRef>
          </c:cat>
          <c:val>
            <c:numRef>
              <c:f>'F98'!$B$6:$B$38</c:f>
              <c:numCache>
                <c:formatCode>0.0</c:formatCode>
                <c:ptCount val="33"/>
                <c:pt idx="0">
                  <c:v>-26.68838802933</c:v>
                </c:pt>
                <c:pt idx="1">
                  <c:v>-17.648338707471002</c:v>
                </c:pt>
                <c:pt idx="2">
                  <c:v>-14.384118969588</c:v>
                </c:pt>
                <c:pt idx="3">
                  <c:v>-8.7663356054470007</c:v>
                </c:pt>
                <c:pt idx="4">
                  <c:v>-6.9524041512780004</c:v>
                </c:pt>
                <c:pt idx="5">
                  <c:v>-6.409619884814</c:v>
                </c:pt>
                <c:pt idx="6">
                  <c:v>-4.5483909016119997</c:v>
                </c:pt>
                <c:pt idx="7">
                  <c:v>-4.5252951788980003</c:v>
                </c:pt>
                <c:pt idx="8">
                  <c:v>-4.1261544674339996</c:v>
                </c:pt>
                <c:pt idx="9">
                  <c:v>-3.5108340904270001</c:v>
                </c:pt>
                <c:pt idx="10">
                  <c:v>-3.3399632894220002</c:v>
                </c:pt>
                <c:pt idx="11">
                  <c:v>-2.2686917067149999</c:v>
                </c:pt>
                <c:pt idx="12">
                  <c:v>-1.696231608153</c:v>
                </c:pt>
                <c:pt idx="13">
                  <c:v>-0.392714535059</c:v>
                </c:pt>
                <c:pt idx="14">
                  <c:v>-0.270497708354</c:v>
                </c:pt>
                <c:pt idx="15">
                  <c:v>0.186404134847</c:v>
                </c:pt>
                <c:pt idx="16">
                  <c:v>0.75970060902199998</c:v>
                </c:pt>
                <c:pt idx="17">
                  <c:v>1.7611918213960001</c:v>
                </c:pt>
                <c:pt idx="18">
                  <c:v>2.3183252849149998</c:v>
                </c:pt>
                <c:pt idx="19">
                  <c:v>2.3978655426030002</c:v>
                </c:pt>
                <c:pt idx="20">
                  <c:v>2.6842779061340001</c:v>
                </c:pt>
                <c:pt idx="21">
                  <c:v>4.2735874538739997</c:v>
                </c:pt>
                <c:pt idx="22">
                  <c:v>4.6757401590069998</c:v>
                </c:pt>
                <c:pt idx="23">
                  <c:v>4.9184997937499997</c:v>
                </c:pt>
                <c:pt idx="24">
                  <c:v>5.7402048078329999</c:v>
                </c:pt>
                <c:pt idx="25">
                  <c:v>7.666964328832</c:v>
                </c:pt>
                <c:pt idx="26">
                  <c:v>10.334608214427</c:v>
                </c:pt>
                <c:pt idx="27">
                  <c:v>10.908127654364</c:v>
                </c:pt>
                <c:pt idx="28">
                  <c:v>12.948895590039999</c:v>
                </c:pt>
                <c:pt idx="29">
                  <c:v>13.819101700057001</c:v>
                </c:pt>
                <c:pt idx="30">
                  <c:v>14.597270066614</c:v>
                </c:pt>
                <c:pt idx="31">
                  <c:v>20.076797455066</c:v>
                </c:pt>
                <c:pt idx="32">
                  <c:v>22.400781544023999</c:v>
                </c:pt>
              </c:numCache>
            </c:numRef>
          </c:val>
          <c:extLst>
            <c:ext xmlns:c16="http://schemas.microsoft.com/office/drawing/2014/chart" uri="{C3380CC4-5D6E-409C-BE32-E72D297353CC}">
              <c16:uniqueId val="{00000024-AAC7-4567-9840-9FE14CB0E5B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878E"/>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45E3-450B-9AAC-0CF62FC5C163}"/>
              </c:ext>
            </c:extLst>
          </c:dPt>
          <c:dPt>
            <c:idx val="15"/>
            <c:invertIfNegative val="0"/>
            <c:bubble3D val="0"/>
            <c:spPr>
              <a:solidFill>
                <a:srgbClr val="FBBB27"/>
              </a:solidFill>
              <a:ln>
                <a:noFill/>
              </a:ln>
              <a:effectLst/>
            </c:spPr>
            <c:extLst>
              <c:ext xmlns:c16="http://schemas.microsoft.com/office/drawing/2014/chart" uri="{C3380CC4-5D6E-409C-BE32-E72D297353CC}">
                <c16:uniqueId val="{00000003-45E3-450B-9AAC-0CF62FC5C163}"/>
              </c:ext>
            </c:extLst>
          </c:dPt>
          <c:dLbls>
            <c:dLbl>
              <c:idx val="0"/>
              <c:delete val="1"/>
              <c:extLst>
                <c:ext xmlns:c15="http://schemas.microsoft.com/office/drawing/2012/chart" uri="{CE6537A1-D6FC-4f65-9D91-7224C49458BB}"/>
                <c:ext xmlns:c16="http://schemas.microsoft.com/office/drawing/2014/chart" uri="{C3380CC4-5D6E-409C-BE32-E72D297353CC}">
                  <c16:uniqueId val="{00000004-45E3-450B-9AAC-0CF62FC5C163}"/>
                </c:ext>
              </c:extLst>
            </c:dLbl>
            <c:dLbl>
              <c:idx val="1"/>
              <c:delete val="1"/>
              <c:extLst>
                <c:ext xmlns:c15="http://schemas.microsoft.com/office/drawing/2012/chart" uri="{CE6537A1-D6FC-4f65-9D91-7224C49458BB}"/>
                <c:ext xmlns:c16="http://schemas.microsoft.com/office/drawing/2014/chart" uri="{C3380CC4-5D6E-409C-BE32-E72D297353CC}">
                  <c16:uniqueId val="{00000005-45E3-450B-9AAC-0CF62FC5C163}"/>
                </c:ext>
              </c:extLst>
            </c:dLbl>
            <c:dLbl>
              <c:idx val="2"/>
              <c:delete val="1"/>
              <c:extLst>
                <c:ext xmlns:c15="http://schemas.microsoft.com/office/drawing/2012/chart" uri="{CE6537A1-D6FC-4f65-9D91-7224C49458BB}"/>
                <c:ext xmlns:c16="http://schemas.microsoft.com/office/drawing/2014/chart" uri="{C3380CC4-5D6E-409C-BE32-E72D297353CC}">
                  <c16:uniqueId val="{00000006-45E3-450B-9AAC-0CF62FC5C163}"/>
                </c:ext>
              </c:extLst>
            </c:dLbl>
            <c:dLbl>
              <c:idx val="3"/>
              <c:delete val="1"/>
              <c:extLst>
                <c:ext xmlns:c15="http://schemas.microsoft.com/office/drawing/2012/chart" uri="{CE6537A1-D6FC-4f65-9D91-7224C49458BB}"/>
                <c:ext xmlns:c16="http://schemas.microsoft.com/office/drawing/2014/chart" uri="{C3380CC4-5D6E-409C-BE32-E72D297353CC}">
                  <c16:uniqueId val="{00000007-45E3-450B-9AAC-0CF62FC5C163}"/>
                </c:ext>
              </c:extLst>
            </c:dLbl>
            <c:dLbl>
              <c:idx val="4"/>
              <c:delete val="1"/>
              <c:extLst>
                <c:ext xmlns:c15="http://schemas.microsoft.com/office/drawing/2012/chart" uri="{CE6537A1-D6FC-4f65-9D91-7224C49458BB}"/>
                <c:ext xmlns:c16="http://schemas.microsoft.com/office/drawing/2014/chart" uri="{C3380CC4-5D6E-409C-BE32-E72D297353CC}">
                  <c16:uniqueId val="{00000008-45E3-450B-9AAC-0CF62FC5C163}"/>
                </c:ext>
              </c:extLst>
            </c:dLbl>
            <c:dLbl>
              <c:idx val="5"/>
              <c:delete val="1"/>
              <c:extLst>
                <c:ext xmlns:c15="http://schemas.microsoft.com/office/drawing/2012/chart" uri="{CE6537A1-D6FC-4f65-9D91-7224C49458BB}"/>
                <c:ext xmlns:c16="http://schemas.microsoft.com/office/drawing/2014/chart" uri="{C3380CC4-5D6E-409C-BE32-E72D297353CC}">
                  <c16:uniqueId val="{00000009-45E3-450B-9AAC-0CF62FC5C163}"/>
                </c:ext>
              </c:extLst>
            </c:dLbl>
            <c:dLbl>
              <c:idx val="6"/>
              <c:delete val="1"/>
              <c:extLst>
                <c:ext xmlns:c15="http://schemas.microsoft.com/office/drawing/2012/chart" uri="{CE6537A1-D6FC-4f65-9D91-7224C49458BB}"/>
                <c:ext xmlns:c16="http://schemas.microsoft.com/office/drawing/2014/chart" uri="{C3380CC4-5D6E-409C-BE32-E72D297353CC}">
                  <c16:uniqueId val="{00000001-45E3-450B-9AAC-0CF62FC5C163}"/>
                </c:ext>
              </c:extLst>
            </c:dLbl>
            <c:dLbl>
              <c:idx val="7"/>
              <c:delete val="1"/>
              <c:extLst>
                <c:ext xmlns:c15="http://schemas.microsoft.com/office/drawing/2012/chart" uri="{CE6537A1-D6FC-4f65-9D91-7224C49458BB}"/>
                <c:ext xmlns:c16="http://schemas.microsoft.com/office/drawing/2014/chart" uri="{C3380CC4-5D6E-409C-BE32-E72D297353CC}">
                  <c16:uniqueId val="{0000000A-45E3-450B-9AAC-0CF62FC5C163}"/>
                </c:ext>
              </c:extLst>
            </c:dLbl>
            <c:dLbl>
              <c:idx val="8"/>
              <c:delete val="1"/>
              <c:extLst>
                <c:ext xmlns:c15="http://schemas.microsoft.com/office/drawing/2012/chart" uri="{CE6537A1-D6FC-4f65-9D91-7224C49458BB}"/>
                <c:ext xmlns:c16="http://schemas.microsoft.com/office/drawing/2014/chart" uri="{C3380CC4-5D6E-409C-BE32-E72D297353CC}">
                  <c16:uniqueId val="{0000000B-45E3-450B-9AAC-0CF62FC5C163}"/>
                </c:ext>
              </c:extLst>
            </c:dLbl>
            <c:dLbl>
              <c:idx val="9"/>
              <c:delete val="1"/>
              <c:extLst>
                <c:ext xmlns:c15="http://schemas.microsoft.com/office/drawing/2012/chart" uri="{CE6537A1-D6FC-4f65-9D91-7224C49458BB}"/>
                <c:ext xmlns:c16="http://schemas.microsoft.com/office/drawing/2014/chart" uri="{C3380CC4-5D6E-409C-BE32-E72D297353CC}">
                  <c16:uniqueId val="{0000000C-45E3-450B-9AAC-0CF62FC5C163}"/>
                </c:ext>
              </c:extLst>
            </c:dLbl>
            <c:dLbl>
              <c:idx val="10"/>
              <c:delete val="1"/>
              <c:extLst>
                <c:ext xmlns:c15="http://schemas.microsoft.com/office/drawing/2012/chart" uri="{CE6537A1-D6FC-4f65-9D91-7224C49458BB}"/>
                <c:ext xmlns:c16="http://schemas.microsoft.com/office/drawing/2014/chart" uri="{C3380CC4-5D6E-409C-BE32-E72D297353CC}">
                  <c16:uniqueId val="{0000000D-45E3-450B-9AAC-0CF62FC5C163}"/>
                </c:ext>
              </c:extLst>
            </c:dLbl>
            <c:dLbl>
              <c:idx val="11"/>
              <c:delete val="1"/>
              <c:extLst>
                <c:ext xmlns:c15="http://schemas.microsoft.com/office/drawing/2012/chart" uri="{CE6537A1-D6FC-4f65-9D91-7224C49458BB}"/>
                <c:ext xmlns:c16="http://schemas.microsoft.com/office/drawing/2014/chart" uri="{C3380CC4-5D6E-409C-BE32-E72D297353CC}">
                  <c16:uniqueId val="{0000000E-45E3-450B-9AAC-0CF62FC5C163}"/>
                </c:ext>
              </c:extLst>
            </c:dLbl>
            <c:dLbl>
              <c:idx val="12"/>
              <c:delete val="1"/>
              <c:extLst>
                <c:ext xmlns:c15="http://schemas.microsoft.com/office/drawing/2012/chart" uri="{CE6537A1-D6FC-4f65-9D91-7224C49458BB}"/>
                <c:ext xmlns:c16="http://schemas.microsoft.com/office/drawing/2014/chart" uri="{C3380CC4-5D6E-409C-BE32-E72D297353CC}">
                  <c16:uniqueId val="{0000000F-45E3-450B-9AAC-0CF62FC5C163}"/>
                </c:ext>
              </c:extLst>
            </c:dLbl>
            <c:dLbl>
              <c:idx val="13"/>
              <c:delete val="1"/>
              <c:extLst>
                <c:ext xmlns:c15="http://schemas.microsoft.com/office/drawing/2012/chart" uri="{CE6537A1-D6FC-4f65-9D91-7224C49458BB}"/>
                <c:ext xmlns:c16="http://schemas.microsoft.com/office/drawing/2014/chart" uri="{C3380CC4-5D6E-409C-BE32-E72D297353CC}">
                  <c16:uniqueId val="{00000010-45E3-450B-9AAC-0CF62FC5C163}"/>
                </c:ext>
              </c:extLst>
            </c:dLbl>
            <c:dLbl>
              <c:idx val="14"/>
              <c:delete val="1"/>
              <c:extLst>
                <c:ext xmlns:c15="http://schemas.microsoft.com/office/drawing/2012/chart" uri="{CE6537A1-D6FC-4f65-9D91-7224C49458BB}"/>
                <c:ext xmlns:c16="http://schemas.microsoft.com/office/drawing/2014/chart" uri="{C3380CC4-5D6E-409C-BE32-E72D297353CC}">
                  <c16:uniqueId val="{00000011-45E3-450B-9AAC-0CF62FC5C1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'F99'!$A$6:$A$21</c:f>
              <c:strCache>
                <c:ptCount val="16"/>
                <c:pt idx="0">
                  <c:v>2006/11</c:v>
                </c:pt>
                <c:pt idx="1">
                  <c:v>2007/11</c:v>
                </c:pt>
                <c:pt idx="2">
                  <c:v>2008/11</c:v>
                </c:pt>
                <c:pt idx="3">
                  <c:v>2009/11</c:v>
                </c:pt>
                <c:pt idx="4">
                  <c:v>2010/11</c:v>
                </c:pt>
                <c:pt idx="5">
                  <c:v>2011/11</c:v>
                </c:pt>
                <c:pt idx="6">
                  <c:v>2012/11</c:v>
                </c:pt>
                <c:pt idx="7">
                  <c:v>2013/11</c:v>
                </c:pt>
                <c:pt idx="8">
                  <c:v>2014/11</c:v>
                </c:pt>
                <c:pt idx="9">
                  <c:v>2015/11</c:v>
                </c:pt>
                <c:pt idx="10">
                  <c:v>2016/11</c:v>
                </c:pt>
                <c:pt idx="11">
                  <c:v>2017/11</c:v>
                </c:pt>
                <c:pt idx="12">
                  <c:v>2018/11</c:v>
                </c:pt>
                <c:pt idx="13">
                  <c:v>2019/11</c:v>
                </c:pt>
                <c:pt idx="14">
                  <c:v>2020/11</c:v>
                </c:pt>
                <c:pt idx="15">
                  <c:v>2021/11</c:v>
                </c:pt>
              </c:strCache>
            </c:strRef>
          </c:cat>
          <c:val>
            <c:numRef>
              <c:f>'F99'!$B$6:$B$21</c:f>
              <c:numCache>
                <c:formatCode>#,##0</c:formatCode>
                <c:ptCount val="16"/>
                <c:pt idx="0">
                  <c:v>3022.6292885030002</c:v>
                </c:pt>
                <c:pt idx="1">
                  <c:v>2895.721618351</c:v>
                </c:pt>
                <c:pt idx="2">
                  <c:v>2335.5586628239998</c:v>
                </c:pt>
                <c:pt idx="3">
                  <c:v>1986.2105397969999</c:v>
                </c:pt>
                <c:pt idx="4">
                  <c:v>2496.4009861330001</c:v>
                </c:pt>
                <c:pt idx="5">
                  <c:v>2834.719372259</c:v>
                </c:pt>
                <c:pt idx="6">
                  <c:v>2787.2657459050001</c:v>
                </c:pt>
                <c:pt idx="7">
                  <c:v>2485.0202016819999</c:v>
                </c:pt>
                <c:pt idx="8">
                  <c:v>1942.107419833</c:v>
                </c:pt>
                <c:pt idx="9">
                  <c:v>2201.8290452659999</c:v>
                </c:pt>
                <c:pt idx="10">
                  <c:v>2524.8973337920002</c:v>
                </c:pt>
                <c:pt idx="11">
                  <c:v>2188.4737942239999</c:v>
                </c:pt>
                <c:pt idx="12">
                  <c:v>1720.1555108</c:v>
                </c:pt>
                <c:pt idx="13">
                  <c:v>1916.1944893360001</c:v>
                </c:pt>
                <c:pt idx="14">
                  <c:v>1460.688703861</c:v>
                </c:pt>
                <c:pt idx="15">
                  <c:v>1534.593373148</c:v>
                </c:pt>
              </c:numCache>
            </c:numRef>
          </c:val>
          <c:extLst>
            <c:ext xmlns:c16="http://schemas.microsoft.com/office/drawing/2014/chart" uri="{C3380CC4-5D6E-409C-BE32-E72D297353CC}">
              <c16:uniqueId val="{00000012-45E3-450B-9AAC-0CF62FC5C163}"/>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'F100'!$C$5</c:f>
              <c:strCache>
                <c:ptCount val="1"/>
                <c:pt idx="0">
                  <c:v>Valor de la producción</c:v>
                </c:pt>
              </c:strCache>
            </c:strRef>
          </c:tx>
          <c:spPr>
            <a:solidFill>
              <a:srgbClr val="C9D0D6"/>
            </a:solidFill>
            <a:ln>
              <a:noFill/>
            </a:ln>
            <a:effectLst/>
          </c:spPr>
          <c:invertIfNegative val="0"/>
          <c:dPt>
            <c:idx val="10"/>
            <c:invertIfNegative val="0"/>
            <c:bubble3D val="0"/>
            <c:spPr>
              <a:solidFill>
                <a:srgbClr val="7C878E"/>
              </a:solidFill>
              <a:ln>
                <a:noFill/>
              </a:ln>
              <a:effectLst/>
            </c:spPr>
            <c:extLst>
              <c:ext xmlns:c16="http://schemas.microsoft.com/office/drawing/2014/chart" uri="{C3380CC4-5D6E-409C-BE32-E72D297353CC}">
                <c16:uniqueId val="{00000001-70CF-4812-B4A6-31EDE36B8840}"/>
              </c:ext>
            </c:extLst>
          </c:dPt>
          <c:dPt>
            <c:idx val="22"/>
            <c:invertIfNegative val="0"/>
            <c:bubble3D val="0"/>
            <c:spPr>
              <a:solidFill>
                <a:srgbClr val="7C878E"/>
              </a:solidFill>
              <a:ln>
                <a:noFill/>
              </a:ln>
              <a:effectLst/>
            </c:spPr>
            <c:extLst>
              <c:ext xmlns:c16="http://schemas.microsoft.com/office/drawing/2014/chart" uri="{C3380CC4-5D6E-409C-BE32-E72D297353CC}">
                <c16:uniqueId val="{00000003-70CF-4812-B4A6-31EDE36B8840}"/>
              </c:ext>
            </c:extLst>
          </c:dPt>
          <c:dPt>
            <c:idx val="34"/>
            <c:invertIfNegative val="0"/>
            <c:bubble3D val="0"/>
            <c:spPr>
              <a:solidFill>
                <a:srgbClr val="7C878E"/>
              </a:solidFill>
              <a:ln>
                <a:noFill/>
              </a:ln>
              <a:effectLst/>
            </c:spPr>
            <c:extLst>
              <c:ext xmlns:c16="http://schemas.microsoft.com/office/drawing/2014/chart" uri="{C3380CC4-5D6E-409C-BE32-E72D297353CC}">
                <c16:uniqueId val="{00000005-70CF-4812-B4A6-31EDE36B8840}"/>
              </c:ext>
            </c:extLst>
          </c:dPt>
          <c:dPt>
            <c:idx val="46"/>
            <c:invertIfNegative val="0"/>
            <c:bubble3D val="0"/>
            <c:spPr>
              <a:solidFill>
                <a:srgbClr val="7C878E"/>
              </a:solidFill>
              <a:ln>
                <a:noFill/>
              </a:ln>
              <a:effectLst/>
            </c:spPr>
            <c:extLst>
              <c:ext xmlns:c16="http://schemas.microsoft.com/office/drawing/2014/chart" uri="{C3380CC4-5D6E-409C-BE32-E72D297353CC}">
                <c16:uniqueId val="{00000007-70CF-4812-B4A6-31EDE36B8840}"/>
              </c:ext>
            </c:extLst>
          </c:dPt>
          <c:dPt>
            <c:idx val="58"/>
            <c:invertIfNegative val="0"/>
            <c:bubble3D val="0"/>
            <c:spPr>
              <a:solidFill>
                <a:srgbClr val="7C878E"/>
              </a:solidFill>
              <a:ln>
                <a:noFill/>
              </a:ln>
              <a:effectLst/>
            </c:spPr>
            <c:extLst>
              <c:ext xmlns:c16="http://schemas.microsoft.com/office/drawing/2014/chart" uri="{C3380CC4-5D6E-409C-BE32-E72D297353CC}">
                <c16:uniqueId val="{00000009-70CF-4812-B4A6-31EDE36B8840}"/>
              </c:ext>
            </c:extLst>
          </c:dPt>
          <c:dPt>
            <c:idx val="70"/>
            <c:invertIfNegative val="0"/>
            <c:bubble3D val="0"/>
            <c:spPr>
              <a:solidFill>
                <a:srgbClr val="7C878E"/>
              </a:solidFill>
              <a:ln>
                <a:noFill/>
              </a:ln>
              <a:effectLst/>
            </c:spPr>
            <c:extLst>
              <c:ext xmlns:c16="http://schemas.microsoft.com/office/drawing/2014/chart" uri="{C3380CC4-5D6E-409C-BE32-E72D297353CC}">
                <c16:uniqueId val="{0000000B-70CF-4812-B4A6-31EDE36B8840}"/>
              </c:ext>
            </c:extLst>
          </c:dPt>
          <c:dPt>
            <c:idx val="82"/>
            <c:invertIfNegative val="0"/>
            <c:bubble3D val="0"/>
            <c:spPr>
              <a:solidFill>
                <a:srgbClr val="7C878E"/>
              </a:solidFill>
              <a:ln>
                <a:noFill/>
              </a:ln>
              <a:effectLst/>
            </c:spPr>
            <c:extLst>
              <c:ext xmlns:c16="http://schemas.microsoft.com/office/drawing/2014/chart" uri="{C3380CC4-5D6E-409C-BE32-E72D297353CC}">
                <c16:uniqueId val="{0000000D-70CF-4812-B4A6-31EDE36B8840}"/>
              </c:ext>
            </c:extLst>
          </c:dPt>
          <c:dPt>
            <c:idx val="94"/>
            <c:invertIfNegative val="0"/>
            <c:bubble3D val="0"/>
            <c:spPr>
              <a:solidFill>
                <a:srgbClr val="7C878E"/>
              </a:solidFill>
              <a:ln>
                <a:noFill/>
              </a:ln>
              <a:effectLst/>
            </c:spPr>
            <c:extLst>
              <c:ext xmlns:c16="http://schemas.microsoft.com/office/drawing/2014/chart" uri="{C3380CC4-5D6E-409C-BE32-E72D297353CC}">
                <c16:uniqueId val="{0000000F-70CF-4812-B4A6-31EDE36B8840}"/>
              </c:ext>
            </c:extLst>
          </c:dPt>
          <c:dPt>
            <c:idx val="106"/>
            <c:invertIfNegative val="0"/>
            <c:bubble3D val="0"/>
            <c:spPr>
              <a:solidFill>
                <a:srgbClr val="FBBB27"/>
              </a:solidFill>
              <a:ln>
                <a:noFill/>
              </a:ln>
              <a:effectLst/>
            </c:spPr>
            <c:extLst>
              <c:ext xmlns:c16="http://schemas.microsoft.com/office/drawing/2014/chart" uri="{C3380CC4-5D6E-409C-BE32-E72D297353CC}">
                <c16:uniqueId val="{00000011-70CF-4812-B4A6-31EDE36B8840}"/>
              </c:ext>
            </c:extLst>
          </c:dPt>
          <c:cat>
            <c:multiLvlStrRef>
              <c:f>'F100'!$A$6:$B$112</c:f>
              <c:multiLvlStrCache>
                <c:ptCount val="10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'F100'!$C$6:$C$112</c:f>
              <c:numCache>
                <c:formatCode>#,##0</c:formatCode>
                <c:ptCount val="107"/>
                <c:pt idx="0">
                  <c:v>1894.489002693</c:v>
                </c:pt>
                <c:pt idx="1">
                  <c:v>2285.2278420080002</c:v>
                </c:pt>
                <c:pt idx="2">
                  <c:v>1951.7494531350001</c:v>
                </c:pt>
                <c:pt idx="3">
                  <c:v>2175.4812712859998</c:v>
                </c:pt>
                <c:pt idx="4">
                  <c:v>2035.7041386769999</c:v>
                </c:pt>
                <c:pt idx="5">
                  <c:v>2248.3396784309998</c:v>
                </c:pt>
                <c:pt idx="6">
                  <c:v>2348.6737458900002</c:v>
                </c:pt>
                <c:pt idx="7">
                  <c:v>2738.4397930810001</c:v>
                </c:pt>
                <c:pt idx="8">
                  <c:v>2491.6026244730001</c:v>
                </c:pt>
                <c:pt idx="9">
                  <c:v>2368.2431536099998</c:v>
                </c:pt>
                <c:pt idx="10">
                  <c:v>2485.0202016819999</c:v>
                </c:pt>
                <c:pt idx="11">
                  <c:v>2407.3612207289998</c:v>
                </c:pt>
                <c:pt idx="12">
                  <c:v>1574.013285857</c:v>
                </c:pt>
                <c:pt idx="13">
                  <c:v>1679.347788495</c:v>
                </c:pt>
                <c:pt idx="14">
                  <c:v>1649.649151695</c:v>
                </c:pt>
                <c:pt idx="15">
                  <c:v>1610.1070104119999</c:v>
                </c:pt>
                <c:pt idx="16">
                  <c:v>1983.8585131570001</c:v>
                </c:pt>
                <c:pt idx="17">
                  <c:v>1977.752663881</c:v>
                </c:pt>
                <c:pt idx="18">
                  <c:v>1689.822677398</c:v>
                </c:pt>
                <c:pt idx="19">
                  <c:v>2010.1212929789999</c:v>
                </c:pt>
                <c:pt idx="20">
                  <c:v>2003.0738918500001</c:v>
                </c:pt>
                <c:pt idx="21">
                  <c:v>1928.8196125219999</c:v>
                </c:pt>
                <c:pt idx="22">
                  <c:v>1942.107419833</c:v>
                </c:pt>
                <c:pt idx="23">
                  <c:v>2321.6522857760001</c:v>
                </c:pt>
                <c:pt idx="24">
                  <c:v>2209.4747289289999</c:v>
                </c:pt>
                <c:pt idx="25">
                  <c:v>1868.261175443</c:v>
                </c:pt>
                <c:pt idx="26">
                  <c:v>2666.4913328950001</c:v>
                </c:pt>
                <c:pt idx="27">
                  <c:v>2330.124774075</c:v>
                </c:pt>
                <c:pt idx="28">
                  <c:v>2615.8516358030001</c:v>
                </c:pt>
                <c:pt idx="29">
                  <c:v>2317.7733903530002</c:v>
                </c:pt>
                <c:pt idx="30">
                  <c:v>2121.4071263790001</c:v>
                </c:pt>
                <c:pt idx="31">
                  <c:v>2911.1634085370001</c:v>
                </c:pt>
                <c:pt idx="32">
                  <c:v>3073.4642871299998</c:v>
                </c:pt>
                <c:pt idx="33">
                  <c:v>2489.6324842909999</c:v>
                </c:pt>
                <c:pt idx="34">
                  <c:v>2201.8290452659999</c:v>
                </c:pt>
                <c:pt idx="35">
                  <c:v>2032.009669413</c:v>
                </c:pt>
                <c:pt idx="36">
                  <c:v>2582.4303394610001</c:v>
                </c:pt>
                <c:pt idx="37">
                  <c:v>2683.0153910640001</c:v>
                </c:pt>
                <c:pt idx="38">
                  <c:v>1919.491318549</c:v>
                </c:pt>
                <c:pt idx="39">
                  <c:v>2240.3397922559998</c:v>
                </c:pt>
                <c:pt idx="40">
                  <c:v>2185.518440546</c:v>
                </c:pt>
                <c:pt idx="41">
                  <c:v>2146.7409138029998</c:v>
                </c:pt>
                <c:pt idx="42">
                  <c:v>2084.6418898729999</c:v>
                </c:pt>
                <c:pt idx="43">
                  <c:v>2495.2996727290001</c:v>
                </c:pt>
                <c:pt idx="44">
                  <c:v>2257.2019772600001</c:v>
                </c:pt>
                <c:pt idx="45">
                  <c:v>2398.863823528</c:v>
                </c:pt>
                <c:pt idx="46">
                  <c:v>2524.8973337920002</c:v>
                </c:pt>
                <c:pt idx="47">
                  <c:v>2284.360025473</c:v>
                </c:pt>
                <c:pt idx="48">
                  <c:v>1933.504086593</c:v>
                </c:pt>
                <c:pt idx="49">
                  <c:v>2183.8845315489998</c:v>
                </c:pt>
                <c:pt idx="50">
                  <c:v>2230.315251774</c:v>
                </c:pt>
                <c:pt idx="51">
                  <c:v>2505.9196947949999</c:v>
                </c:pt>
                <c:pt idx="52">
                  <c:v>2653.2230326839999</c:v>
                </c:pt>
                <c:pt idx="53">
                  <c:v>2856.25875189</c:v>
                </c:pt>
                <c:pt idx="54">
                  <c:v>2113.3048988669998</c:v>
                </c:pt>
                <c:pt idx="55">
                  <c:v>2341.0457055470001</c:v>
                </c:pt>
                <c:pt idx="56">
                  <c:v>2138.7394757860002</c:v>
                </c:pt>
                <c:pt idx="57">
                  <c:v>2328.155214716</c:v>
                </c:pt>
                <c:pt idx="58">
                  <c:v>2188.4737942239999</c:v>
                </c:pt>
                <c:pt idx="59">
                  <c:v>2738.79935746</c:v>
                </c:pt>
                <c:pt idx="60">
                  <c:v>1943.3097480609999</c:v>
                </c:pt>
                <c:pt idx="61">
                  <c:v>1833.0975500510001</c:v>
                </c:pt>
                <c:pt idx="62">
                  <c:v>1993.3354172859999</c:v>
                </c:pt>
                <c:pt idx="63">
                  <c:v>2020.074211823</c:v>
                </c:pt>
                <c:pt idx="64">
                  <c:v>2541.948392153</c:v>
                </c:pt>
                <c:pt idx="65">
                  <c:v>2100.354253905</c:v>
                </c:pt>
                <c:pt idx="66">
                  <c:v>2384.4574904649999</c:v>
                </c:pt>
                <c:pt idx="67">
                  <c:v>2818.0111267080001</c:v>
                </c:pt>
                <c:pt idx="68">
                  <c:v>1852.7433452539999</c:v>
                </c:pt>
                <c:pt idx="69">
                  <c:v>2258.9147784229999</c:v>
                </c:pt>
                <c:pt idx="70">
                  <c:v>1720.1555108</c:v>
                </c:pt>
                <c:pt idx="71">
                  <c:v>2789.8769758859999</c:v>
                </c:pt>
                <c:pt idx="72">
                  <c:v>1768.7447041519999</c:v>
                </c:pt>
                <c:pt idx="73">
                  <c:v>1743.1875806170001</c:v>
                </c:pt>
                <c:pt idx="74">
                  <c:v>1986.6897139979999</c:v>
                </c:pt>
                <c:pt idx="75">
                  <c:v>1733.73172935</c:v>
                </c:pt>
                <c:pt idx="76">
                  <c:v>1798.6615119109999</c:v>
                </c:pt>
                <c:pt idx="77">
                  <c:v>1780.596483992</c:v>
                </c:pt>
                <c:pt idx="78">
                  <c:v>1764.628665447</c:v>
                </c:pt>
                <c:pt idx="79">
                  <c:v>1883.842661506</c:v>
                </c:pt>
                <c:pt idx="80">
                  <c:v>1869.15929342</c:v>
                </c:pt>
                <c:pt idx="81">
                  <c:v>1950.5947778069999</c:v>
                </c:pt>
                <c:pt idx="82">
                  <c:v>1916.1944893360001</c:v>
                </c:pt>
                <c:pt idx="83">
                  <c:v>1925.1618791159999</c:v>
                </c:pt>
                <c:pt idx="84">
                  <c:v>1583.2968420730001</c:v>
                </c:pt>
                <c:pt idx="85">
                  <c:v>1672.5844089719999</c:v>
                </c:pt>
                <c:pt idx="86">
                  <c:v>1555.8531746660001</c:v>
                </c:pt>
                <c:pt idx="87">
                  <c:v>1277.8516513100001</c:v>
                </c:pt>
                <c:pt idx="88">
                  <c:v>1223.713025258</c:v>
                </c:pt>
                <c:pt idx="89">
                  <c:v>1307.371234209</c:v>
                </c:pt>
                <c:pt idx="90">
                  <c:v>1307.3254495050001</c:v>
                </c:pt>
                <c:pt idx="91">
                  <c:v>1310.3460591789999</c:v>
                </c:pt>
                <c:pt idx="92">
                  <c:v>1471.0050672120001</c:v>
                </c:pt>
                <c:pt idx="93">
                  <c:v>1363.4424942529999</c:v>
                </c:pt>
                <c:pt idx="94">
                  <c:v>1460.688703861</c:v>
                </c:pt>
                <c:pt idx="95">
                  <c:v>1393.5600072550001</c:v>
                </c:pt>
                <c:pt idx="96">
                  <c:v>1323.412155429</c:v>
                </c:pt>
                <c:pt idx="97">
                  <c:v>1285.704185396</c:v>
                </c:pt>
                <c:pt idx="98">
                  <c:v>1562.2819323379999</c:v>
                </c:pt>
                <c:pt idx="99">
                  <c:v>1404.678035726</c:v>
                </c:pt>
                <c:pt idx="100">
                  <c:v>1324.3402681709999</c:v>
                </c:pt>
                <c:pt idx="101">
                  <c:v>1248.675763365</c:v>
                </c:pt>
                <c:pt idx="102">
                  <c:v>1498.2356071429999</c:v>
                </c:pt>
                <c:pt idx="103">
                  <c:v>1314.2402707599999</c:v>
                </c:pt>
                <c:pt idx="104">
                  <c:v>1543.086057152</c:v>
                </c:pt>
                <c:pt idx="105">
                  <c:v>1631.280287889</c:v>
                </c:pt>
                <c:pt idx="106">
                  <c:v>1534.593373148</c:v>
                </c:pt>
              </c:numCache>
            </c:numRef>
          </c:val>
          <c:extLst>
            <c:ext xmlns:c16="http://schemas.microsoft.com/office/drawing/2014/chart" uri="{C3380CC4-5D6E-409C-BE32-E72D297353CC}">
              <c16:uniqueId val="{00000012-70CF-4812-B4A6-31EDE36B8840}"/>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'F100'!$D$5</c:f>
              <c:strCache>
                <c:ptCount val="1"/>
                <c:pt idx="0">
                  <c:v>Promedio</c:v>
                </c:pt>
              </c:strCache>
            </c:strRef>
          </c:tx>
          <c:spPr>
            <a:ln w="28575" cap="rnd">
              <a:solidFill>
                <a:srgbClr val="B69630"/>
              </a:solidFill>
              <a:round/>
            </a:ln>
            <a:effectLst/>
          </c:spPr>
          <c:marker>
            <c:symbol val="none"/>
          </c:marker>
          <c:cat>
            <c:multiLvlStrRef>
              <c:f>'F100'!$A$6:$B$112</c:f>
              <c:multiLvlStrCache>
                <c:ptCount val="10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'F100'!$D$6:$D$112</c:f>
              <c:numCache>
                <c:formatCode>#,##0</c:formatCode>
                <c:ptCount val="107"/>
                <c:pt idx="0">
                  <c:v>2527.46627940692</c:v>
                </c:pt>
                <c:pt idx="1">
                  <c:v>2537.5607932408302</c:v>
                </c:pt>
                <c:pt idx="2">
                  <c:v>2533.3422729833301</c:v>
                </c:pt>
                <c:pt idx="3">
                  <c:v>2562.3897347269199</c:v>
                </c:pt>
                <c:pt idx="4">
                  <c:v>2504.9085851989998</c:v>
                </c:pt>
                <c:pt idx="5">
                  <c:v>2470.5673086624201</c:v>
                </c:pt>
                <c:pt idx="6">
                  <c:v>2402.0975906121698</c:v>
                </c:pt>
                <c:pt idx="7">
                  <c:v>2366.8384883630001</c:v>
                </c:pt>
                <c:pt idx="8">
                  <c:v>2355.9231325444998</c:v>
                </c:pt>
                <c:pt idx="9">
                  <c:v>2335.9764883971702</c:v>
                </c:pt>
                <c:pt idx="10">
                  <c:v>2310.78935971192</c:v>
                </c:pt>
                <c:pt idx="11">
                  <c:v>2285.8610104745799</c:v>
                </c:pt>
                <c:pt idx="12">
                  <c:v>2259.1547007382501</c:v>
                </c:pt>
                <c:pt idx="13">
                  <c:v>2208.66469627883</c:v>
                </c:pt>
                <c:pt idx="14">
                  <c:v>2183.4896711588299</c:v>
                </c:pt>
                <c:pt idx="15">
                  <c:v>2136.3751494193298</c:v>
                </c:pt>
                <c:pt idx="16">
                  <c:v>2132.0546806259999</c:v>
                </c:pt>
                <c:pt idx="17">
                  <c:v>2109.50576274683</c:v>
                </c:pt>
                <c:pt idx="18">
                  <c:v>2054.60150703917</c:v>
                </c:pt>
                <c:pt idx="19">
                  <c:v>1993.9082986973301</c:v>
                </c:pt>
                <c:pt idx="20">
                  <c:v>1953.19757097875</c:v>
                </c:pt>
                <c:pt idx="21">
                  <c:v>1916.57894255475</c:v>
                </c:pt>
                <c:pt idx="22">
                  <c:v>1871.3362107339999</c:v>
                </c:pt>
                <c:pt idx="23">
                  <c:v>1864.1937994879199</c:v>
                </c:pt>
                <c:pt idx="24">
                  <c:v>1917.14891974392</c:v>
                </c:pt>
                <c:pt idx="25">
                  <c:v>1932.89170198958</c:v>
                </c:pt>
                <c:pt idx="26">
                  <c:v>2017.6285504229199</c:v>
                </c:pt>
                <c:pt idx="27">
                  <c:v>2077.6300307281699</c:v>
                </c:pt>
                <c:pt idx="28">
                  <c:v>2130.2961242820002</c:v>
                </c:pt>
                <c:pt idx="29">
                  <c:v>2158.63118482133</c:v>
                </c:pt>
                <c:pt idx="30">
                  <c:v>2194.5965555697499</c:v>
                </c:pt>
                <c:pt idx="31">
                  <c:v>2269.6833985329199</c:v>
                </c:pt>
                <c:pt idx="32">
                  <c:v>2358.8825981395798</c:v>
                </c:pt>
                <c:pt idx="33">
                  <c:v>2405.61700412033</c:v>
                </c:pt>
                <c:pt idx="34">
                  <c:v>2427.2604729064201</c:v>
                </c:pt>
                <c:pt idx="35">
                  <c:v>2403.1235882095002</c:v>
                </c:pt>
                <c:pt idx="36">
                  <c:v>2434.2032224205</c:v>
                </c:pt>
                <c:pt idx="37">
                  <c:v>2502.0994070555798</c:v>
                </c:pt>
                <c:pt idx="38">
                  <c:v>2439.84940586008</c:v>
                </c:pt>
                <c:pt idx="39">
                  <c:v>2432.3673240418302</c:v>
                </c:pt>
                <c:pt idx="40">
                  <c:v>2396.5062244370802</c:v>
                </c:pt>
                <c:pt idx="41">
                  <c:v>2382.2535180579198</c:v>
                </c:pt>
                <c:pt idx="42">
                  <c:v>2379.1897483490802</c:v>
                </c:pt>
                <c:pt idx="43">
                  <c:v>2344.5344370317498</c:v>
                </c:pt>
                <c:pt idx="44">
                  <c:v>2276.5125778759202</c:v>
                </c:pt>
                <c:pt idx="45">
                  <c:v>2268.9485228123299</c:v>
                </c:pt>
                <c:pt idx="46">
                  <c:v>2295.8708801895</c:v>
                </c:pt>
                <c:pt idx="47">
                  <c:v>2316.9000765278302</c:v>
                </c:pt>
                <c:pt idx="48">
                  <c:v>2262.8228887888299</c:v>
                </c:pt>
                <c:pt idx="49">
                  <c:v>2221.2286504959202</c:v>
                </c:pt>
                <c:pt idx="50">
                  <c:v>2247.1306449313302</c:v>
                </c:pt>
                <c:pt idx="51">
                  <c:v>2269.2623034762501</c:v>
                </c:pt>
                <c:pt idx="52">
                  <c:v>2308.2376861544199</c:v>
                </c:pt>
                <c:pt idx="53">
                  <c:v>2367.3641726616702</c:v>
                </c:pt>
                <c:pt idx="54">
                  <c:v>2369.7527567444999</c:v>
                </c:pt>
                <c:pt idx="55">
                  <c:v>2356.8982594793301</c:v>
                </c:pt>
                <c:pt idx="56">
                  <c:v>2347.0263843564999</c:v>
                </c:pt>
                <c:pt idx="57">
                  <c:v>2341.1340002888301</c:v>
                </c:pt>
                <c:pt idx="58">
                  <c:v>2313.09870532483</c:v>
                </c:pt>
                <c:pt idx="59">
                  <c:v>2350.9686496570798</c:v>
                </c:pt>
                <c:pt idx="60">
                  <c:v>2351.7857881127502</c:v>
                </c:pt>
                <c:pt idx="61">
                  <c:v>2322.5535396545802</c:v>
                </c:pt>
                <c:pt idx="62">
                  <c:v>2302.8052201139199</c:v>
                </c:pt>
                <c:pt idx="63">
                  <c:v>2262.3180965329202</c:v>
                </c:pt>
                <c:pt idx="64">
                  <c:v>2253.0452098219998</c:v>
                </c:pt>
                <c:pt idx="65">
                  <c:v>2190.0531683232498</c:v>
                </c:pt>
                <c:pt idx="66">
                  <c:v>2212.6492176230799</c:v>
                </c:pt>
                <c:pt idx="67">
                  <c:v>2252.3963360531702</c:v>
                </c:pt>
                <c:pt idx="68">
                  <c:v>2228.5633251754998</c:v>
                </c:pt>
                <c:pt idx="69">
                  <c:v>2222.7932888177502</c:v>
                </c:pt>
                <c:pt idx="70">
                  <c:v>2183.7667651990801</c:v>
                </c:pt>
                <c:pt idx="71">
                  <c:v>2188.0232334012499</c:v>
                </c:pt>
                <c:pt idx="72">
                  <c:v>2173.4761464088301</c:v>
                </c:pt>
                <c:pt idx="73">
                  <c:v>2165.9836489559998</c:v>
                </c:pt>
                <c:pt idx="74">
                  <c:v>2165.42984034867</c:v>
                </c:pt>
                <c:pt idx="75">
                  <c:v>2141.5679668092498</c:v>
                </c:pt>
                <c:pt idx="76">
                  <c:v>2079.6273934557498</c:v>
                </c:pt>
                <c:pt idx="77">
                  <c:v>2052.98091262967</c:v>
                </c:pt>
                <c:pt idx="78">
                  <c:v>2001.3285105448299</c:v>
                </c:pt>
                <c:pt idx="79">
                  <c:v>1923.48113844467</c:v>
                </c:pt>
                <c:pt idx="80">
                  <c:v>1924.8491341251699</c:v>
                </c:pt>
                <c:pt idx="81">
                  <c:v>1899.1558007404999</c:v>
                </c:pt>
                <c:pt idx="82">
                  <c:v>1915.4923822851699</c:v>
                </c:pt>
                <c:pt idx="83">
                  <c:v>1843.4327908876701</c:v>
                </c:pt>
                <c:pt idx="84">
                  <c:v>1827.97880238108</c:v>
                </c:pt>
                <c:pt idx="85">
                  <c:v>1822.0952047440001</c:v>
                </c:pt>
                <c:pt idx="86">
                  <c:v>1786.19215979967</c:v>
                </c:pt>
                <c:pt idx="87">
                  <c:v>1748.2021532963299</c:v>
                </c:pt>
                <c:pt idx="88">
                  <c:v>1700.28977940858</c:v>
                </c:pt>
                <c:pt idx="89">
                  <c:v>1660.85434192667</c:v>
                </c:pt>
                <c:pt idx="90">
                  <c:v>1622.74574059817</c:v>
                </c:pt>
                <c:pt idx="91">
                  <c:v>1574.95435707092</c:v>
                </c:pt>
                <c:pt idx="92">
                  <c:v>1541.7748382202501</c:v>
                </c:pt>
                <c:pt idx="93">
                  <c:v>1492.84548125742</c:v>
                </c:pt>
                <c:pt idx="94">
                  <c:v>1454.88666580117</c:v>
                </c:pt>
                <c:pt idx="95">
                  <c:v>1410.5865098127499</c:v>
                </c:pt>
                <c:pt idx="96">
                  <c:v>1388.9294525924199</c:v>
                </c:pt>
                <c:pt idx="97">
                  <c:v>1356.6894339610801</c:v>
                </c:pt>
                <c:pt idx="98">
                  <c:v>1357.2251637670799</c:v>
                </c:pt>
                <c:pt idx="99">
                  <c:v>1367.7940291350801</c:v>
                </c:pt>
                <c:pt idx="100">
                  <c:v>1376.1796327111699</c:v>
                </c:pt>
                <c:pt idx="101">
                  <c:v>1371.28834347417</c:v>
                </c:pt>
                <c:pt idx="102">
                  <c:v>1387.19752327733</c:v>
                </c:pt>
                <c:pt idx="103">
                  <c:v>1387.52204090908</c:v>
                </c:pt>
                <c:pt idx="104">
                  <c:v>1393.5287900707499</c:v>
                </c:pt>
                <c:pt idx="105">
                  <c:v>1415.8486062070799</c:v>
                </c:pt>
                <c:pt idx="106">
                  <c:v>1422.00732864767</c:v>
                </c:pt>
              </c:numCache>
            </c:numRef>
          </c:val>
          <c:smooth val="0"/>
          <c:extLst>
            <c:ext xmlns:c16="http://schemas.microsoft.com/office/drawing/2014/chart" uri="{C3380CC4-5D6E-409C-BE32-E72D297353CC}">
              <c16:uniqueId val="{00000013-70CF-4812-B4A6-31EDE36B8840}"/>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'F101'!$C$5</c:f>
              <c:strCache>
                <c:ptCount val="1"/>
                <c:pt idx="0">
                  <c:v>Variación</c:v>
                </c:pt>
              </c:strCache>
            </c:strRef>
          </c:tx>
          <c:spPr>
            <a:solidFill>
              <a:srgbClr val="C9D0D6"/>
            </a:solidFill>
            <a:ln>
              <a:noFill/>
            </a:ln>
            <a:effectLst/>
          </c:spPr>
          <c:invertIfNegative val="0"/>
          <c:dPt>
            <c:idx val="10"/>
            <c:invertIfNegative val="0"/>
            <c:bubble3D val="0"/>
            <c:spPr>
              <a:solidFill>
                <a:srgbClr val="7C878E"/>
              </a:solidFill>
              <a:ln>
                <a:noFill/>
              </a:ln>
              <a:effectLst/>
            </c:spPr>
            <c:extLst>
              <c:ext xmlns:c16="http://schemas.microsoft.com/office/drawing/2014/chart" uri="{C3380CC4-5D6E-409C-BE32-E72D297353CC}">
                <c16:uniqueId val="{00000001-4113-4DC6-9399-D77A62D320F0}"/>
              </c:ext>
            </c:extLst>
          </c:dPt>
          <c:dPt>
            <c:idx val="22"/>
            <c:invertIfNegative val="0"/>
            <c:bubble3D val="0"/>
            <c:spPr>
              <a:solidFill>
                <a:srgbClr val="7C878E"/>
              </a:solidFill>
              <a:ln>
                <a:noFill/>
              </a:ln>
              <a:effectLst/>
            </c:spPr>
            <c:extLst>
              <c:ext xmlns:c16="http://schemas.microsoft.com/office/drawing/2014/chart" uri="{C3380CC4-5D6E-409C-BE32-E72D297353CC}">
                <c16:uniqueId val="{00000003-4113-4DC6-9399-D77A62D320F0}"/>
              </c:ext>
            </c:extLst>
          </c:dPt>
          <c:dPt>
            <c:idx val="34"/>
            <c:invertIfNegative val="0"/>
            <c:bubble3D val="0"/>
            <c:spPr>
              <a:solidFill>
                <a:srgbClr val="7C878E"/>
              </a:solidFill>
              <a:ln>
                <a:noFill/>
              </a:ln>
              <a:effectLst/>
            </c:spPr>
            <c:extLst>
              <c:ext xmlns:c16="http://schemas.microsoft.com/office/drawing/2014/chart" uri="{C3380CC4-5D6E-409C-BE32-E72D297353CC}">
                <c16:uniqueId val="{00000005-4113-4DC6-9399-D77A62D320F0}"/>
              </c:ext>
            </c:extLst>
          </c:dPt>
          <c:dPt>
            <c:idx val="46"/>
            <c:invertIfNegative val="0"/>
            <c:bubble3D val="0"/>
            <c:spPr>
              <a:solidFill>
                <a:srgbClr val="7C878E"/>
              </a:solidFill>
              <a:ln>
                <a:noFill/>
              </a:ln>
              <a:effectLst/>
            </c:spPr>
            <c:extLst>
              <c:ext xmlns:c16="http://schemas.microsoft.com/office/drawing/2014/chart" uri="{C3380CC4-5D6E-409C-BE32-E72D297353CC}">
                <c16:uniqueId val="{00000007-4113-4DC6-9399-D77A62D320F0}"/>
              </c:ext>
            </c:extLst>
          </c:dPt>
          <c:dPt>
            <c:idx val="58"/>
            <c:invertIfNegative val="0"/>
            <c:bubble3D val="0"/>
            <c:spPr>
              <a:solidFill>
                <a:srgbClr val="7C878E"/>
              </a:solidFill>
              <a:ln>
                <a:noFill/>
              </a:ln>
              <a:effectLst/>
            </c:spPr>
            <c:extLst>
              <c:ext xmlns:c16="http://schemas.microsoft.com/office/drawing/2014/chart" uri="{C3380CC4-5D6E-409C-BE32-E72D297353CC}">
                <c16:uniqueId val="{00000009-4113-4DC6-9399-D77A62D320F0}"/>
              </c:ext>
            </c:extLst>
          </c:dPt>
          <c:dPt>
            <c:idx val="70"/>
            <c:invertIfNegative val="0"/>
            <c:bubble3D val="0"/>
            <c:spPr>
              <a:solidFill>
                <a:srgbClr val="7C878E"/>
              </a:solidFill>
              <a:ln>
                <a:noFill/>
              </a:ln>
              <a:effectLst/>
            </c:spPr>
            <c:extLst>
              <c:ext xmlns:c16="http://schemas.microsoft.com/office/drawing/2014/chart" uri="{C3380CC4-5D6E-409C-BE32-E72D297353CC}">
                <c16:uniqueId val="{0000000B-4113-4DC6-9399-D77A62D320F0}"/>
              </c:ext>
            </c:extLst>
          </c:dPt>
          <c:dPt>
            <c:idx val="82"/>
            <c:invertIfNegative val="0"/>
            <c:bubble3D val="0"/>
            <c:spPr>
              <a:solidFill>
                <a:srgbClr val="7C878E"/>
              </a:solidFill>
              <a:ln>
                <a:noFill/>
              </a:ln>
              <a:effectLst/>
            </c:spPr>
            <c:extLst>
              <c:ext xmlns:c16="http://schemas.microsoft.com/office/drawing/2014/chart" uri="{C3380CC4-5D6E-409C-BE32-E72D297353CC}">
                <c16:uniqueId val="{0000000D-4113-4DC6-9399-D77A62D320F0}"/>
              </c:ext>
            </c:extLst>
          </c:dPt>
          <c:dPt>
            <c:idx val="94"/>
            <c:invertIfNegative val="0"/>
            <c:bubble3D val="0"/>
            <c:spPr>
              <a:solidFill>
                <a:srgbClr val="7C878E"/>
              </a:solidFill>
              <a:ln>
                <a:noFill/>
              </a:ln>
              <a:effectLst/>
            </c:spPr>
            <c:extLst>
              <c:ext xmlns:c16="http://schemas.microsoft.com/office/drawing/2014/chart" uri="{C3380CC4-5D6E-409C-BE32-E72D297353CC}">
                <c16:uniqueId val="{0000000F-4113-4DC6-9399-D77A62D320F0}"/>
              </c:ext>
            </c:extLst>
          </c:dPt>
          <c:dPt>
            <c:idx val="106"/>
            <c:invertIfNegative val="0"/>
            <c:bubble3D val="0"/>
            <c:spPr>
              <a:solidFill>
                <a:srgbClr val="FBBB27"/>
              </a:solidFill>
              <a:ln>
                <a:noFill/>
              </a:ln>
              <a:effectLst/>
            </c:spPr>
            <c:extLst>
              <c:ext xmlns:c16="http://schemas.microsoft.com/office/drawing/2014/chart" uri="{C3380CC4-5D6E-409C-BE32-E72D297353CC}">
                <c16:uniqueId val="{00000011-4113-4DC6-9399-D77A62D320F0}"/>
              </c:ext>
            </c:extLst>
          </c:dPt>
          <c:cat>
            <c:multiLvlStrRef>
              <c:f>'F101'!$A$6:$B$112</c:f>
              <c:multiLvlStrCache>
                <c:ptCount val="10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'F101'!$C$6:$C$112</c:f>
              <c:numCache>
                <c:formatCode>0.0</c:formatCode>
                <c:ptCount val="107"/>
                <c:pt idx="0">
                  <c:v>-0.47355240180313501</c:v>
                </c:pt>
                <c:pt idx="1">
                  <c:v>1.57257808595226</c:v>
                </c:pt>
                <c:pt idx="2">
                  <c:v>2.0237160076320699</c:v>
                </c:pt>
                <c:pt idx="3">
                  <c:v>5.3995302011886599</c:v>
                </c:pt>
                <c:pt idx="4">
                  <c:v>2.1040767471631301</c:v>
                </c:pt>
                <c:pt idx="5">
                  <c:v>0.41285680708727002</c:v>
                </c:pt>
                <c:pt idx="6">
                  <c:v>-3.66970573873227</c:v>
                </c:pt>
                <c:pt idx="7">
                  <c:v>-7.1657826622313898</c:v>
                </c:pt>
                <c:pt idx="8">
                  <c:v>-7.2677943431433896</c:v>
                </c:pt>
                <c:pt idx="9">
                  <c:v>-8.0094028839736602</c:v>
                </c:pt>
                <c:pt idx="10">
                  <c:v>-8.8593399601294305</c:v>
                </c:pt>
                <c:pt idx="11">
                  <c:v>-10.313004675974</c:v>
                </c:pt>
                <c:pt idx="12">
                  <c:v>-10.6158321816118</c:v>
                </c:pt>
                <c:pt idx="13">
                  <c:v>-12.961112018993299</c:v>
                </c:pt>
                <c:pt idx="14">
                  <c:v>-13.80992239207</c:v>
                </c:pt>
                <c:pt idx="15">
                  <c:v>-16.625674835252401</c:v>
                </c:pt>
                <c:pt idx="16">
                  <c:v>-14.8849306029018</c:v>
                </c:pt>
                <c:pt idx="17">
                  <c:v>-14.6145196955215</c:v>
                </c:pt>
                <c:pt idx="18">
                  <c:v>-14.4663599402072</c:v>
                </c:pt>
                <c:pt idx="19">
                  <c:v>-15.756469716850001</c:v>
                </c:pt>
                <c:pt idx="20">
                  <c:v>-17.094172386294598</c:v>
                </c:pt>
                <c:pt idx="21">
                  <c:v>-17.9538427687766</c:v>
                </c:pt>
                <c:pt idx="22">
                  <c:v>-19.017447312147201</c:v>
                </c:pt>
                <c:pt idx="23">
                  <c:v>-18.446756344959098</c:v>
                </c:pt>
                <c:pt idx="24">
                  <c:v>-15.1386614153768</c:v>
                </c:pt>
                <c:pt idx="25">
                  <c:v>-12.4859601710424</c:v>
                </c:pt>
                <c:pt idx="26">
                  <c:v>-7.5961486297249197</c:v>
                </c:pt>
                <c:pt idx="27">
                  <c:v>-2.7497566945175098</c:v>
                </c:pt>
                <c:pt idx="28">
                  <c:v>-8.2481765593545003E-2</c:v>
                </c:pt>
                <c:pt idx="29">
                  <c:v>2.3287645353731001</c:v>
                </c:pt>
                <c:pt idx="30">
                  <c:v>6.8137323977887299</c:v>
                </c:pt>
                <c:pt idx="31">
                  <c:v>13.8308817920941</c:v>
                </c:pt>
                <c:pt idx="32">
                  <c:v>20.7703016422217</c:v>
                </c:pt>
                <c:pt idx="33">
                  <c:v>25.516197152500698</c:v>
                </c:pt>
                <c:pt idx="34">
                  <c:v>29.7073427523943</c:v>
                </c:pt>
                <c:pt idx="35">
                  <c:v>28.909536598052402</c:v>
                </c:pt>
                <c:pt idx="36">
                  <c:v>26.9699603067689</c:v>
                </c:pt>
                <c:pt idx="37">
                  <c:v>29.448504770344702</c:v>
                </c:pt>
                <c:pt idx="38">
                  <c:v>20.926590047938401</c:v>
                </c:pt>
                <c:pt idx="39">
                  <c:v>17.0741319709043</c:v>
                </c:pt>
                <c:pt idx="40">
                  <c:v>12.4963894512462</c:v>
                </c:pt>
                <c:pt idx="41">
                  <c:v>10.359450693059999</c:v>
                </c:pt>
                <c:pt idx="42">
                  <c:v>8.4112586575809196</c:v>
                </c:pt>
                <c:pt idx="43">
                  <c:v>3.2978625365641401</c:v>
                </c:pt>
                <c:pt idx="44">
                  <c:v>-3.4919084285343698</c:v>
                </c:pt>
                <c:pt idx="45">
                  <c:v>-5.6812236143124499</c:v>
                </c:pt>
                <c:pt idx="46">
                  <c:v>-5.4130817101631399</c:v>
                </c:pt>
                <c:pt idx="47">
                  <c:v>-3.5879765861692299</c:v>
                </c:pt>
                <c:pt idx="48">
                  <c:v>-7.0405105068117999</c:v>
                </c:pt>
                <c:pt idx="49">
                  <c:v>-11.225403585790801</c:v>
                </c:pt>
                <c:pt idx="50">
                  <c:v>-7.8987973792920902</c:v>
                </c:pt>
                <c:pt idx="51">
                  <c:v>-6.7056081108076304</c:v>
                </c:pt>
                <c:pt idx="52">
                  <c:v>-3.6832175682498001</c:v>
                </c:pt>
                <c:pt idx="53">
                  <c:v>-0.62501095216718205</c:v>
                </c:pt>
                <c:pt idx="54">
                  <c:v>-0.39664728763780799</c:v>
                </c:pt>
                <c:pt idx="55">
                  <c:v>0.52734659181361598</c:v>
                </c:pt>
                <c:pt idx="56">
                  <c:v>3.0974485784030201</c:v>
                </c:pt>
                <c:pt idx="57">
                  <c:v>3.1814506477664302</c:v>
                </c:pt>
                <c:pt idx="58">
                  <c:v>0.75038301517684802</c:v>
                </c:pt>
                <c:pt idx="59">
                  <c:v>1.4704377402544599</c:v>
                </c:pt>
                <c:pt idx="60">
                  <c:v>3.9315007712129799</c:v>
                </c:pt>
                <c:pt idx="61">
                  <c:v>4.5616595633252404</c:v>
                </c:pt>
                <c:pt idx="62">
                  <c:v>2.4775851510086202</c:v>
                </c:pt>
                <c:pt idx="63">
                  <c:v>-0.30601164672307002</c:v>
                </c:pt>
                <c:pt idx="64">
                  <c:v>-2.39110888204798</c:v>
                </c:pt>
                <c:pt idx="65">
                  <c:v>-7.4898068656273997</c:v>
                </c:pt>
                <c:pt idx="66">
                  <c:v>-6.6295329195962696</c:v>
                </c:pt>
                <c:pt idx="67">
                  <c:v>-4.4338750307046597</c:v>
                </c:pt>
                <c:pt idx="68">
                  <c:v>-5.0473680215350303</c:v>
                </c:pt>
                <c:pt idx="69">
                  <c:v>-5.05484570539247</c:v>
                </c:pt>
                <c:pt idx="70">
                  <c:v>-5.5912849645379801</c:v>
                </c:pt>
                <c:pt idx="71">
                  <c:v>-6.9309906059189998</c:v>
                </c:pt>
                <c:pt idx="72">
                  <c:v>-7.5818827805318803</c:v>
                </c:pt>
                <c:pt idx="73">
                  <c:v>-6.7412823009397203</c:v>
                </c:pt>
                <c:pt idx="74">
                  <c:v>-5.9655666300102501</c:v>
                </c:pt>
                <c:pt idx="75">
                  <c:v>-5.3374514357074903</c:v>
                </c:pt>
                <c:pt idx="76">
                  <c:v>-7.6970411250625004</c:v>
                </c:pt>
                <c:pt idx="77">
                  <c:v>-6.2588551582301797</c:v>
                </c:pt>
                <c:pt idx="78">
                  <c:v>-9.5505742796980204</c:v>
                </c:pt>
                <c:pt idx="79">
                  <c:v>-14.602900579427001</c:v>
                </c:pt>
                <c:pt idx="80">
                  <c:v>-13.6282504346793</c:v>
                </c:pt>
                <c:pt idx="81">
                  <c:v>-14.559945349186499</c:v>
                </c:pt>
                <c:pt idx="82">
                  <c:v>-12.2849375303804</c:v>
                </c:pt>
                <c:pt idx="83">
                  <c:v>-15.7489389167922</c:v>
                </c:pt>
                <c:pt idx="84">
                  <c:v>-15.896072501122401</c:v>
                </c:pt>
                <c:pt idx="85">
                  <c:v>-15.8767793273857</c:v>
                </c:pt>
                <c:pt idx="86">
                  <c:v>-17.513274892708498</c:v>
                </c:pt>
                <c:pt idx="87">
                  <c:v>-18.368121843874899</c:v>
                </c:pt>
                <c:pt idx="88">
                  <c:v>-18.2406528804574</c:v>
                </c:pt>
                <c:pt idx="89">
                  <c:v>-19.100351507931201</c:v>
                </c:pt>
                <c:pt idx="90">
                  <c:v>-18.916573063939602</c:v>
                </c:pt>
                <c:pt idx="91">
                  <c:v>-18.119584039985401</c:v>
                </c:pt>
                <c:pt idx="92">
                  <c:v>-19.901523143475998</c:v>
                </c:pt>
                <c:pt idx="93">
                  <c:v>-21.3942594559466</c:v>
                </c:pt>
                <c:pt idx="94">
                  <c:v>-24.0463350699678</c:v>
                </c:pt>
                <c:pt idx="95">
                  <c:v>-23.480448173349899</c:v>
                </c:pt>
                <c:pt idx="96">
                  <c:v>-24.0182954647379</c:v>
                </c:pt>
                <c:pt idx="97">
                  <c:v>-25.542341013311901</c:v>
                </c:pt>
                <c:pt idx="98">
                  <c:v>-24.015724941973499</c:v>
                </c:pt>
                <c:pt idx="99">
                  <c:v>-21.7599619954688</c:v>
                </c:pt>
                <c:pt idx="100">
                  <c:v>-19.062053458331899</c:v>
                </c:pt>
                <c:pt idx="101">
                  <c:v>-17.4347618055771</c:v>
                </c:pt>
                <c:pt idx="102">
                  <c:v>-14.5154112211077</c:v>
                </c:pt>
                <c:pt idx="103">
                  <c:v>-11.900809399354101</c:v>
                </c:pt>
                <c:pt idx="104">
                  <c:v>-9.6152852202872907</c:v>
                </c:pt>
                <c:pt idx="105">
                  <c:v>-5.1577257001494399</c:v>
                </c:pt>
                <c:pt idx="106">
                  <c:v>-2.2599242900748</c:v>
                </c:pt>
              </c:numCache>
            </c:numRef>
          </c:val>
          <c:extLst>
            <c:ext xmlns:c16="http://schemas.microsoft.com/office/drawing/2014/chart" uri="{C3380CC4-5D6E-409C-BE32-E72D297353CC}">
              <c16:uniqueId val="{00000012-4113-4DC6-9399-D77A62D320F0}"/>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'F101'!$D$5</c:f>
              <c:strCache>
                <c:ptCount val="1"/>
                <c:pt idx="0">
                  <c:v>Variación promedio</c:v>
                </c:pt>
              </c:strCache>
            </c:strRef>
          </c:tx>
          <c:spPr>
            <a:ln w="28575" cap="rnd">
              <a:solidFill>
                <a:srgbClr val="B69630"/>
              </a:solidFill>
              <a:round/>
            </a:ln>
            <a:effectLst/>
          </c:spPr>
          <c:marker>
            <c:symbol val="none"/>
          </c:marker>
          <c:cat>
            <c:multiLvlStrRef>
              <c:f>'F101'!$A$6:$B$112</c:f>
              <c:multiLvlStrCache>
                <c:ptCount val="10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'F101'!$D$6:$D$112</c:f>
              <c:numCache>
                <c:formatCode>0.0</c:formatCode>
                <c:ptCount val="107"/>
                <c:pt idx="0">
                  <c:v>3.0256728215756099</c:v>
                </c:pt>
                <c:pt idx="1">
                  <c:v>2.4348001194693798</c:v>
                </c:pt>
                <c:pt idx="2">
                  <c:v>1.96971867507196</c:v>
                </c:pt>
                <c:pt idx="3">
                  <c:v>2.0539285037026702</c:v>
                </c:pt>
                <c:pt idx="4">
                  <c:v>1.8672707084586799</c:v>
                </c:pt>
                <c:pt idx="5">
                  <c:v>1.6124077556816401</c:v>
                </c:pt>
                <c:pt idx="6">
                  <c:v>1.1412458375688901</c:v>
                </c:pt>
                <c:pt idx="7">
                  <c:v>0.27579102671008299</c:v>
                </c:pt>
                <c:pt idx="8">
                  <c:v>-0.52054146934540602</c:v>
                </c:pt>
                <c:pt idx="9">
                  <c:v>-1.27649241203506</c:v>
                </c:pt>
                <c:pt idx="10">
                  <c:v>-1.9968543287577101</c:v>
                </c:pt>
                <c:pt idx="11">
                  <c:v>-2.8538187347469899</c:v>
                </c:pt>
                <c:pt idx="12">
                  <c:v>-3.6990087163977199</c:v>
                </c:pt>
                <c:pt idx="13">
                  <c:v>-4.91014955847651</c:v>
                </c:pt>
                <c:pt idx="14">
                  <c:v>-6.2296194251183499</c:v>
                </c:pt>
                <c:pt idx="15">
                  <c:v>-8.0650531781551003</c:v>
                </c:pt>
                <c:pt idx="16">
                  <c:v>-9.4808037906605094</c:v>
                </c:pt>
                <c:pt idx="17">
                  <c:v>-10.733085165877901</c:v>
                </c:pt>
                <c:pt idx="18">
                  <c:v>-11.6328063493341</c:v>
                </c:pt>
                <c:pt idx="19">
                  <c:v>-12.348696937219</c:v>
                </c:pt>
                <c:pt idx="20">
                  <c:v>-13.1675617741483</c:v>
                </c:pt>
                <c:pt idx="21">
                  <c:v>-13.996265097881899</c:v>
                </c:pt>
                <c:pt idx="22">
                  <c:v>-14.8427740438834</c:v>
                </c:pt>
                <c:pt idx="23">
                  <c:v>-15.520586682965501</c:v>
                </c:pt>
                <c:pt idx="24">
                  <c:v>-15.8974891191125</c:v>
                </c:pt>
                <c:pt idx="25">
                  <c:v>-15.8578931317833</c:v>
                </c:pt>
                <c:pt idx="26">
                  <c:v>-15.3400786515879</c:v>
                </c:pt>
                <c:pt idx="27">
                  <c:v>-14.183752139859999</c:v>
                </c:pt>
                <c:pt idx="28">
                  <c:v>-12.950214736751001</c:v>
                </c:pt>
                <c:pt idx="29">
                  <c:v>-11.5382743841764</c:v>
                </c:pt>
                <c:pt idx="30">
                  <c:v>-9.7649333560100793</c:v>
                </c:pt>
                <c:pt idx="31">
                  <c:v>-7.29932073026474</c:v>
                </c:pt>
                <c:pt idx="32">
                  <c:v>-4.1439478945550396</c:v>
                </c:pt>
                <c:pt idx="33">
                  <c:v>-0.52144456778192705</c:v>
                </c:pt>
                <c:pt idx="34">
                  <c:v>3.5389546042631901</c:v>
                </c:pt>
                <c:pt idx="35">
                  <c:v>7.4853123495141496</c:v>
                </c:pt>
                <c:pt idx="36">
                  <c:v>10.994364159692999</c:v>
                </c:pt>
                <c:pt idx="37">
                  <c:v>14.488902904808601</c:v>
                </c:pt>
                <c:pt idx="38">
                  <c:v>16.865797794613801</c:v>
                </c:pt>
                <c:pt idx="39">
                  <c:v>18.517788516732299</c:v>
                </c:pt>
                <c:pt idx="40">
                  <c:v>19.566027784802301</c:v>
                </c:pt>
                <c:pt idx="41">
                  <c:v>20.235251631276199</c:v>
                </c:pt>
                <c:pt idx="42">
                  <c:v>20.368378819592198</c:v>
                </c:pt>
                <c:pt idx="43">
                  <c:v>19.4906272149647</c:v>
                </c:pt>
                <c:pt idx="44">
                  <c:v>17.4687763757351</c:v>
                </c:pt>
                <c:pt idx="45">
                  <c:v>14.868991311834</c:v>
                </c:pt>
                <c:pt idx="46">
                  <c:v>11.9422892732875</c:v>
                </c:pt>
                <c:pt idx="47">
                  <c:v>9.2341631746023793</c:v>
                </c:pt>
                <c:pt idx="48">
                  <c:v>6.3999572734706502</c:v>
                </c:pt>
                <c:pt idx="49">
                  <c:v>3.0104649104593602</c:v>
                </c:pt>
                <c:pt idx="50">
                  <c:v>0.60834929152348505</c:v>
                </c:pt>
                <c:pt idx="51">
                  <c:v>-1.37329571528584</c:v>
                </c:pt>
                <c:pt idx="52">
                  <c:v>-2.7215963002438501</c:v>
                </c:pt>
                <c:pt idx="53">
                  <c:v>-3.6369681040127801</c:v>
                </c:pt>
                <c:pt idx="54">
                  <c:v>-4.3709602661143396</c:v>
                </c:pt>
                <c:pt idx="55">
                  <c:v>-4.60183659484355</c:v>
                </c:pt>
                <c:pt idx="56">
                  <c:v>-4.0527235109320996</c:v>
                </c:pt>
                <c:pt idx="57">
                  <c:v>-3.3141673224255301</c:v>
                </c:pt>
                <c:pt idx="58">
                  <c:v>-2.8005452619805302</c:v>
                </c:pt>
                <c:pt idx="59">
                  <c:v>-2.3790107347785598</c:v>
                </c:pt>
                <c:pt idx="60">
                  <c:v>-1.46467646160983</c:v>
                </c:pt>
                <c:pt idx="61">
                  <c:v>-0.14908786585016001</c:v>
                </c:pt>
                <c:pt idx="62">
                  <c:v>0.715610678341566</c:v>
                </c:pt>
                <c:pt idx="63">
                  <c:v>1.24891038368195</c:v>
                </c:pt>
                <c:pt idx="64">
                  <c:v>1.3565861075321</c:v>
                </c:pt>
                <c:pt idx="65">
                  <c:v>0.78451978141041201</c:v>
                </c:pt>
                <c:pt idx="66">
                  <c:v>0.26511264541387403</c:v>
                </c:pt>
                <c:pt idx="67">
                  <c:v>-0.148322489795982</c:v>
                </c:pt>
                <c:pt idx="68">
                  <c:v>-0.82705720645748604</c:v>
                </c:pt>
                <c:pt idx="69">
                  <c:v>-1.51341523588739</c:v>
                </c:pt>
                <c:pt idx="70">
                  <c:v>-2.0418875675303001</c:v>
                </c:pt>
                <c:pt idx="71">
                  <c:v>-2.7420065963780802</c:v>
                </c:pt>
                <c:pt idx="72">
                  <c:v>-3.7014552256901601</c:v>
                </c:pt>
                <c:pt idx="73">
                  <c:v>-4.64336704771224</c:v>
                </c:pt>
                <c:pt idx="74">
                  <c:v>-5.3469630294638097</c:v>
                </c:pt>
                <c:pt idx="75">
                  <c:v>-5.7662496785458401</c:v>
                </c:pt>
                <c:pt idx="76">
                  <c:v>-6.2084106987970502</c:v>
                </c:pt>
                <c:pt idx="77">
                  <c:v>-6.1058313898472898</c:v>
                </c:pt>
                <c:pt idx="78">
                  <c:v>-6.3492515031890999</c:v>
                </c:pt>
                <c:pt idx="79">
                  <c:v>-7.1966702989159597</c:v>
                </c:pt>
                <c:pt idx="80">
                  <c:v>-7.9117438333446497</c:v>
                </c:pt>
                <c:pt idx="81">
                  <c:v>-8.7038354703274798</c:v>
                </c:pt>
                <c:pt idx="82">
                  <c:v>-9.2616398508143494</c:v>
                </c:pt>
                <c:pt idx="83">
                  <c:v>-9.9964688767204493</c:v>
                </c:pt>
                <c:pt idx="84">
                  <c:v>-10.689318020103</c:v>
                </c:pt>
                <c:pt idx="85">
                  <c:v>-11.450609438973499</c:v>
                </c:pt>
                <c:pt idx="86">
                  <c:v>-12.412918460865001</c:v>
                </c:pt>
                <c:pt idx="87">
                  <c:v>-13.4988076615456</c:v>
                </c:pt>
                <c:pt idx="88">
                  <c:v>-14.3774419744952</c:v>
                </c:pt>
                <c:pt idx="89">
                  <c:v>-15.447566670303599</c:v>
                </c:pt>
                <c:pt idx="90">
                  <c:v>-16.2280665689904</c:v>
                </c:pt>
                <c:pt idx="91">
                  <c:v>-16.521123524036899</c:v>
                </c:pt>
                <c:pt idx="92">
                  <c:v>-17.04389624977</c:v>
                </c:pt>
                <c:pt idx="93">
                  <c:v>-17.613422425333301</c:v>
                </c:pt>
                <c:pt idx="94">
                  <c:v>-18.5935388869656</c:v>
                </c:pt>
                <c:pt idx="95">
                  <c:v>-19.237831325012099</c:v>
                </c:pt>
                <c:pt idx="96">
                  <c:v>-19.914683238646699</c:v>
                </c:pt>
                <c:pt idx="97">
                  <c:v>-20.720146712473898</c:v>
                </c:pt>
                <c:pt idx="98">
                  <c:v>-21.262017549912699</c:v>
                </c:pt>
                <c:pt idx="99">
                  <c:v>-21.544670895878799</c:v>
                </c:pt>
                <c:pt idx="100">
                  <c:v>-21.613120944035</c:v>
                </c:pt>
                <c:pt idx="101">
                  <c:v>-21.474321802172199</c:v>
                </c:pt>
                <c:pt idx="102">
                  <c:v>-21.1075583152696</c:v>
                </c:pt>
                <c:pt idx="103">
                  <c:v>-20.589327095216898</c:v>
                </c:pt>
                <c:pt idx="104">
                  <c:v>-19.7321406016179</c:v>
                </c:pt>
                <c:pt idx="105">
                  <c:v>-18.3790961219681</c:v>
                </c:pt>
                <c:pt idx="106">
                  <c:v>-16.5635618903104</c:v>
                </c:pt>
              </c:numCache>
            </c:numRef>
          </c:val>
          <c:smooth val="0"/>
          <c:extLst>
            <c:ext xmlns:c16="http://schemas.microsoft.com/office/drawing/2014/chart" uri="{C3380CC4-5D6E-409C-BE32-E72D297353CC}">
              <c16:uniqueId val="{00000013-4113-4DC6-9399-D77A62D320F0}"/>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BED-4C43-9D64-C6928BFF4A5D}"/>
              </c:ext>
            </c:extLst>
          </c:dPt>
          <c:dPt>
            <c:idx val="1"/>
            <c:invertIfNegative val="0"/>
            <c:bubble3D val="0"/>
            <c:spPr>
              <a:solidFill>
                <a:srgbClr val="7C878E"/>
              </a:solidFill>
              <a:ln>
                <a:noFill/>
              </a:ln>
              <a:effectLst/>
            </c:spPr>
            <c:extLst>
              <c:ext xmlns:c16="http://schemas.microsoft.com/office/drawing/2014/chart" uri="{C3380CC4-5D6E-409C-BE32-E72D297353CC}">
                <c16:uniqueId val="{00000003-BBED-4C43-9D64-C6928BFF4A5D}"/>
              </c:ext>
            </c:extLst>
          </c:dPt>
          <c:dPt>
            <c:idx val="2"/>
            <c:invertIfNegative val="0"/>
            <c:bubble3D val="0"/>
            <c:spPr>
              <a:solidFill>
                <a:srgbClr val="7C878E"/>
              </a:solidFill>
              <a:ln>
                <a:noFill/>
              </a:ln>
              <a:effectLst/>
            </c:spPr>
            <c:extLst>
              <c:ext xmlns:c16="http://schemas.microsoft.com/office/drawing/2014/chart" uri="{C3380CC4-5D6E-409C-BE32-E72D297353CC}">
                <c16:uniqueId val="{00000005-BBED-4C43-9D64-C6928BFF4A5D}"/>
              </c:ext>
            </c:extLst>
          </c:dPt>
          <c:dPt>
            <c:idx val="3"/>
            <c:invertIfNegative val="0"/>
            <c:bubble3D val="0"/>
            <c:spPr>
              <a:solidFill>
                <a:srgbClr val="7C878E"/>
              </a:solidFill>
              <a:ln>
                <a:noFill/>
              </a:ln>
              <a:effectLst/>
            </c:spPr>
            <c:extLst>
              <c:ext xmlns:c16="http://schemas.microsoft.com/office/drawing/2014/chart" uri="{C3380CC4-5D6E-409C-BE32-E72D297353CC}">
                <c16:uniqueId val="{00000007-BBED-4C43-9D64-C6928BFF4A5D}"/>
              </c:ext>
            </c:extLst>
          </c:dPt>
          <c:dPt>
            <c:idx val="4"/>
            <c:invertIfNegative val="0"/>
            <c:bubble3D val="0"/>
            <c:spPr>
              <a:solidFill>
                <a:srgbClr val="7C878E"/>
              </a:solidFill>
              <a:ln>
                <a:noFill/>
              </a:ln>
              <a:effectLst/>
            </c:spPr>
            <c:extLst>
              <c:ext xmlns:c16="http://schemas.microsoft.com/office/drawing/2014/chart" uri="{C3380CC4-5D6E-409C-BE32-E72D297353CC}">
                <c16:uniqueId val="{00000009-BBED-4C43-9D64-C6928BFF4A5D}"/>
              </c:ext>
            </c:extLst>
          </c:dPt>
          <c:dPt>
            <c:idx val="5"/>
            <c:invertIfNegative val="0"/>
            <c:bubble3D val="0"/>
            <c:spPr>
              <a:solidFill>
                <a:srgbClr val="7C878E"/>
              </a:solidFill>
              <a:ln>
                <a:noFill/>
              </a:ln>
              <a:effectLst/>
            </c:spPr>
            <c:extLst>
              <c:ext xmlns:c16="http://schemas.microsoft.com/office/drawing/2014/chart" uri="{C3380CC4-5D6E-409C-BE32-E72D297353CC}">
                <c16:uniqueId val="{0000000B-BBED-4C43-9D64-C6928BFF4A5D}"/>
              </c:ext>
            </c:extLst>
          </c:dPt>
          <c:dPt>
            <c:idx val="6"/>
            <c:invertIfNegative val="0"/>
            <c:bubble3D val="0"/>
            <c:spPr>
              <a:solidFill>
                <a:srgbClr val="7C878E"/>
              </a:solidFill>
              <a:ln>
                <a:noFill/>
              </a:ln>
              <a:effectLst/>
            </c:spPr>
            <c:extLst>
              <c:ext xmlns:c16="http://schemas.microsoft.com/office/drawing/2014/chart" uri="{C3380CC4-5D6E-409C-BE32-E72D297353CC}">
                <c16:uniqueId val="{0000000D-BBED-4C43-9D64-C6928BFF4A5D}"/>
              </c:ext>
            </c:extLst>
          </c:dPt>
          <c:dPt>
            <c:idx val="7"/>
            <c:invertIfNegative val="0"/>
            <c:bubble3D val="0"/>
            <c:spPr>
              <a:solidFill>
                <a:srgbClr val="7C878E"/>
              </a:solidFill>
              <a:ln>
                <a:noFill/>
              </a:ln>
              <a:effectLst/>
            </c:spPr>
            <c:extLst>
              <c:ext xmlns:c16="http://schemas.microsoft.com/office/drawing/2014/chart" uri="{C3380CC4-5D6E-409C-BE32-E72D297353CC}">
                <c16:uniqueId val="{0000000F-BBED-4C43-9D64-C6928BFF4A5D}"/>
              </c:ext>
            </c:extLst>
          </c:dPt>
          <c:dPt>
            <c:idx val="8"/>
            <c:invertIfNegative val="0"/>
            <c:bubble3D val="0"/>
            <c:spPr>
              <a:solidFill>
                <a:srgbClr val="7C878E"/>
              </a:solidFill>
              <a:ln>
                <a:noFill/>
              </a:ln>
              <a:effectLst/>
            </c:spPr>
            <c:extLst>
              <c:ext xmlns:c16="http://schemas.microsoft.com/office/drawing/2014/chart" uri="{C3380CC4-5D6E-409C-BE32-E72D297353CC}">
                <c16:uniqueId val="{00000011-BBED-4C43-9D64-C6928BFF4A5D}"/>
              </c:ext>
            </c:extLst>
          </c:dPt>
          <c:dPt>
            <c:idx val="9"/>
            <c:invertIfNegative val="0"/>
            <c:bubble3D val="0"/>
            <c:spPr>
              <a:solidFill>
                <a:srgbClr val="7C878E"/>
              </a:solidFill>
              <a:ln>
                <a:noFill/>
              </a:ln>
              <a:effectLst/>
            </c:spPr>
            <c:extLst>
              <c:ext xmlns:c16="http://schemas.microsoft.com/office/drawing/2014/chart" uri="{C3380CC4-5D6E-409C-BE32-E72D297353CC}">
                <c16:uniqueId val="{00000013-BBED-4C43-9D64-C6928BFF4A5D}"/>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BED-4C43-9D64-C6928BFF4A5D}"/>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BED-4C43-9D64-C6928BFF4A5D}"/>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BED-4C43-9D64-C6928BFF4A5D}"/>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BED-4C43-9D64-C6928BFF4A5D}"/>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BED-4C43-9D64-C6928BFF4A5D}"/>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BED-4C43-9D64-C6928BFF4A5D}"/>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BED-4C43-9D64-C6928BFF4A5D}"/>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BED-4C43-9D64-C6928BFF4A5D}"/>
              </c:ext>
            </c:extLst>
          </c:dPt>
          <c:dPt>
            <c:idx val="28"/>
            <c:invertIfNegative val="0"/>
            <c:bubble3D val="0"/>
            <c:spPr>
              <a:solidFill>
                <a:srgbClr val="FBBB27"/>
              </a:solidFill>
              <a:ln>
                <a:noFill/>
              </a:ln>
              <a:effectLst/>
            </c:spPr>
            <c:extLst>
              <c:ext xmlns:c16="http://schemas.microsoft.com/office/drawing/2014/chart" uri="{C3380CC4-5D6E-409C-BE32-E72D297353CC}">
                <c16:uniqueId val="{00000025-BBED-4C43-9D64-C6928BFF4A5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'F102'!$A$6:$A$37</c:f>
              <c:strCache>
                <c:ptCount val="32"/>
                <c:pt idx="0">
                  <c:v>Tlaxcala</c:v>
                </c:pt>
                <c:pt idx="1">
                  <c:v>Morelos</c:v>
                </c:pt>
                <c:pt idx="2">
                  <c:v>Chiapas</c:v>
                </c:pt>
                <c:pt idx="3">
                  <c:v>Puebla</c:v>
                </c:pt>
                <c:pt idx="4">
                  <c:v>Michoacán</c:v>
                </c:pt>
                <c:pt idx="5">
                  <c:v>Guerrero</c:v>
                </c:pt>
                <c:pt idx="6">
                  <c:v>Nayarit</c:v>
                </c:pt>
                <c:pt idx="7">
                  <c:v>Baja California Sur</c:v>
                </c:pt>
                <c:pt idx="8">
                  <c:v>Oaxaca</c:v>
                </c:pt>
                <c:pt idx="9">
                  <c:v>San Luis Potosí</c:v>
                </c:pt>
                <c:pt idx="10">
                  <c:v>Hidalgo</c:v>
                </c:pt>
                <c:pt idx="11">
                  <c:v>Aguascalientes</c:v>
                </c:pt>
                <c:pt idx="12">
                  <c:v>Durango</c:v>
                </c:pt>
                <c:pt idx="13">
                  <c:v>Zacatecas</c:v>
                </c:pt>
                <c:pt idx="14">
                  <c:v>Quintana Roo</c:v>
                </c:pt>
                <c:pt idx="15">
                  <c:v>Yucatán</c:v>
                </c:pt>
                <c:pt idx="16">
                  <c:v>Colima</c:v>
                </c:pt>
                <c:pt idx="17">
                  <c:v>Sinaloa</c:v>
                </c:pt>
                <c:pt idx="18">
                  <c:v>Querétaro</c:v>
                </c:pt>
                <c:pt idx="19">
                  <c:v>Chihuahua</c:v>
                </c:pt>
                <c:pt idx="20">
                  <c:v>Tamaulipas</c:v>
                </c:pt>
                <c:pt idx="21">
                  <c:v>Coahuila</c:v>
                </c:pt>
                <c:pt idx="22">
                  <c:v>Campeche</c:v>
                </c:pt>
                <c:pt idx="23">
                  <c:v>Veracruz</c:v>
                </c:pt>
                <c:pt idx="24">
                  <c:v>Baja California</c:v>
                </c:pt>
                <c:pt idx="25">
                  <c:v>Ciudad de México</c:v>
                </c:pt>
                <c:pt idx="26">
                  <c:v>Sonora</c:v>
                </c:pt>
                <c:pt idx="27">
                  <c:v>Guanajuato</c:v>
                </c:pt>
                <c:pt idx="28">
                  <c:v>Jalisco</c:v>
                </c:pt>
                <c:pt idx="29">
                  <c:v>Tabasco</c:v>
                </c:pt>
                <c:pt idx="30">
                  <c:v>Nuevo León</c:v>
                </c:pt>
                <c:pt idx="31">
                  <c:v>Estado de México</c:v>
                </c:pt>
              </c:strCache>
            </c:strRef>
          </c:cat>
          <c:val>
            <c:numRef>
              <c:f>'F102'!$B$6:$B$37</c:f>
              <c:numCache>
                <c:formatCode>0.0</c:formatCode>
                <c:ptCount val="32"/>
                <c:pt idx="0">
                  <c:v>0.18060981322606401</c:v>
                </c:pt>
                <c:pt idx="1">
                  <c:v>0.372475112224605</c:v>
                </c:pt>
                <c:pt idx="2">
                  <c:v>0.74972350552803801</c:v>
                </c:pt>
                <c:pt idx="3">
                  <c:v>0.797170715474667</c:v>
                </c:pt>
                <c:pt idx="4">
                  <c:v>0.80811016741427899</c:v>
                </c:pt>
                <c:pt idx="5">
                  <c:v>0.83450952535836898</c:v>
                </c:pt>
                <c:pt idx="6">
                  <c:v>0.94210382258229297</c:v>
                </c:pt>
                <c:pt idx="7">
                  <c:v>0.95884659175577003</c:v>
                </c:pt>
                <c:pt idx="8">
                  <c:v>0.96313996964920201</c:v>
                </c:pt>
                <c:pt idx="9">
                  <c:v>1.0668646084106399</c:v>
                </c:pt>
                <c:pt idx="10">
                  <c:v>1.0915011999488</c:v>
                </c:pt>
                <c:pt idx="11">
                  <c:v>1.2432653194185601</c:v>
                </c:pt>
                <c:pt idx="12">
                  <c:v>1.37418291213143</c:v>
                </c:pt>
                <c:pt idx="13">
                  <c:v>1.4722681030432501</c:v>
                </c:pt>
                <c:pt idx="14">
                  <c:v>1.4939761145966699</c:v>
                </c:pt>
                <c:pt idx="15">
                  <c:v>1.6391339568608601</c:v>
                </c:pt>
                <c:pt idx="16">
                  <c:v>1.67502603416753</c:v>
                </c:pt>
                <c:pt idx="17">
                  <c:v>1.84741428624059</c:v>
                </c:pt>
                <c:pt idx="18">
                  <c:v>2.45330963250318</c:v>
                </c:pt>
                <c:pt idx="19">
                  <c:v>2.8736720610231701</c:v>
                </c:pt>
                <c:pt idx="20">
                  <c:v>3.1785604158852299</c:v>
                </c:pt>
                <c:pt idx="21">
                  <c:v>3.3432983086670101</c:v>
                </c:pt>
                <c:pt idx="22">
                  <c:v>3.5731696000456501</c:v>
                </c:pt>
                <c:pt idx="23">
                  <c:v>3.8169978810180099</c:v>
                </c:pt>
                <c:pt idx="24">
                  <c:v>4.0198658387235202</c:v>
                </c:pt>
                <c:pt idx="25">
                  <c:v>5.4291097762928704</c:v>
                </c:pt>
                <c:pt idx="26">
                  <c:v>5.6066013892241697</c:v>
                </c:pt>
                <c:pt idx="27">
                  <c:v>5.7270219773134903</c:v>
                </c:pt>
                <c:pt idx="28">
                  <c:v>6.0837445596512998</c:v>
                </c:pt>
                <c:pt idx="29">
                  <c:v>10.199132203915999</c:v>
                </c:pt>
                <c:pt idx="30">
                  <c:v>10.540123325290701</c:v>
                </c:pt>
                <c:pt idx="31">
                  <c:v>13.6450712724141</c:v>
                </c:pt>
              </c:numCache>
            </c:numRef>
          </c:val>
          <c:extLst>
            <c:ext xmlns:c16="http://schemas.microsoft.com/office/drawing/2014/chart" uri="{C3380CC4-5D6E-409C-BE32-E72D297353CC}">
              <c16:uniqueId val="{00000026-BBED-4C43-9D64-C6928BFF4A5D}"/>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F096-449F-A638-33259C7AD2A2}"/>
              </c:ext>
            </c:extLst>
          </c:dPt>
          <c:dPt>
            <c:idx val="1"/>
            <c:invertIfNegative val="0"/>
            <c:bubble3D val="0"/>
            <c:spPr>
              <a:solidFill>
                <a:srgbClr val="7C878E"/>
              </a:solidFill>
              <a:ln>
                <a:noFill/>
              </a:ln>
              <a:effectLst/>
            </c:spPr>
            <c:extLst>
              <c:ext xmlns:c16="http://schemas.microsoft.com/office/drawing/2014/chart" uri="{C3380CC4-5D6E-409C-BE32-E72D297353CC}">
                <c16:uniqueId val="{00000003-F096-449F-A638-33259C7AD2A2}"/>
              </c:ext>
            </c:extLst>
          </c:dPt>
          <c:dPt>
            <c:idx val="2"/>
            <c:invertIfNegative val="0"/>
            <c:bubble3D val="0"/>
            <c:spPr>
              <a:solidFill>
                <a:srgbClr val="7C878E"/>
              </a:solidFill>
              <a:ln>
                <a:noFill/>
              </a:ln>
              <a:effectLst/>
            </c:spPr>
            <c:extLst>
              <c:ext xmlns:c16="http://schemas.microsoft.com/office/drawing/2014/chart" uri="{C3380CC4-5D6E-409C-BE32-E72D297353CC}">
                <c16:uniqueId val="{00000005-F096-449F-A638-33259C7AD2A2}"/>
              </c:ext>
            </c:extLst>
          </c:dPt>
          <c:dPt>
            <c:idx val="3"/>
            <c:invertIfNegative val="0"/>
            <c:bubble3D val="0"/>
            <c:spPr>
              <a:solidFill>
                <a:srgbClr val="7C878E"/>
              </a:solidFill>
              <a:ln>
                <a:noFill/>
              </a:ln>
              <a:effectLst/>
            </c:spPr>
            <c:extLst>
              <c:ext xmlns:c16="http://schemas.microsoft.com/office/drawing/2014/chart" uri="{C3380CC4-5D6E-409C-BE32-E72D297353CC}">
                <c16:uniqueId val="{00000007-F096-449F-A638-33259C7AD2A2}"/>
              </c:ext>
            </c:extLst>
          </c:dPt>
          <c:dPt>
            <c:idx val="4"/>
            <c:invertIfNegative val="0"/>
            <c:bubble3D val="0"/>
            <c:spPr>
              <a:solidFill>
                <a:srgbClr val="7C878E"/>
              </a:solidFill>
              <a:ln>
                <a:noFill/>
              </a:ln>
              <a:effectLst/>
            </c:spPr>
            <c:extLst>
              <c:ext xmlns:c16="http://schemas.microsoft.com/office/drawing/2014/chart" uri="{C3380CC4-5D6E-409C-BE32-E72D297353CC}">
                <c16:uniqueId val="{00000009-F096-449F-A638-33259C7AD2A2}"/>
              </c:ext>
            </c:extLst>
          </c:dPt>
          <c:dPt>
            <c:idx val="5"/>
            <c:invertIfNegative val="0"/>
            <c:bubble3D val="0"/>
            <c:spPr>
              <a:solidFill>
                <a:srgbClr val="7C878E"/>
              </a:solidFill>
              <a:ln>
                <a:noFill/>
              </a:ln>
              <a:effectLst/>
            </c:spPr>
            <c:extLst>
              <c:ext xmlns:c16="http://schemas.microsoft.com/office/drawing/2014/chart" uri="{C3380CC4-5D6E-409C-BE32-E72D297353CC}">
                <c16:uniqueId val="{0000000B-F096-449F-A638-33259C7AD2A2}"/>
              </c:ext>
            </c:extLst>
          </c:dPt>
          <c:dPt>
            <c:idx val="6"/>
            <c:invertIfNegative val="0"/>
            <c:bubble3D val="0"/>
            <c:spPr>
              <a:solidFill>
                <a:srgbClr val="7C878E"/>
              </a:solidFill>
              <a:ln>
                <a:noFill/>
              </a:ln>
              <a:effectLst/>
            </c:spPr>
            <c:extLst>
              <c:ext xmlns:c16="http://schemas.microsoft.com/office/drawing/2014/chart" uri="{C3380CC4-5D6E-409C-BE32-E72D297353CC}">
                <c16:uniqueId val="{0000000D-F096-449F-A638-33259C7AD2A2}"/>
              </c:ext>
            </c:extLst>
          </c:dPt>
          <c:dPt>
            <c:idx val="7"/>
            <c:invertIfNegative val="0"/>
            <c:bubble3D val="0"/>
            <c:spPr>
              <a:solidFill>
                <a:srgbClr val="7C878E"/>
              </a:solidFill>
              <a:ln>
                <a:noFill/>
              </a:ln>
              <a:effectLst/>
            </c:spPr>
            <c:extLst>
              <c:ext xmlns:c16="http://schemas.microsoft.com/office/drawing/2014/chart" uri="{C3380CC4-5D6E-409C-BE32-E72D297353CC}">
                <c16:uniqueId val="{0000000F-F096-449F-A638-33259C7AD2A2}"/>
              </c:ext>
            </c:extLst>
          </c:dPt>
          <c:dPt>
            <c:idx val="8"/>
            <c:invertIfNegative val="0"/>
            <c:bubble3D val="0"/>
            <c:spPr>
              <a:solidFill>
                <a:srgbClr val="7C878E"/>
              </a:solidFill>
              <a:ln>
                <a:noFill/>
              </a:ln>
              <a:effectLst/>
            </c:spPr>
            <c:extLst>
              <c:ext xmlns:c16="http://schemas.microsoft.com/office/drawing/2014/chart" uri="{C3380CC4-5D6E-409C-BE32-E72D297353CC}">
                <c16:uniqueId val="{00000011-F096-449F-A638-33259C7AD2A2}"/>
              </c:ext>
            </c:extLst>
          </c:dPt>
          <c:dPt>
            <c:idx val="9"/>
            <c:invertIfNegative val="0"/>
            <c:bubble3D val="0"/>
            <c:spPr>
              <a:solidFill>
                <a:srgbClr val="7C878E"/>
              </a:solidFill>
              <a:ln>
                <a:noFill/>
              </a:ln>
              <a:effectLst/>
            </c:spPr>
            <c:extLst>
              <c:ext xmlns:c16="http://schemas.microsoft.com/office/drawing/2014/chart" uri="{C3380CC4-5D6E-409C-BE32-E72D297353CC}">
                <c16:uniqueId val="{00000013-F096-449F-A638-33259C7AD2A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F096-449F-A638-33259C7AD2A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F096-449F-A638-33259C7AD2A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F096-449F-A638-33259C7AD2A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F096-449F-A638-33259C7AD2A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F096-449F-A638-33259C7AD2A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F096-449F-A638-33259C7AD2A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F096-449F-A638-33259C7AD2A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F096-449F-A638-33259C7AD2A2}"/>
              </c:ext>
            </c:extLst>
          </c:dPt>
          <c:dPt>
            <c:idx val="18"/>
            <c:invertIfNegative val="0"/>
            <c:bubble3D val="0"/>
            <c:spPr>
              <a:solidFill>
                <a:srgbClr val="FBBB27"/>
              </a:solidFill>
              <a:ln>
                <a:noFill/>
              </a:ln>
              <a:effectLst/>
            </c:spPr>
            <c:extLst>
              <c:ext xmlns:c16="http://schemas.microsoft.com/office/drawing/2014/chart" uri="{C3380CC4-5D6E-409C-BE32-E72D297353CC}">
                <c16:uniqueId val="{00000025-F096-449F-A638-33259C7AD2A2}"/>
              </c:ext>
            </c:extLst>
          </c:dPt>
          <c:dPt>
            <c:idx val="19"/>
            <c:invertIfNegative val="0"/>
            <c:bubble3D val="0"/>
            <c:spPr>
              <a:solidFill>
                <a:srgbClr val="95682B"/>
              </a:solidFill>
              <a:ln>
                <a:noFill/>
              </a:ln>
              <a:effectLst/>
            </c:spPr>
            <c:extLst>
              <c:ext xmlns:c16="http://schemas.microsoft.com/office/drawing/2014/chart" uri="{C3380CC4-5D6E-409C-BE32-E72D297353CC}">
                <c16:uniqueId val="{00000027-F096-449F-A638-33259C7AD2A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'F103'!$A$6:$A$38</c:f>
              <c:strCache>
                <c:ptCount val="33"/>
                <c:pt idx="0">
                  <c:v>San Luis Potosí</c:v>
                </c:pt>
                <c:pt idx="1">
                  <c:v>Oaxaca</c:v>
                </c:pt>
                <c:pt idx="2">
                  <c:v>Guerrero</c:v>
                </c:pt>
                <c:pt idx="3">
                  <c:v>Yucatán</c:v>
                </c:pt>
                <c:pt idx="4">
                  <c:v>Baja California Sur</c:v>
                </c:pt>
                <c:pt idx="5">
                  <c:v>Aguascalientes</c:v>
                </c:pt>
                <c:pt idx="6">
                  <c:v>Tlaxcala</c:v>
                </c:pt>
                <c:pt idx="7">
                  <c:v>Puebla</c:v>
                </c:pt>
                <c:pt idx="8">
                  <c:v>Baja California</c:v>
                </c:pt>
                <c:pt idx="9">
                  <c:v>Quintana Roo</c:v>
                </c:pt>
                <c:pt idx="10">
                  <c:v>Querétaro</c:v>
                </c:pt>
                <c:pt idx="11">
                  <c:v>Michoacán</c:v>
                </c:pt>
                <c:pt idx="12">
                  <c:v>Chihuahua</c:v>
                </c:pt>
                <c:pt idx="13">
                  <c:v>Coahuila</c:v>
                </c:pt>
                <c:pt idx="14">
                  <c:v>Guanajuato</c:v>
                </c:pt>
                <c:pt idx="15">
                  <c:v>Sinaloa</c:v>
                </c:pt>
                <c:pt idx="16">
                  <c:v>Nuevo León</c:v>
                </c:pt>
                <c:pt idx="17">
                  <c:v>Morelos</c:v>
                </c:pt>
                <c:pt idx="18">
                  <c:v>Jalisco</c:v>
                </c:pt>
                <c:pt idx="19">
                  <c:v>Nacional</c:v>
                </c:pt>
                <c:pt idx="20">
                  <c:v>Ciudad de México</c:v>
                </c:pt>
                <c:pt idx="21">
                  <c:v>Hidalgo</c:v>
                </c:pt>
                <c:pt idx="22">
                  <c:v>Nayarit</c:v>
                </c:pt>
                <c:pt idx="23">
                  <c:v>Durango</c:v>
                </c:pt>
                <c:pt idx="24">
                  <c:v>Estado de México</c:v>
                </c:pt>
                <c:pt idx="25">
                  <c:v>Sonora</c:v>
                </c:pt>
                <c:pt idx="26">
                  <c:v>Colima</c:v>
                </c:pt>
                <c:pt idx="27">
                  <c:v>Campeche</c:v>
                </c:pt>
                <c:pt idx="28">
                  <c:v>Chiapas</c:v>
                </c:pt>
                <c:pt idx="29">
                  <c:v>Veracruz</c:v>
                </c:pt>
                <c:pt idx="30">
                  <c:v>Tamaulipas</c:v>
                </c:pt>
                <c:pt idx="31">
                  <c:v>Tabasco</c:v>
                </c:pt>
                <c:pt idx="32">
                  <c:v>Zacatecas</c:v>
                </c:pt>
              </c:strCache>
            </c:strRef>
          </c:cat>
          <c:val>
            <c:numRef>
              <c:f>'F103'!$B$6:$B$38</c:f>
              <c:numCache>
                <c:formatCode>0.0</c:formatCode>
                <c:ptCount val="33"/>
                <c:pt idx="0">
                  <c:v>-47.411749874447501</c:v>
                </c:pt>
                <c:pt idx="1">
                  <c:v>-45.530184617053798</c:v>
                </c:pt>
                <c:pt idx="2">
                  <c:v>-44.673856601260901</c:v>
                </c:pt>
                <c:pt idx="3">
                  <c:v>-40.1058163744013</c:v>
                </c:pt>
                <c:pt idx="4">
                  <c:v>-40.069560942898001</c:v>
                </c:pt>
                <c:pt idx="5">
                  <c:v>-38.207624103078302</c:v>
                </c:pt>
                <c:pt idx="6">
                  <c:v>-34.4560767087236</c:v>
                </c:pt>
                <c:pt idx="7">
                  <c:v>-32.751991879347699</c:v>
                </c:pt>
                <c:pt idx="8">
                  <c:v>-24.577687736150398</c:v>
                </c:pt>
                <c:pt idx="9">
                  <c:v>-23.0746552251581</c:v>
                </c:pt>
                <c:pt idx="10">
                  <c:v>-19.980715477846399</c:v>
                </c:pt>
                <c:pt idx="11">
                  <c:v>-13.636745376032501</c:v>
                </c:pt>
                <c:pt idx="12">
                  <c:v>-12.0050402255767</c:v>
                </c:pt>
                <c:pt idx="13">
                  <c:v>-11.4829081752149</c:v>
                </c:pt>
                <c:pt idx="14">
                  <c:v>-7.4936397926618197</c:v>
                </c:pt>
                <c:pt idx="15">
                  <c:v>-6.31701472132647</c:v>
                </c:pt>
                <c:pt idx="16">
                  <c:v>-5.6924005901428396</c:v>
                </c:pt>
                <c:pt idx="17">
                  <c:v>-2.2304481180115698</c:v>
                </c:pt>
                <c:pt idx="18">
                  <c:v>5.0595769715785304</c:v>
                </c:pt>
                <c:pt idx="19">
                  <c:v>9.9321923381884094</c:v>
                </c:pt>
                <c:pt idx="20">
                  <c:v>15.2928513284054</c:v>
                </c:pt>
                <c:pt idx="21">
                  <c:v>15.8460188742956</c:v>
                </c:pt>
                <c:pt idx="22">
                  <c:v>18.822502555590599</c:v>
                </c:pt>
                <c:pt idx="23">
                  <c:v>29.953404162482698</c:v>
                </c:pt>
                <c:pt idx="24">
                  <c:v>45.888319700275702</c:v>
                </c:pt>
                <c:pt idx="25">
                  <c:v>49.101435251851598</c:v>
                </c:pt>
                <c:pt idx="26">
                  <c:v>54.3966229661307</c:v>
                </c:pt>
                <c:pt idx="27">
                  <c:v>56.052061009516002</c:v>
                </c:pt>
                <c:pt idx="28">
                  <c:v>57.514511745991697</c:v>
                </c:pt>
                <c:pt idx="29">
                  <c:v>61.793788958055003</c:v>
                </c:pt>
                <c:pt idx="30">
                  <c:v>76.223856529035203</c:v>
                </c:pt>
                <c:pt idx="31">
                  <c:v>111.57960805549099</c:v>
                </c:pt>
                <c:pt idx="32">
                  <c:v>156.382531244071</c:v>
                </c:pt>
              </c:numCache>
            </c:numRef>
          </c:val>
          <c:extLst>
            <c:ext xmlns:c16="http://schemas.microsoft.com/office/drawing/2014/chart" uri="{C3380CC4-5D6E-409C-BE32-E72D297353CC}">
              <c16:uniqueId val="{00000028-F096-449F-A638-33259C7AD2A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D92-4D27-BA40-457E81A8EDEB}"/>
              </c:ext>
            </c:extLst>
          </c:dPt>
          <c:dPt>
            <c:idx val="1"/>
            <c:invertIfNegative val="0"/>
            <c:bubble3D val="0"/>
            <c:spPr>
              <a:solidFill>
                <a:srgbClr val="7C878E"/>
              </a:solidFill>
              <a:ln>
                <a:noFill/>
              </a:ln>
              <a:effectLst/>
            </c:spPr>
            <c:extLst>
              <c:ext xmlns:c16="http://schemas.microsoft.com/office/drawing/2014/chart" uri="{C3380CC4-5D6E-409C-BE32-E72D297353CC}">
                <c16:uniqueId val="{00000003-DD92-4D27-BA40-457E81A8EDEB}"/>
              </c:ext>
            </c:extLst>
          </c:dPt>
          <c:dPt>
            <c:idx val="2"/>
            <c:invertIfNegative val="0"/>
            <c:bubble3D val="0"/>
            <c:spPr>
              <a:solidFill>
                <a:srgbClr val="7C878E"/>
              </a:solidFill>
              <a:ln>
                <a:noFill/>
              </a:ln>
              <a:effectLst/>
            </c:spPr>
            <c:extLst>
              <c:ext xmlns:c16="http://schemas.microsoft.com/office/drawing/2014/chart" uri="{C3380CC4-5D6E-409C-BE32-E72D297353CC}">
                <c16:uniqueId val="{00000005-DD92-4D27-BA40-457E81A8EDEB}"/>
              </c:ext>
            </c:extLst>
          </c:dPt>
          <c:dPt>
            <c:idx val="3"/>
            <c:invertIfNegative val="0"/>
            <c:bubble3D val="0"/>
            <c:spPr>
              <a:solidFill>
                <a:srgbClr val="7C878E"/>
              </a:solidFill>
              <a:ln>
                <a:noFill/>
              </a:ln>
              <a:effectLst/>
            </c:spPr>
            <c:extLst>
              <c:ext xmlns:c16="http://schemas.microsoft.com/office/drawing/2014/chart" uri="{C3380CC4-5D6E-409C-BE32-E72D297353CC}">
                <c16:uniqueId val="{00000007-DD92-4D27-BA40-457E81A8EDEB}"/>
              </c:ext>
            </c:extLst>
          </c:dPt>
          <c:dPt>
            <c:idx val="4"/>
            <c:invertIfNegative val="0"/>
            <c:bubble3D val="0"/>
            <c:spPr>
              <a:solidFill>
                <a:srgbClr val="7C878E"/>
              </a:solidFill>
              <a:ln>
                <a:noFill/>
              </a:ln>
              <a:effectLst/>
            </c:spPr>
            <c:extLst>
              <c:ext xmlns:c16="http://schemas.microsoft.com/office/drawing/2014/chart" uri="{C3380CC4-5D6E-409C-BE32-E72D297353CC}">
                <c16:uniqueId val="{00000009-DD92-4D27-BA40-457E81A8EDEB}"/>
              </c:ext>
            </c:extLst>
          </c:dPt>
          <c:dPt>
            <c:idx val="5"/>
            <c:invertIfNegative val="0"/>
            <c:bubble3D val="0"/>
            <c:spPr>
              <a:solidFill>
                <a:srgbClr val="7C878E"/>
              </a:solidFill>
              <a:ln>
                <a:noFill/>
              </a:ln>
              <a:effectLst/>
            </c:spPr>
            <c:extLst>
              <c:ext xmlns:c16="http://schemas.microsoft.com/office/drawing/2014/chart" uri="{C3380CC4-5D6E-409C-BE32-E72D297353CC}">
                <c16:uniqueId val="{0000000B-DD92-4D27-BA40-457E81A8EDEB}"/>
              </c:ext>
            </c:extLst>
          </c:dPt>
          <c:dPt>
            <c:idx val="6"/>
            <c:invertIfNegative val="0"/>
            <c:bubble3D val="0"/>
            <c:spPr>
              <a:solidFill>
                <a:srgbClr val="7C878E"/>
              </a:solidFill>
              <a:ln>
                <a:noFill/>
              </a:ln>
              <a:effectLst/>
            </c:spPr>
            <c:extLst>
              <c:ext xmlns:c16="http://schemas.microsoft.com/office/drawing/2014/chart" uri="{C3380CC4-5D6E-409C-BE32-E72D297353CC}">
                <c16:uniqueId val="{0000000D-DD92-4D27-BA40-457E81A8EDEB}"/>
              </c:ext>
            </c:extLst>
          </c:dPt>
          <c:dPt>
            <c:idx val="7"/>
            <c:invertIfNegative val="0"/>
            <c:bubble3D val="0"/>
            <c:spPr>
              <a:solidFill>
                <a:srgbClr val="7C878E"/>
              </a:solidFill>
              <a:ln>
                <a:noFill/>
              </a:ln>
              <a:effectLst/>
            </c:spPr>
            <c:extLst>
              <c:ext xmlns:c16="http://schemas.microsoft.com/office/drawing/2014/chart" uri="{C3380CC4-5D6E-409C-BE32-E72D297353CC}">
                <c16:uniqueId val="{0000000F-DD92-4D27-BA40-457E81A8EDEB}"/>
              </c:ext>
            </c:extLst>
          </c:dPt>
          <c:dPt>
            <c:idx val="8"/>
            <c:invertIfNegative val="0"/>
            <c:bubble3D val="0"/>
            <c:spPr>
              <a:solidFill>
                <a:srgbClr val="FBBB27"/>
              </a:solidFill>
              <a:ln>
                <a:noFill/>
              </a:ln>
              <a:effectLst/>
            </c:spPr>
            <c:extLst>
              <c:ext xmlns:c16="http://schemas.microsoft.com/office/drawing/2014/chart" uri="{C3380CC4-5D6E-409C-BE32-E72D297353CC}">
                <c16:uniqueId val="{00000011-DD92-4D27-BA40-457E81A8EDEB}"/>
              </c:ext>
            </c:extLst>
          </c:dPt>
          <c:dPt>
            <c:idx val="9"/>
            <c:invertIfNegative val="0"/>
            <c:bubble3D val="0"/>
            <c:spPr>
              <a:solidFill>
                <a:srgbClr val="7C878E"/>
              </a:solidFill>
              <a:ln>
                <a:noFill/>
              </a:ln>
              <a:effectLst/>
            </c:spPr>
            <c:extLst>
              <c:ext xmlns:c16="http://schemas.microsoft.com/office/drawing/2014/chart" uri="{C3380CC4-5D6E-409C-BE32-E72D297353CC}">
                <c16:uniqueId val="{00000013-DD92-4D27-BA40-457E81A8EDEB}"/>
              </c:ext>
            </c:extLst>
          </c:dPt>
          <c:dPt>
            <c:idx val="10"/>
            <c:invertIfNegative val="0"/>
            <c:bubble3D val="0"/>
            <c:spPr>
              <a:solidFill>
                <a:srgbClr val="7C878E"/>
              </a:solidFill>
              <a:ln>
                <a:noFill/>
              </a:ln>
              <a:effectLst/>
            </c:spPr>
            <c:extLst>
              <c:ext xmlns:c16="http://schemas.microsoft.com/office/drawing/2014/chart" uri="{C3380CC4-5D6E-409C-BE32-E72D297353CC}">
                <c16:uniqueId val="{00000015-DD92-4D27-BA40-457E81A8EDEB}"/>
              </c:ext>
            </c:extLst>
          </c:dPt>
          <c:dPt>
            <c:idx val="11"/>
            <c:invertIfNegative val="0"/>
            <c:bubble3D val="0"/>
            <c:spPr>
              <a:solidFill>
                <a:srgbClr val="7C878E"/>
              </a:solidFill>
              <a:ln>
                <a:noFill/>
              </a:ln>
              <a:effectLst/>
            </c:spPr>
            <c:extLst>
              <c:ext xmlns:c16="http://schemas.microsoft.com/office/drawing/2014/chart" uri="{C3380CC4-5D6E-409C-BE32-E72D297353CC}">
                <c16:uniqueId val="{00000017-DD92-4D27-BA40-457E81A8EDEB}"/>
              </c:ext>
            </c:extLst>
          </c:dPt>
          <c:dPt>
            <c:idx val="12"/>
            <c:invertIfNegative val="0"/>
            <c:bubble3D val="0"/>
            <c:spPr>
              <a:solidFill>
                <a:srgbClr val="7C878E"/>
              </a:solidFill>
              <a:ln>
                <a:noFill/>
              </a:ln>
              <a:effectLst/>
            </c:spPr>
            <c:extLst>
              <c:ext xmlns:c16="http://schemas.microsoft.com/office/drawing/2014/chart" uri="{C3380CC4-5D6E-409C-BE32-E72D297353CC}">
                <c16:uniqueId val="{00000019-DD92-4D27-BA40-457E81A8EDEB}"/>
              </c:ext>
            </c:extLst>
          </c:dPt>
          <c:dPt>
            <c:idx val="13"/>
            <c:invertIfNegative val="0"/>
            <c:bubble3D val="0"/>
            <c:spPr>
              <a:solidFill>
                <a:srgbClr val="7C878E"/>
              </a:solidFill>
              <a:ln>
                <a:noFill/>
              </a:ln>
              <a:effectLst/>
            </c:spPr>
            <c:extLst>
              <c:ext xmlns:c16="http://schemas.microsoft.com/office/drawing/2014/chart" uri="{C3380CC4-5D6E-409C-BE32-E72D297353CC}">
                <c16:uniqueId val="{0000001B-DD92-4D27-BA40-457E81A8EDEB}"/>
              </c:ext>
            </c:extLst>
          </c:dPt>
          <c:dPt>
            <c:idx val="14"/>
            <c:invertIfNegative val="0"/>
            <c:bubble3D val="0"/>
            <c:spPr>
              <a:solidFill>
                <a:srgbClr val="7C878E"/>
              </a:solidFill>
              <a:ln>
                <a:noFill/>
              </a:ln>
              <a:effectLst/>
            </c:spPr>
            <c:extLst>
              <c:ext xmlns:c16="http://schemas.microsoft.com/office/drawing/2014/chart" uri="{C3380CC4-5D6E-409C-BE32-E72D297353CC}">
                <c16:uniqueId val="{0000001D-DD92-4D27-BA40-457E81A8EDEB}"/>
              </c:ext>
            </c:extLst>
          </c:dPt>
          <c:dPt>
            <c:idx val="15"/>
            <c:invertIfNegative val="0"/>
            <c:bubble3D val="0"/>
            <c:spPr>
              <a:solidFill>
                <a:srgbClr val="7C878E"/>
              </a:solidFill>
              <a:ln>
                <a:noFill/>
              </a:ln>
              <a:effectLst/>
            </c:spPr>
            <c:extLst>
              <c:ext xmlns:c16="http://schemas.microsoft.com/office/drawing/2014/chart" uri="{C3380CC4-5D6E-409C-BE32-E72D297353CC}">
                <c16:uniqueId val="{0000001F-DD92-4D27-BA40-457E81A8EDEB}"/>
              </c:ext>
            </c:extLst>
          </c:dPt>
          <c:dPt>
            <c:idx val="16"/>
            <c:invertIfNegative val="0"/>
            <c:bubble3D val="0"/>
            <c:spPr>
              <a:solidFill>
                <a:srgbClr val="7C878E"/>
              </a:solidFill>
              <a:ln>
                <a:noFill/>
              </a:ln>
              <a:effectLst/>
            </c:spPr>
            <c:extLst>
              <c:ext xmlns:c16="http://schemas.microsoft.com/office/drawing/2014/chart" uri="{C3380CC4-5D6E-409C-BE32-E72D297353CC}">
                <c16:uniqueId val="{00000021-DD92-4D27-BA40-457E81A8EDEB}"/>
              </c:ext>
            </c:extLst>
          </c:dPt>
          <c:dPt>
            <c:idx val="17"/>
            <c:invertIfNegative val="0"/>
            <c:bubble3D val="0"/>
            <c:spPr>
              <a:solidFill>
                <a:srgbClr val="95682B"/>
              </a:solidFill>
              <a:ln>
                <a:noFill/>
              </a:ln>
              <a:effectLst/>
            </c:spPr>
            <c:extLst>
              <c:ext xmlns:c16="http://schemas.microsoft.com/office/drawing/2014/chart" uri="{C3380CC4-5D6E-409C-BE32-E72D297353CC}">
                <c16:uniqueId val="{00000023-DD92-4D27-BA40-457E81A8EDE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'F104'!$A$6:$A$38</c:f>
              <c:strCache>
                <c:ptCount val="33"/>
                <c:pt idx="0">
                  <c:v>Oaxaca</c:v>
                </c:pt>
                <c:pt idx="1">
                  <c:v>Puebla</c:v>
                </c:pt>
                <c:pt idx="2">
                  <c:v>Chihuahua</c:v>
                </c:pt>
                <c:pt idx="3">
                  <c:v>Aguascalientes</c:v>
                </c:pt>
                <c:pt idx="4">
                  <c:v>Sinaloa</c:v>
                </c:pt>
                <c:pt idx="5">
                  <c:v>Hidalgo</c:v>
                </c:pt>
                <c:pt idx="6">
                  <c:v>Baja California</c:v>
                </c:pt>
                <c:pt idx="7">
                  <c:v>San Luis Potosí</c:v>
                </c:pt>
                <c:pt idx="8">
                  <c:v>Jalisco</c:v>
                </c:pt>
                <c:pt idx="9">
                  <c:v>Estado de México</c:v>
                </c:pt>
                <c:pt idx="10">
                  <c:v>Baja California Sur</c:v>
                </c:pt>
                <c:pt idx="11">
                  <c:v>Morelos</c:v>
                </c:pt>
                <c:pt idx="12">
                  <c:v>Durango</c:v>
                </c:pt>
                <c:pt idx="13">
                  <c:v>Querétaro</c:v>
                </c:pt>
                <c:pt idx="14">
                  <c:v>Veracruz</c:v>
                </c:pt>
                <c:pt idx="15">
                  <c:v>Nuevo León</c:v>
                </c:pt>
                <c:pt idx="16">
                  <c:v>Michoacán</c:v>
                </c:pt>
                <c:pt idx="17">
                  <c:v>Nacional</c:v>
                </c:pt>
                <c:pt idx="18">
                  <c:v>Guerrero</c:v>
                </c:pt>
                <c:pt idx="19">
                  <c:v>Coahuila</c:v>
                </c:pt>
                <c:pt idx="20">
                  <c:v>Tamaulipas</c:v>
                </c:pt>
                <c:pt idx="21">
                  <c:v>Sonora</c:v>
                </c:pt>
                <c:pt idx="22">
                  <c:v>Tabasco</c:v>
                </c:pt>
                <c:pt idx="23">
                  <c:v>Yucatán</c:v>
                </c:pt>
                <c:pt idx="24">
                  <c:v>Quintana Roo</c:v>
                </c:pt>
                <c:pt idx="25">
                  <c:v>Campeche</c:v>
                </c:pt>
                <c:pt idx="26">
                  <c:v>Tlaxcala</c:v>
                </c:pt>
                <c:pt idx="27">
                  <c:v>Chiapas</c:v>
                </c:pt>
                <c:pt idx="28">
                  <c:v>Colima</c:v>
                </c:pt>
                <c:pt idx="29">
                  <c:v>Guanajuato</c:v>
                </c:pt>
                <c:pt idx="30">
                  <c:v>Nayarit</c:v>
                </c:pt>
                <c:pt idx="31">
                  <c:v>Zacatecas</c:v>
                </c:pt>
                <c:pt idx="32">
                  <c:v>Ciudad de México</c:v>
                </c:pt>
              </c:strCache>
            </c:strRef>
          </c:cat>
          <c:val>
            <c:numRef>
              <c:f>'F104'!$B$6:$B$38</c:f>
              <c:numCache>
                <c:formatCode>0.0</c:formatCode>
                <c:ptCount val="33"/>
                <c:pt idx="0">
                  <c:v>-36.117723843647198</c:v>
                </c:pt>
                <c:pt idx="1">
                  <c:v>-35.332424427131599</c:v>
                </c:pt>
                <c:pt idx="2">
                  <c:v>-17.935366548855502</c:v>
                </c:pt>
                <c:pt idx="3">
                  <c:v>-17.7472228510908</c:v>
                </c:pt>
                <c:pt idx="4">
                  <c:v>-15.972314651099801</c:v>
                </c:pt>
                <c:pt idx="5">
                  <c:v>-9.9773703976514501</c:v>
                </c:pt>
                <c:pt idx="6">
                  <c:v>-6.7576797035257803</c:v>
                </c:pt>
                <c:pt idx="7">
                  <c:v>-6.6339500193642902</c:v>
                </c:pt>
                <c:pt idx="8">
                  <c:v>-5.9270571378092303</c:v>
                </c:pt>
                <c:pt idx="9">
                  <c:v>-5.7437480999639599</c:v>
                </c:pt>
                <c:pt idx="10">
                  <c:v>-5.4903443948591004</c:v>
                </c:pt>
                <c:pt idx="11">
                  <c:v>-5.09883304195621</c:v>
                </c:pt>
                <c:pt idx="12">
                  <c:v>-4.1881750209888304</c:v>
                </c:pt>
                <c:pt idx="13">
                  <c:v>-2.2877294790370502</c:v>
                </c:pt>
                <c:pt idx="14">
                  <c:v>-1.8595360020029801</c:v>
                </c:pt>
                <c:pt idx="15">
                  <c:v>-1.5246360507034</c:v>
                </c:pt>
                <c:pt idx="16">
                  <c:v>-1.0894635716229399</c:v>
                </c:pt>
                <c:pt idx="17">
                  <c:v>0.47149113726703301</c:v>
                </c:pt>
                <c:pt idx="18">
                  <c:v>1.12151420923345</c:v>
                </c:pt>
                <c:pt idx="19">
                  <c:v>4.0894608018621001</c:v>
                </c:pt>
                <c:pt idx="20">
                  <c:v>4.1128097905519301</c:v>
                </c:pt>
                <c:pt idx="21">
                  <c:v>4.5471303154724296</c:v>
                </c:pt>
                <c:pt idx="22">
                  <c:v>5.0358860689582201</c:v>
                </c:pt>
                <c:pt idx="23">
                  <c:v>6.3455428507079601</c:v>
                </c:pt>
                <c:pt idx="24">
                  <c:v>7.6541236271038899</c:v>
                </c:pt>
                <c:pt idx="25">
                  <c:v>7.8820235764611102</c:v>
                </c:pt>
                <c:pt idx="26">
                  <c:v>8.5693113819082196</c:v>
                </c:pt>
                <c:pt idx="27">
                  <c:v>11.344217907726501</c:v>
                </c:pt>
                <c:pt idx="28">
                  <c:v>15.8333704271428</c:v>
                </c:pt>
                <c:pt idx="29">
                  <c:v>22.004483428122398</c:v>
                </c:pt>
                <c:pt idx="30">
                  <c:v>23.116656332004101</c:v>
                </c:pt>
                <c:pt idx="31">
                  <c:v>28.837286047932999</c:v>
                </c:pt>
                <c:pt idx="32">
                  <c:v>38.682748961365299</c:v>
                </c:pt>
              </c:numCache>
            </c:numRef>
          </c:val>
          <c:extLst>
            <c:ext xmlns:c16="http://schemas.microsoft.com/office/drawing/2014/chart" uri="{C3380CC4-5D6E-409C-BE32-E72D297353CC}">
              <c16:uniqueId val="{00000024-DD92-4D27-BA40-457E81A8EDEB}"/>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5C0-417C-8751-A928F7425EDF}"/>
              </c:ext>
            </c:extLst>
          </c:dPt>
          <c:dPt>
            <c:idx val="1"/>
            <c:invertIfNegative val="0"/>
            <c:bubble3D val="0"/>
            <c:spPr>
              <a:solidFill>
                <a:srgbClr val="7C878E"/>
              </a:solidFill>
              <a:ln>
                <a:noFill/>
              </a:ln>
              <a:effectLst/>
            </c:spPr>
            <c:extLst>
              <c:ext xmlns:c16="http://schemas.microsoft.com/office/drawing/2014/chart" uri="{C3380CC4-5D6E-409C-BE32-E72D297353CC}">
                <c16:uniqueId val="{00000003-A5C0-417C-8751-A928F7425EDF}"/>
              </c:ext>
            </c:extLst>
          </c:dPt>
          <c:dPt>
            <c:idx val="2"/>
            <c:invertIfNegative val="0"/>
            <c:bubble3D val="0"/>
            <c:spPr>
              <a:solidFill>
                <a:srgbClr val="7C878E"/>
              </a:solidFill>
              <a:ln>
                <a:noFill/>
              </a:ln>
              <a:effectLst/>
            </c:spPr>
            <c:extLst>
              <c:ext xmlns:c16="http://schemas.microsoft.com/office/drawing/2014/chart" uri="{C3380CC4-5D6E-409C-BE32-E72D297353CC}">
                <c16:uniqueId val="{00000005-A5C0-417C-8751-A928F7425EDF}"/>
              </c:ext>
            </c:extLst>
          </c:dPt>
          <c:dPt>
            <c:idx val="3"/>
            <c:invertIfNegative val="0"/>
            <c:bubble3D val="0"/>
            <c:spPr>
              <a:solidFill>
                <a:srgbClr val="7C878E"/>
              </a:solidFill>
              <a:ln>
                <a:noFill/>
              </a:ln>
              <a:effectLst/>
            </c:spPr>
            <c:extLst>
              <c:ext xmlns:c16="http://schemas.microsoft.com/office/drawing/2014/chart" uri="{C3380CC4-5D6E-409C-BE32-E72D297353CC}">
                <c16:uniqueId val="{00000007-A5C0-417C-8751-A928F7425EDF}"/>
              </c:ext>
            </c:extLst>
          </c:dPt>
          <c:dPt>
            <c:idx val="4"/>
            <c:invertIfNegative val="0"/>
            <c:bubble3D val="0"/>
            <c:spPr>
              <a:solidFill>
                <a:srgbClr val="7C878E"/>
              </a:solidFill>
              <a:ln>
                <a:noFill/>
              </a:ln>
              <a:effectLst/>
            </c:spPr>
            <c:extLst>
              <c:ext xmlns:c16="http://schemas.microsoft.com/office/drawing/2014/chart" uri="{C3380CC4-5D6E-409C-BE32-E72D297353CC}">
                <c16:uniqueId val="{00000009-A5C0-417C-8751-A928F7425EDF}"/>
              </c:ext>
            </c:extLst>
          </c:dPt>
          <c:dPt>
            <c:idx val="5"/>
            <c:invertIfNegative val="0"/>
            <c:bubble3D val="0"/>
            <c:spPr>
              <a:solidFill>
                <a:srgbClr val="7C878E"/>
              </a:solidFill>
              <a:ln>
                <a:noFill/>
              </a:ln>
              <a:effectLst/>
            </c:spPr>
            <c:extLst>
              <c:ext xmlns:c16="http://schemas.microsoft.com/office/drawing/2014/chart" uri="{C3380CC4-5D6E-409C-BE32-E72D297353CC}">
                <c16:uniqueId val="{0000000B-A5C0-417C-8751-A928F7425EDF}"/>
              </c:ext>
            </c:extLst>
          </c:dPt>
          <c:dPt>
            <c:idx val="6"/>
            <c:invertIfNegative val="0"/>
            <c:bubble3D val="0"/>
            <c:spPr>
              <a:solidFill>
                <a:srgbClr val="7C878E"/>
              </a:solidFill>
              <a:ln>
                <a:noFill/>
              </a:ln>
              <a:effectLst/>
            </c:spPr>
            <c:extLst>
              <c:ext xmlns:c16="http://schemas.microsoft.com/office/drawing/2014/chart" uri="{C3380CC4-5D6E-409C-BE32-E72D297353CC}">
                <c16:uniqueId val="{0000000D-A5C0-417C-8751-A928F7425EDF}"/>
              </c:ext>
            </c:extLst>
          </c:dPt>
          <c:dPt>
            <c:idx val="7"/>
            <c:invertIfNegative val="0"/>
            <c:bubble3D val="0"/>
            <c:spPr>
              <a:solidFill>
                <a:srgbClr val="7C878E"/>
              </a:solidFill>
              <a:ln>
                <a:noFill/>
              </a:ln>
              <a:effectLst/>
            </c:spPr>
            <c:extLst>
              <c:ext xmlns:c16="http://schemas.microsoft.com/office/drawing/2014/chart" uri="{C3380CC4-5D6E-409C-BE32-E72D297353CC}">
                <c16:uniqueId val="{0000000F-A5C0-417C-8751-A928F7425EDF}"/>
              </c:ext>
            </c:extLst>
          </c:dPt>
          <c:dPt>
            <c:idx val="8"/>
            <c:invertIfNegative val="0"/>
            <c:bubble3D val="0"/>
            <c:spPr>
              <a:solidFill>
                <a:srgbClr val="7C878E"/>
              </a:solidFill>
              <a:ln>
                <a:noFill/>
              </a:ln>
              <a:effectLst/>
            </c:spPr>
            <c:extLst>
              <c:ext xmlns:c16="http://schemas.microsoft.com/office/drawing/2014/chart" uri="{C3380CC4-5D6E-409C-BE32-E72D297353CC}">
                <c16:uniqueId val="{00000011-A5C0-417C-8751-A928F7425EDF}"/>
              </c:ext>
            </c:extLst>
          </c:dPt>
          <c:dPt>
            <c:idx val="9"/>
            <c:invertIfNegative val="0"/>
            <c:bubble3D val="0"/>
            <c:spPr>
              <a:solidFill>
                <a:srgbClr val="7C878E"/>
              </a:solidFill>
              <a:ln>
                <a:noFill/>
              </a:ln>
              <a:effectLst/>
            </c:spPr>
            <c:extLst>
              <c:ext xmlns:c16="http://schemas.microsoft.com/office/drawing/2014/chart" uri="{C3380CC4-5D6E-409C-BE32-E72D297353CC}">
                <c16:uniqueId val="{00000013-A5C0-417C-8751-A928F7425ED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A5C0-417C-8751-A928F7425EDF}"/>
              </c:ext>
            </c:extLst>
          </c:dPt>
          <c:dPt>
            <c:idx val="11"/>
            <c:invertIfNegative val="0"/>
            <c:bubble3D val="0"/>
            <c:spPr>
              <a:solidFill>
                <a:srgbClr val="7C878E"/>
              </a:solidFill>
              <a:ln>
                <a:noFill/>
              </a:ln>
              <a:effectLst/>
            </c:spPr>
            <c:extLst>
              <c:ext xmlns:c16="http://schemas.microsoft.com/office/drawing/2014/chart" uri="{C3380CC4-5D6E-409C-BE32-E72D297353CC}">
                <c16:uniqueId val="{00000017-A5C0-417C-8751-A928F7425EDF}"/>
              </c:ext>
            </c:extLst>
          </c:dPt>
          <c:dPt>
            <c:idx val="12"/>
            <c:invertIfNegative val="0"/>
            <c:bubble3D val="0"/>
            <c:spPr>
              <a:solidFill>
                <a:srgbClr val="FBBB27"/>
              </a:solidFill>
              <a:ln>
                <a:noFill/>
              </a:ln>
              <a:effectLst/>
            </c:spPr>
            <c:extLst>
              <c:ext xmlns:c16="http://schemas.microsoft.com/office/drawing/2014/chart" uri="{C3380CC4-5D6E-409C-BE32-E72D297353CC}">
                <c16:uniqueId val="{00000019-A5C0-417C-8751-A928F7425EDF}"/>
              </c:ext>
            </c:extLst>
          </c:dPt>
          <c:dPt>
            <c:idx val="13"/>
            <c:invertIfNegative val="0"/>
            <c:bubble3D val="0"/>
            <c:spPr>
              <a:solidFill>
                <a:srgbClr val="7C878E"/>
              </a:solidFill>
              <a:ln>
                <a:noFill/>
              </a:ln>
              <a:effectLst/>
            </c:spPr>
            <c:extLst>
              <c:ext xmlns:c16="http://schemas.microsoft.com/office/drawing/2014/chart" uri="{C3380CC4-5D6E-409C-BE32-E72D297353CC}">
                <c16:uniqueId val="{0000001B-A5C0-417C-8751-A928F7425EDF}"/>
              </c:ext>
            </c:extLst>
          </c:dPt>
          <c:dPt>
            <c:idx val="14"/>
            <c:invertIfNegative val="0"/>
            <c:bubble3D val="0"/>
            <c:spPr>
              <a:solidFill>
                <a:srgbClr val="7C878E"/>
              </a:solidFill>
              <a:ln>
                <a:noFill/>
              </a:ln>
              <a:effectLst/>
            </c:spPr>
            <c:extLst>
              <c:ext xmlns:c16="http://schemas.microsoft.com/office/drawing/2014/chart" uri="{C3380CC4-5D6E-409C-BE32-E72D297353CC}">
                <c16:uniqueId val="{0000001D-A5C0-417C-8751-A928F7425EDF}"/>
              </c:ext>
            </c:extLst>
          </c:dPt>
          <c:dPt>
            <c:idx val="15"/>
            <c:invertIfNegative val="0"/>
            <c:bubble3D val="0"/>
            <c:spPr>
              <a:solidFill>
                <a:srgbClr val="7C878E"/>
              </a:solidFill>
              <a:ln>
                <a:noFill/>
              </a:ln>
              <a:effectLst/>
            </c:spPr>
            <c:extLst>
              <c:ext xmlns:c16="http://schemas.microsoft.com/office/drawing/2014/chart" uri="{C3380CC4-5D6E-409C-BE32-E72D297353CC}">
                <c16:uniqueId val="{0000001F-A5C0-417C-8751-A928F7425EDF}"/>
              </c:ext>
            </c:extLst>
          </c:dPt>
          <c:dPt>
            <c:idx val="16"/>
            <c:invertIfNegative val="0"/>
            <c:bubble3D val="0"/>
            <c:spPr>
              <a:solidFill>
                <a:srgbClr val="7C878E"/>
              </a:solidFill>
              <a:ln>
                <a:noFill/>
              </a:ln>
              <a:effectLst/>
            </c:spPr>
            <c:extLst>
              <c:ext xmlns:c16="http://schemas.microsoft.com/office/drawing/2014/chart" uri="{C3380CC4-5D6E-409C-BE32-E72D297353CC}">
                <c16:uniqueId val="{00000021-A5C0-417C-8751-A928F7425EDF}"/>
              </c:ext>
            </c:extLst>
          </c:dPt>
          <c:dPt>
            <c:idx val="17"/>
            <c:invertIfNegative val="0"/>
            <c:bubble3D val="0"/>
            <c:spPr>
              <a:solidFill>
                <a:srgbClr val="7C878E"/>
              </a:solidFill>
              <a:ln>
                <a:noFill/>
              </a:ln>
              <a:effectLst/>
            </c:spPr>
            <c:extLst>
              <c:ext xmlns:c16="http://schemas.microsoft.com/office/drawing/2014/chart" uri="{C3380CC4-5D6E-409C-BE32-E72D297353CC}">
                <c16:uniqueId val="{00000023-A5C0-417C-8751-A928F7425EDF}"/>
              </c:ext>
            </c:extLst>
          </c:dPt>
          <c:dPt>
            <c:idx val="21"/>
            <c:invertIfNegative val="0"/>
            <c:bubble3D val="0"/>
            <c:spPr>
              <a:solidFill>
                <a:srgbClr val="95682B"/>
              </a:solidFill>
              <a:ln>
                <a:noFill/>
              </a:ln>
              <a:effectLst/>
            </c:spPr>
            <c:extLst>
              <c:ext xmlns:c16="http://schemas.microsoft.com/office/drawing/2014/chart" uri="{C3380CC4-5D6E-409C-BE32-E72D297353CC}">
                <c16:uniqueId val="{00000025-A5C0-417C-8751-A928F7425EDF}"/>
              </c:ext>
            </c:extLst>
          </c:dPt>
          <c:dPt>
            <c:idx val="29"/>
            <c:invertIfNegative val="0"/>
            <c:bubble3D val="0"/>
            <c:spPr>
              <a:solidFill>
                <a:srgbClr val="7C878E"/>
              </a:solidFill>
              <a:ln>
                <a:noFill/>
              </a:ln>
              <a:effectLst/>
            </c:spPr>
            <c:extLst>
              <c:ext xmlns:c16="http://schemas.microsoft.com/office/drawing/2014/chart" uri="{C3380CC4-5D6E-409C-BE32-E72D297353CC}">
                <c16:uniqueId val="{00000027-A5C0-417C-8751-A928F7425EDF}"/>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'F105'!$A$6:$A$38</c:f>
              <c:strCache>
                <c:ptCount val="33"/>
                <c:pt idx="0">
                  <c:v>Guerrero</c:v>
                </c:pt>
                <c:pt idx="1">
                  <c:v>Chiapas</c:v>
                </c:pt>
                <c:pt idx="2">
                  <c:v>Quintana Roo</c:v>
                </c:pt>
                <c:pt idx="3">
                  <c:v>Sonora</c:v>
                </c:pt>
                <c:pt idx="4">
                  <c:v>Tabasco</c:v>
                </c:pt>
                <c:pt idx="5">
                  <c:v>Colima</c:v>
                </c:pt>
                <c:pt idx="6">
                  <c:v>Oaxaca</c:v>
                </c:pt>
                <c:pt idx="7">
                  <c:v>Tlaxcala</c:v>
                </c:pt>
                <c:pt idx="8">
                  <c:v>Ciudad de México</c:v>
                </c:pt>
                <c:pt idx="9">
                  <c:v>Sinaloa</c:v>
                </c:pt>
                <c:pt idx="10">
                  <c:v>Durango</c:v>
                </c:pt>
                <c:pt idx="11">
                  <c:v>Michoacán</c:v>
                </c:pt>
                <c:pt idx="12">
                  <c:v>Jalisco</c:v>
                </c:pt>
                <c:pt idx="13">
                  <c:v>Nayarit</c:v>
                </c:pt>
                <c:pt idx="14">
                  <c:v>Morelos</c:v>
                </c:pt>
                <c:pt idx="15">
                  <c:v>Coahuila</c:v>
                </c:pt>
                <c:pt idx="16">
                  <c:v>Zacatecas</c:v>
                </c:pt>
                <c:pt idx="17">
                  <c:v>Veracruz</c:v>
                </c:pt>
                <c:pt idx="18">
                  <c:v>Chihuahua</c:v>
                </c:pt>
                <c:pt idx="19">
                  <c:v>Baja California</c:v>
                </c:pt>
                <c:pt idx="20">
                  <c:v>Estado de México</c:v>
                </c:pt>
                <c:pt idx="21">
                  <c:v>Nacional</c:v>
                </c:pt>
                <c:pt idx="22">
                  <c:v>Aguascalientes</c:v>
                </c:pt>
                <c:pt idx="23">
                  <c:v>Querétaro</c:v>
                </c:pt>
                <c:pt idx="24">
                  <c:v>San Luis Potosí</c:v>
                </c:pt>
                <c:pt idx="25">
                  <c:v>Guanajuato</c:v>
                </c:pt>
                <c:pt idx="26">
                  <c:v>Puebla</c:v>
                </c:pt>
                <c:pt idx="27">
                  <c:v>Tamaulipas</c:v>
                </c:pt>
                <c:pt idx="28">
                  <c:v>Nuevo León</c:v>
                </c:pt>
                <c:pt idx="29">
                  <c:v>Yucatán</c:v>
                </c:pt>
                <c:pt idx="30">
                  <c:v>Hidalgo</c:v>
                </c:pt>
                <c:pt idx="31">
                  <c:v>Baja California Sur</c:v>
                </c:pt>
                <c:pt idx="32">
                  <c:v>Campeche</c:v>
                </c:pt>
              </c:strCache>
            </c:strRef>
          </c:cat>
          <c:val>
            <c:numRef>
              <c:f>'F105'!$B$6:$B$38</c:f>
              <c:numCache>
                <c:formatCode>0.0</c:formatCode>
                <c:ptCount val="33"/>
                <c:pt idx="0">
                  <c:v>-21.220159151193599</c:v>
                </c:pt>
                <c:pt idx="1">
                  <c:v>-6.6648381788261197</c:v>
                </c:pt>
                <c:pt idx="2">
                  <c:v>-5.0395668471470296</c:v>
                </c:pt>
                <c:pt idx="3">
                  <c:v>-4.3102977754559397</c:v>
                </c:pt>
                <c:pt idx="4">
                  <c:v>-3.5124785421893598</c:v>
                </c:pt>
                <c:pt idx="5">
                  <c:v>-3.3716359237979998</c:v>
                </c:pt>
                <c:pt idx="6">
                  <c:v>-2.2453703703703698</c:v>
                </c:pt>
                <c:pt idx="7">
                  <c:v>-0.97217386646669701</c:v>
                </c:pt>
                <c:pt idx="8">
                  <c:v>-0.84454896477206298</c:v>
                </c:pt>
                <c:pt idx="9">
                  <c:v>-0.53056027164686304</c:v>
                </c:pt>
                <c:pt idx="10">
                  <c:v>-0.105437036516365</c:v>
                </c:pt>
                <c:pt idx="11">
                  <c:v>0.27582178667617802</c:v>
                </c:pt>
                <c:pt idx="12">
                  <c:v>0.658809808070426</c:v>
                </c:pt>
                <c:pt idx="13">
                  <c:v>0.73529411764705599</c:v>
                </c:pt>
                <c:pt idx="14">
                  <c:v>0.93713393205778805</c:v>
                </c:pt>
                <c:pt idx="15">
                  <c:v>1.2067136535444301</c:v>
                </c:pt>
                <c:pt idx="16">
                  <c:v>1.3201524683132499</c:v>
                </c:pt>
                <c:pt idx="17">
                  <c:v>1.6779515915635399</c:v>
                </c:pt>
                <c:pt idx="18">
                  <c:v>1.85681969947988</c:v>
                </c:pt>
                <c:pt idx="19">
                  <c:v>2.1792548975200901</c:v>
                </c:pt>
                <c:pt idx="20">
                  <c:v>2.2239997629945698</c:v>
                </c:pt>
                <c:pt idx="21">
                  <c:v>2.4245374798030701</c:v>
                </c:pt>
                <c:pt idx="22">
                  <c:v>3.3515690389257502</c:v>
                </c:pt>
                <c:pt idx="23">
                  <c:v>3.4044818305181401</c:v>
                </c:pt>
                <c:pt idx="24">
                  <c:v>3.6400861495918599</c:v>
                </c:pt>
                <c:pt idx="25">
                  <c:v>4.0027036455607901</c:v>
                </c:pt>
                <c:pt idx="26">
                  <c:v>4.2776107651563997</c:v>
                </c:pt>
                <c:pt idx="27">
                  <c:v>4.8018697952329399</c:v>
                </c:pt>
                <c:pt idx="28">
                  <c:v>5.86063846671665</c:v>
                </c:pt>
                <c:pt idx="29">
                  <c:v>7.7316258039149499</c:v>
                </c:pt>
                <c:pt idx="30">
                  <c:v>7.8969140398775597</c:v>
                </c:pt>
                <c:pt idx="31">
                  <c:v>8.3952027412906904</c:v>
                </c:pt>
                <c:pt idx="32">
                  <c:v>17.138314785373598</c:v>
                </c:pt>
              </c:numCache>
            </c:numRef>
          </c:val>
          <c:extLst>
            <c:ext xmlns:c16="http://schemas.microsoft.com/office/drawing/2014/chart" uri="{C3380CC4-5D6E-409C-BE32-E72D297353CC}">
              <c16:uniqueId val="{00000028-A5C0-417C-8751-A928F7425ED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25D3-4803-A1A9-5BA2D9DF7FDA}"/>
              </c:ext>
            </c:extLst>
          </c:dPt>
          <c:dPt>
            <c:idx val="1"/>
            <c:invertIfNegative val="0"/>
            <c:bubble3D val="0"/>
            <c:spPr>
              <a:solidFill>
                <a:srgbClr val="7C878E"/>
              </a:solidFill>
              <a:ln>
                <a:noFill/>
              </a:ln>
              <a:effectLst/>
            </c:spPr>
            <c:extLst>
              <c:ext xmlns:c16="http://schemas.microsoft.com/office/drawing/2014/chart" uri="{C3380CC4-5D6E-409C-BE32-E72D297353CC}">
                <c16:uniqueId val="{00000003-25D3-4803-A1A9-5BA2D9DF7FDA}"/>
              </c:ext>
            </c:extLst>
          </c:dPt>
          <c:dPt>
            <c:idx val="2"/>
            <c:invertIfNegative val="0"/>
            <c:bubble3D val="0"/>
            <c:spPr>
              <a:solidFill>
                <a:srgbClr val="7C878E"/>
              </a:solidFill>
              <a:ln>
                <a:noFill/>
              </a:ln>
              <a:effectLst/>
            </c:spPr>
            <c:extLst>
              <c:ext xmlns:c16="http://schemas.microsoft.com/office/drawing/2014/chart" uri="{C3380CC4-5D6E-409C-BE32-E72D297353CC}">
                <c16:uniqueId val="{00000005-25D3-4803-A1A9-5BA2D9DF7FDA}"/>
              </c:ext>
            </c:extLst>
          </c:dPt>
          <c:dPt>
            <c:idx val="3"/>
            <c:invertIfNegative val="0"/>
            <c:bubble3D val="0"/>
            <c:spPr>
              <a:solidFill>
                <a:srgbClr val="7C878E"/>
              </a:solidFill>
              <a:ln>
                <a:noFill/>
              </a:ln>
              <a:effectLst/>
            </c:spPr>
            <c:extLst>
              <c:ext xmlns:c16="http://schemas.microsoft.com/office/drawing/2014/chart" uri="{C3380CC4-5D6E-409C-BE32-E72D297353CC}">
                <c16:uniqueId val="{00000007-25D3-4803-A1A9-5BA2D9DF7FDA}"/>
              </c:ext>
            </c:extLst>
          </c:dPt>
          <c:dPt>
            <c:idx val="4"/>
            <c:invertIfNegative val="0"/>
            <c:bubble3D val="0"/>
            <c:spPr>
              <a:solidFill>
                <a:srgbClr val="7C878E"/>
              </a:solidFill>
              <a:ln>
                <a:noFill/>
              </a:ln>
              <a:effectLst/>
            </c:spPr>
            <c:extLst>
              <c:ext xmlns:c16="http://schemas.microsoft.com/office/drawing/2014/chart" uri="{C3380CC4-5D6E-409C-BE32-E72D297353CC}">
                <c16:uniqueId val="{00000009-25D3-4803-A1A9-5BA2D9DF7FDA}"/>
              </c:ext>
            </c:extLst>
          </c:dPt>
          <c:dPt>
            <c:idx val="5"/>
            <c:invertIfNegative val="0"/>
            <c:bubble3D val="0"/>
            <c:spPr>
              <a:solidFill>
                <a:srgbClr val="7C878E"/>
              </a:solidFill>
              <a:ln>
                <a:noFill/>
              </a:ln>
              <a:effectLst/>
            </c:spPr>
            <c:extLst>
              <c:ext xmlns:c16="http://schemas.microsoft.com/office/drawing/2014/chart" uri="{C3380CC4-5D6E-409C-BE32-E72D297353CC}">
                <c16:uniqueId val="{0000000B-25D3-4803-A1A9-5BA2D9DF7FDA}"/>
              </c:ext>
            </c:extLst>
          </c:dPt>
          <c:dPt>
            <c:idx val="6"/>
            <c:invertIfNegative val="0"/>
            <c:bubble3D val="0"/>
            <c:spPr>
              <a:solidFill>
                <a:srgbClr val="7C878E"/>
              </a:solidFill>
              <a:ln>
                <a:noFill/>
              </a:ln>
              <a:effectLst/>
            </c:spPr>
            <c:extLst>
              <c:ext xmlns:c16="http://schemas.microsoft.com/office/drawing/2014/chart" uri="{C3380CC4-5D6E-409C-BE32-E72D297353CC}">
                <c16:uniqueId val="{0000000D-25D3-4803-A1A9-5BA2D9DF7FDA}"/>
              </c:ext>
            </c:extLst>
          </c:dPt>
          <c:dPt>
            <c:idx val="7"/>
            <c:invertIfNegative val="0"/>
            <c:bubble3D val="0"/>
            <c:spPr>
              <a:solidFill>
                <a:srgbClr val="7C878E"/>
              </a:solidFill>
              <a:ln>
                <a:noFill/>
              </a:ln>
              <a:effectLst/>
            </c:spPr>
            <c:extLst>
              <c:ext xmlns:c16="http://schemas.microsoft.com/office/drawing/2014/chart" uri="{C3380CC4-5D6E-409C-BE32-E72D297353CC}">
                <c16:uniqueId val="{0000000F-25D3-4803-A1A9-5BA2D9DF7FDA}"/>
              </c:ext>
            </c:extLst>
          </c:dPt>
          <c:dPt>
            <c:idx val="8"/>
            <c:invertIfNegative val="0"/>
            <c:bubble3D val="0"/>
            <c:spPr>
              <a:solidFill>
                <a:srgbClr val="7C878E"/>
              </a:solidFill>
              <a:ln>
                <a:noFill/>
              </a:ln>
              <a:effectLst/>
            </c:spPr>
            <c:extLst>
              <c:ext xmlns:c16="http://schemas.microsoft.com/office/drawing/2014/chart" uri="{C3380CC4-5D6E-409C-BE32-E72D297353CC}">
                <c16:uniqueId val="{00000011-25D3-4803-A1A9-5BA2D9DF7FDA}"/>
              </c:ext>
            </c:extLst>
          </c:dPt>
          <c:dPt>
            <c:idx val="9"/>
            <c:invertIfNegative val="0"/>
            <c:bubble3D val="0"/>
            <c:spPr>
              <a:solidFill>
                <a:srgbClr val="FBBB27"/>
              </a:solidFill>
              <a:ln>
                <a:noFill/>
              </a:ln>
              <a:effectLst/>
            </c:spPr>
            <c:extLst>
              <c:ext xmlns:c16="http://schemas.microsoft.com/office/drawing/2014/chart" uri="{C3380CC4-5D6E-409C-BE32-E72D297353CC}">
                <c16:uniqueId val="{00000013-25D3-4803-A1A9-5BA2D9DF7FD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25D3-4803-A1A9-5BA2D9DF7FDA}"/>
              </c:ext>
            </c:extLst>
          </c:dPt>
          <c:dPt>
            <c:idx val="11"/>
            <c:invertIfNegative val="0"/>
            <c:bubble3D val="0"/>
            <c:spPr>
              <a:solidFill>
                <a:srgbClr val="7C878E"/>
              </a:solidFill>
              <a:ln>
                <a:noFill/>
              </a:ln>
              <a:effectLst/>
            </c:spPr>
            <c:extLst>
              <c:ext xmlns:c16="http://schemas.microsoft.com/office/drawing/2014/chart" uri="{C3380CC4-5D6E-409C-BE32-E72D297353CC}">
                <c16:uniqueId val="{00000017-25D3-4803-A1A9-5BA2D9DF7FDA}"/>
              </c:ext>
            </c:extLst>
          </c:dPt>
          <c:dPt>
            <c:idx val="12"/>
            <c:invertIfNegative val="0"/>
            <c:bubble3D val="0"/>
            <c:spPr>
              <a:solidFill>
                <a:srgbClr val="7C878E"/>
              </a:solidFill>
              <a:ln>
                <a:noFill/>
              </a:ln>
              <a:effectLst/>
            </c:spPr>
            <c:extLst>
              <c:ext xmlns:c16="http://schemas.microsoft.com/office/drawing/2014/chart" uri="{C3380CC4-5D6E-409C-BE32-E72D297353CC}">
                <c16:uniqueId val="{00000019-25D3-4803-A1A9-5BA2D9DF7FDA}"/>
              </c:ext>
            </c:extLst>
          </c:dPt>
          <c:dPt>
            <c:idx val="13"/>
            <c:invertIfNegative val="0"/>
            <c:bubble3D val="0"/>
            <c:spPr>
              <a:solidFill>
                <a:srgbClr val="7C878E"/>
              </a:solidFill>
              <a:ln>
                <a:noFill/>
              </a:ln>
              <a:effectLst/>
            </c:spPr>
            <c:extLst>
              <c:ext xmlns:c16="http://schemas.microsoft.com/office/drawing/2014/chart" uri="{C3380CC4-5D6E-409C-BE32-E72D297353CC}">
                <c16:uniqueId val="{0000001B-25D3-4803-A1A9-5BA2D9DF7FDA}"/>
              </c:ext>
            </c:extLst>
          </c:dPt>
          <c:dPt>
            <c:idx val="14"/>
            <c:invertIfNegative val="0"/>
            <c:bubble3D val="0"/>
            <c:spPr>
              <a:solidFill>
                <a:srgbClr val="7C878E"/>
              </a:solidFill>
              <a:ln>
                <a:noFill/>
              </a:ln>
              <a:effectLst/>
            </c:spPr>
            <c:extLst>
              <c:ext xmlns:c16="http://schemas.microsoft.com/office/drawing/2014/chart" uri="{C3380CC4-5D6E-409C-BE32-E72D297353CC}">
                <c16:uniqueId val="{0000001D-25D3-4803-A1A9-5BA2D9DF7FDA}"/>
              </c:ext>
            </c:extLst>
          </c:dPt>
          <c:dPt>
            <c:idx val="15"/>
            <c:invertIfNegative val="0"/>
            <c:bubble3D val="0"/>
            <c:spPr>
              <a:solidFill>
                <a:srgbClr val="7C878E"/>
              </a:solidFill>
              <a:ln>
                <a:noFill/>
              </a:ln>
              <a:effectLst/>
            </c:spPr>
            <c:extLst>
              <c:ext xmlns:c16="http://schemas.microsoft.com/office/drawing/2014/chart" uri="{C3380CC4-5D6E-409C-BE32-E72D297353CC}">
                <c16:uniqueId val="{0000001F-25D3-4803-A1A9-5BA2D9DF7FDA}"/>
              </c:ext>
            </c:extLst>
          </c:dPt>
          <c:dPt>
            <c:idx val="16"/>
            <c:invertIfNegative val="0"/>
            <c:bubble3D val="0"/>
            <c:spPr>
              <a:solidFill>
                <a:srgbClr val="7C878E"/>
              </a:solidFill>
              <a:ln>
                <a:noFill/>
              </a:ln>
              <a:effectLst/>
            </c:spPr>
            <c:extLst>
              <c:ext xmlns:c16="http://schemas.microsoft.com/office/drawing/2014/chart" uri="{C3380CC4-5D6E-409C-BE32-E72D297353CC}">
                <c16:uniqueId val="{00000021-25D3-4803-A1A9-5BA2D9DF7FDA}"/>
              </c:ext>
            </c:extLst>
          </c:dPt>
          <c:dPt>
            <c:idx val="17"/>
            <c:invertIfNegative val="0"/>
            <c:bubble3D val="0"/>
            <c:spPr>
              <a:solidFill>
                <a:srgbClr val="7C878E"/>
              </a:solidFill>
              <a:ln>
                <a:noFill/>
              </a:ln>
              <a:effectLst/>
            </c:spPr>
            <c:extLst>
              <c:ext xmlns:c16="http://schemas.microsoft.com/office/drawing/2014/chart" uri="{C3380CC4-5D6E-409C-BE32-E72D297353CC}">
                <c16:uniqueId val="{00000023-25D3-4803-A1A9-5BA2D9DF7FDA}"/>
              </c:ext>
            </c:extLst>
          </c:dPt>
          <c:dPt>
            <c:idx val="19"/>
            <c:invertIfNegative val="0"/>
            <c:bubble3D val="0"/>
            <c:spPr>
              <a:solidFill>
                <a:srgbClr val="95682B"/>
              </a:solidFill>
              <a:ln>
                <a:noFill/>
              </a:ln>
              <a:effectLst/>
            </c:spPr>
            <c:extLst>
              <c:ext xmlns:c16="http://schemas.microsoft.com/office/drawing/2014/chart" uri="{C3380CC4-5D6E-409C-BE32-E72D297353CC}">
                <c16:uniqueId val="{00000025-25D3-4803-A1A9-5BA2D9DF7FDA}"/>
              </c:ext>
            </c:extLst>
          </c:dPt>
          <c:dPt>
            <c:idx val="29"/>
            <c:invertIfNegative val="0"/>
            <c:bubble3D val="0"/>
            <c:spPr>
              <a:solidFill>
                <a:srgbClr val="7C878E"/>
              </a:solidFill>
              <a:ln>
                <a:noFill/>
              </a:ln>
              <a:effectLst/>
            </c:spPr>
            <c:extLst>
              <c:ext xmlns:c16="http://schemas.microsoft.com/office/drawing/2014/chart" uri="{C3380CC4-5D6E-409C-BE32-E72D297353CC}">
                <c16:uniqueId val="{00000027-25D3-4803-A1A9-5BA2D9DF7FDA}"/>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'F106'!$A$6:$A$38</c:f>
              <c:strCache>
                <c:ptCount val="33"/>
                <c:pt idx="0">
                  <c:v>Chiapas</c:v>
                </c:pt>
                <c:pt idx="1">
                  <c:v>Tabasco</c:v>
                </c:pt>
                <c:pt idx="2">
                  <c:v>Guerrero</c:v>
                </c:pt>
                <c:pt idx="3">
                  <c:v>Sonora</c:v>
                </c:pt>
                <c:pt idx="4">
                  <c:v>Quintana Roo</c:v>
                </c:pt>
                <c:pt idx="5">
                  <c:v>Zacatecas</c:v>
                </c:pt>
                <c:pt idx="6">
                  <c:v>Oaxaca</c:v>
                </c:pt>
                <c:pt idx="7">
                  <c:v>Tlaxcala</c:v>
                </c:pt>
                <c:pt idx="8">
                  <c:v>Michoacán</c:v>
                </c:pt>
                <c:pt idx="9">
                  <c:v>Jalisco</c:v>
                </c:pt>
                <c:pt idx="10">
                  <c:v>Morelos</c:v>
                </c:pt>
                <c:pt idx="11">
                  <c:v>Sinaloa</c:v>
                </c:pt>
                <c:pt idx="12">
                  <c:v>Chihuahua</c:v>
                </c:pt>
                <c:pt idx="13">
                  <c:v>Aguascalientes</c:v>
                </c:pt>
                <c:pt idx="14">
                  <c:v>Colima</c:v>
                </c:pt>
                <c:pt idx="15">
                  <c:v>Baja California</c:v>
                </c:pt>
                <c:pt idx="16">
                  <c:v>San Luis Potosí</c:v>
                </c:pt>
                <c:pt idx="17">
                  <c:v>Coahuila</c:v>
                </c:pt>
                <c:pt idx="18">
                  <c:v>Veracruz</c:v>
                </c:pt>
                <c:pt idx="19">
                  <c:v>Nacional</c:v>
                </c:pt>
                <c:pt idx="20">
                  <c:v>Puebla</c:v>
                </c:pt>
                <c:pt idx="21">
                  <c:v>Ciudad de México</c:v>
                </c:pt>
                <c:pt idx="22">
                  <c:v>Tamaulipas</c:v>
                </c:pt>
                <c:pt idx="23">
                  <c:v>Estado de México</c:v>
                </c:pt>
                <c:pt idx="24">
                  <c:v>Durango</c:v>
                </c:pt>
                <c:pt idx="25">
                  <c:v>Guanajuato</c:v>
                </c:pt>
                <c:pt idx="26">
                  <c:v>Nayarit</c:v>
                </c:pt>
                <c:pt idx="27">
                  <c:v>Querétaro</c:v>
                </c:pt>
                <c:pt idx="28">
                  <c:v>Nuevo León</c:v>
                </c:pt>
                <c:pt idx="29">
                  <c:v>Yucatán</c:v>
                </c:pt>
                <c:pt idx="30">
                  <c:v>Baja California Sur</c:v>
                </c:pt>
                <c:pt idx="31">
                  <c:v>Campeche</c:v>
                </c:pt>
                <c:pt idx="32">
                  <c:v>Hidalgo</c:v>
                </c:pt>
              </c:strCache>
            </c:strRef>
          </c:cat>
          <c:val>
            <c:numRef>
              <c:f>'F106'!$B$6:$B$38</c:f>
              <c:numCache>
                <c:formatCode>0.0</c:formatCode>
                <c:ptCount val="33"/>
                <c:pt idx="0">
                  <c:v>-5.4611609567200503</c:v>
                </c:pt>
                <c:pt idx="1">
                  <c:v>-4.4446604606482003</c:v>
                </c:pt>
                <c:pt idx="2">
                  <c:v>-4.1213185098498304</c:v>
                </c:pt>
                <c:pt idx="3">
                  <c:v>-2.51375050434631</c:v>
                </c:pt>
                <c:pt idx="4">
                  <c:v>-2.16964958188853</c:v>
                </c:pt>
                <c:pt idx="5">
                  <c:v>-1.49912285170799</c:v>
                </c:pt>
                <c:pt idx="6">
                  <c:v>-0.92471429817673201</c:v>
                </c:pt>
                <c:pt idx="7">
                  <c:v>-0.84812851068297701</c:v>
                </c:pt>
                <c:pt idx="8">
                  <c:v>-0.118411731390722</c:v>
                </c:pt>
                <c:pt idx="9">
                  <c:v>1.6560968848419</c:v>
                </c:pt>
                <c:pt idx="10">
                  <c:v>1.9645568133539699</c:v>
                </c:pt>
                <c:pt idx="11">
                  <c:v>2.0831796121997002</c:v>
                </c:pt>
                <c:pt idx="12">
                  <c:v>2.2614752903183901</c:v>
                </c:pt>
                <c:pt idx="13">
                  <c:v>2.3455199241956901</c:v>
                </c:pt>
                <c:pt idx="14">
                  <c:v>2.9174790433357698</c:v>
                </c:pt>
                <c:pt idx="15">
                  <c:v>3.0283459620685802</c:v>
                </c:pt>
                <c:pt idx="16">
                  <c:v>3.4753025554144599</c:v>
                </c:pt>
                <c:pt idx="17">
                  <c:v>3.6792450781077499</c:v>
                </c:pt>
                <c:pt idx="18">
                  <c:v>3.99541272432382</c:v>
                </c:pt>
                <c:pt idx="19">
                  <c:v>4.0531630055386403</c:v>
                </c:pt>
                <c:pt idx="20">
                  <c:v>4.2522149935279501</c:v>
                </c:pt>
                <c:pt idx="21">
                  <c:v>4.4041306729243104</c:v>
                </c:pt>
                <c:pt idx="22">
                  <c:v>5.4056803290704902</c:v>
                </c:pt>
                <c:pt idx="23">
                  <c:v>5.4296814992244897</c:v>
                </c:pt>
                <c:pt idx="24">
                  <c:v>5.52518236061261</c:v>
                </c:pt>
                <c:pt idx="25">
                  <c:v>5.7741460202916297</c:v>
                </c:pt>
                <c:pt idx="26">
                  <c:v>6.6324413573710199</c:v>
                </c:pt>
                <c:pt idx="27">
                  <c:v>6.8798939536988604</c:v>
                </c:pt>
                <c:pt idx="28">
                  <c:v>7.01805455758657</c:v>
                </c:pt>
                <c:pt idx="29">
                  <c:v>7.0220105555504997</c:v>
                </c:pt>
                <c:pt idx="30">
                  <c:v>9.2168031821268794</c:v>
                </c:pt>
                <c:pt idx="31">
                  <c:v>11.7784711388456</c:v>
                </c:pt>
                <c:pt idx="32">
                  <c:v>19.2085608007853</c:v>
                </c:pt>
              </c:numCache>
            </c:numRef>
          </c:val>
          <c:extLst>
            <c:ext xmlns:c16="http://schemas.microsoft.com/office/drawing/2014/chart" uri="{C3380CC4-5D6E-409C-BE32-E72D297353CC}">
              <c16:uniqueId val="{00000028-25D3-4803-A1A9-5BA2D9DF7FD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'F26'!$B$7</c:f>
              <c:strCache>
                <c:ptCount val="1"/>
                <c:pt idx="0">
                  <c:v>Económica</c:v>
                </c:pt>
              </c:strCache>
            </c:strRef>
          </c:tx>
          <c:spPr>
            <a:solidFill>
              <a:srgbClr val="FBBB27"/>
            </a:solidFill>
            <a:ln>
              <a:noFill/>
            </a:ln>
            <a:effectLst/>
          </c:spPr>
          <c:invertIfNegative val="0"/>
          <c:dLbls>
            <c:dLbl>
              <c:idx val="1"/>
              <c:layout>
                <c:manualLayout>
                  <c:x val="-0.12257104908474786"/>
                  <c:y val="-6.716307057111453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EED-42E8-9D0B-93ACF24953EA}"/>
                </c:ext>
              </c:extLst>
            </c:dLbl>
            <c:dLbl>
              <c:idx val="2"/>
              <c:layout>
                <c:manualLayout>
                  <c:x val="0.11945945861204907"/>
                  <c:y val="-5.387205387205387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extLst>
                <c:ext xmlns:c15="http://schemas.microsoft.com/office/drawing/2012/chart" uri="{CE6537A1-D6FC-4f65-9D91-7224C49458BB}">
                  <c15:layout>
                    <c:manualLayout>
                      <c:w val="9.4663963292445474E-2"/>
                      <c:h val="0.12962962962962962"/>
                    </c:manualLayout>
                  </c15:layout>
                </c:ext>
                <c:ext xmlns:c16="http://schemas.microsoft.com/office/drawing/2014/chart" uri="{C3380CC4-5D6E-409C-BE32-E72D297353CC}">
                  <c16:uniqueId val="{00000001-5EED-42E8-9D0B-93ACF24953E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'F26'!$C$6:$F$6</c15:sqref>
                  </c15:fullRef>
                </c:ext>
              </c:extLst>
              <c:f>'F26'!$C$6:$E$6</c:f>
              <c:strCache>
                <c:ptCount val="3"/>
                <c:pt idx="0">
                  <c:v> INFONAVIT </c:v>
                </c:pt>
                <c:pt idx="1">
                  <c:v> BANCA (CNBV) </c:v>
                </c:pt>
                <c:pt idx="2">
                  <c:v> FOVISSSTE </c:v>
                </c:pt>
              </c:strCache>
            </c:strRef>
          </c:cat>
          <c:val>
            <c:numRef>
              <c:extLst>
                <c:ext xmlns:c15="http://schemas.microsoft.com/office/drawing/2012/chart" uri="{02D57815-91ED-43cb-92C2-25804820EDAC}">
                  <c15:fullRef>
                    <c15:sqref>'F26'!$C$7:$F$7</c15:sqref>
                  </c15:fullRef>
                </c:ext>
              </c:extLst>
              <c:f>'F26'!$C$7:$E$7</c:f>
              <c:numCache>
                <c:formatCode>0.0%</c:formatCode>
                <c:ptCount val="3"/>
                <c:pt idx="0">
                  <c:v>8.8673921805723505E-3</c:v>
                </c:pt>
                <c:pt idx="1">
                  <c:v>4.6040515653775326E-3</c:v>
                </c:pt>
                <c:pt idx="2">
                  <c:v>0</c:v>
                </c:pt>
              </c:numCache>
            </c:numRef>
          </c:val>
          <c:extLst>
            <c:ext xmlns:c16="http://schemas.microsoft.com/office/drawing/2014/chart" uri="{C3380CC4-5D6E-409C-BE32-E72D297353CC}">
              <c16:uniqueId val="{00000002-5EED-42E8-9D0B-93ACF24953EA}"/>
            </c:ext>
          </c:extLst>
        </c:ser>
        <c:ser>
          <c:idx val="1"/>
          <c:order val="1"/>
          <c:tx>
            <c:strRef>
              <c:f>'F26'!$B$8</c:f>
              <c:strCache>
                <c:ptCount val="1"/>
                <c:pt idx="0">
                  <c:v>Popular</c:v>
                </c:pt>
              </c:strCache>
            </c:strRef>
          </c:tx>
          <c:spPr>
            <a:solidFill>
              <a:srgbClr val="FAD496"/>
            </a:solidFill>
            <a:ln>
              <a:noFill/>
            </a:ln>
            <a:effectLst/>
          </c:spPr>
          <c:invertIfNegative val="0"/>
          <c:dLbls>
            <c:dLbl>
              <c:idx val="1"/>
              <c:layout>
                <c:manualLayout>
                  <c:x val="0.11219368172423974"/>
                  <c:y val="-0.14035087719298259"/>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EED-42E8-9D0B-93ACF24953E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'F26'!$C$6:$F$6</c15:sqref>
                  </c15:fullRef>
                </c:ext>
              </c:extLst>
              <c:f>'F26'!$C$6:$E$6</c:f>
              <c:strCache>
                <c:ptCount val="3"/>
                <c:pt idx="0">
                  <c:v> INFONAVIT </c:v>
                </c:pt>
                <c:pt idx="1">
                  <c:v> BANCA (CNBV) </c:v>
                </c:pt>
                <c:pt idx="2">
                  <c:v> FOVISSSTE </c:v>
                </c:pt>
              </c:strCache>
            </c:strRef>
          </c:cat>
          <c:val>
            <c:numRef>
              <c:extLst>
                <c:ext xmlns:c15="http://schemas.microsoft.com/office/drawing/2012/chart" uri="{02D57815-91ED-43cb-92C2-25804820EDAC}">
                  <c15:fullRef>
                    <c15:sqref>'F26'!$C$8:$F$8</c15:sqref>
                  </c15:fullRef>
                </c:ext>
              </c:extLst>
              <c:f>'F26'!$C$8:$E$8</c:f>
              <c:numCache>
                <c:formatCode>0.0%</c:formatCode>
                <c:ptCount val="3"/>
                <c:pt idx="0">
                  <c:v>0.51350261991132606</c:v>
                </c:pt>
                <c:pt idx="1">
                  <c:v>4.6040515653775326E-3</c:v>
                </c:pt>
                <c:pt idx="2">
                  <c:v>3.125E-2</c:v>
                </c:pt>
              </c:numCache>
            </c:numRef>
          </c:val>
          <c:extLst>
            <c:ext xmlns:c16="http://schemas.microsoft.com/office/drawing/2014/chart" uri="{C3380CC4-5D6E-409C-BE32-E72D297353CC}">
              <c16:uniqueId val="{00000004-5EED-42E8-9D0B-93ACF24953EA}"/>
            </c:ext>
          </c:extLst>
        </c:ser>
        <c:ser>
          <c:idx val="2"/>
          <c:order val="2"/>
          <c:tx>
            <c:strRef>
              <c:f>'F26'!$B$9</c:f>
              <c:strCache>
                <c:ptCount val="1"/>
                <c:pt idx="0">
                  <c:v>Tradicional</c:v>
                </c:pt>
              </c:strCache>
            </c:strRef>
          </c:tx>
          <c:spPr>
            <a:solidFill>
              <a:srgbClr val="C9D0D6"/>
            </a:solidFill>
            <a:ln>
              <a:noFill/>
            </a:ln>
            <a:effectLst/>
          </c:spPr>
          <c:invertIfNegative val="0"/>
          <c:dLbls>
            <c:dLbl>
              <c:idx val="1"/>
              <c:layout>
                <c:manualLayout>
                  <c:x val="-1.4762326542663124E-3"/>
                  <c:y val="-3.50877192982456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ED-42E8-9D0B-93ACF24953E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'F26'!$C$6:$F$6</c15:sqref>
                  </c15:fullRef>
                </c:ext>
              </c:extLst>
              <c:f>'F26'!$C$6:$E$6</c:f>
              <c:strCache>
                <c:ptCount val="3"/>
                <c:pt idx="0">
                  <c:v> INFONAVIT </c:v>
                </c:pt>
                <c:pt idx="1">
                  <c:v> BANCA (CNBV) </c:v>
                </c:pt>
                <c:pt idx="2">
                  <c:v> FOVISSSTE </c:v>
                </c:pt>
              </c:strCache>
            </c:strRef>
          </c:cat>
          <c:val>
            <c:numRef>
              <c:extLst>
                <c:ext xmlns:c15="http://schemas.microsoft.com/office/drawing/2012/chart" uri="{02D57815-91ED-43cb-92C2-25804820EDAC}">
                  <c15:fullRef>
                    <c15:sqref>'F26'!$C$9:$F$9</c15:sqref>
                  </c15:fullRef>
                </c:ext>
              </c:extLst>
              <c:f>'F26'!$C$9:$E$9</c:f>
              <c:numCache>
                <c:formatCode>0.0%</c:formatCode>
                <c:ptCount val="3"/>
                <c:pt idx="0">
                  <c:v>0.27085852478839179</c:v>
                </c:pt>
                <c:pt idx="1">
                  <c:v>0.10773480662983426</c:v>
                </c:pt>
                <c:pt idx="2">
                  <c:v>0.328125</c:v>
                </c:pt>
              </c:numCache>
            </c:numRef>
          </c:val>
          <c:extLst>
            <c:ext xmlns:c16="http://schemas.microsoft.com/office/drawing/2014/chart" uri="{C3380CC4-5D6E-409C-BE32-E72D297353CC}">
              <c16:uniqueId val="{00000006-5EED-42E8-9D0B-93ACF24953EA}"/>
            </c:ext>
          </c:extLst>
        </c:ser>
        <c:ser>
          <c:idx val="3"/>
          <c:order val="3"/>
          <c:tx>
            <c:strRef>
              <c:f>'F26'!$B$10</c:f>
              <c:strCache>
                <c:ptCount val="1"/>
                <c:pt idx="0">
                  <c:v>Media</c:v>
                </c:pt>
              </c:strCache>
            </c:strRef>
          </c:tx>
          <c:spPr>
            <a:solidFill>
              <a:srgbClr val="7C878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'F26'!$C$6:$F$6</c15:sqref>
                  </c15:fullRef>
                </c:ext>
              </c:extLst>
              <c:f>'F26'!$C$6:$E$6</c:f>
              <c:strCache>
                <c:ptCount val="3"/>
                <c:pt idx="0">
                  <c:v> INFONAVIT </c:v>
                </c:pt>
                <c:pt idx="1">
                  <c:v> BANCA (CNBV) </c:v>
                </c:pt>
                <c:pt idx="2">
                  <c:v> FOVISSSTE </c:v>
                </c:pt>
              </c:strCache>
            </c:strRef>
          </c:cat>
          <c:val>
            <c:numRef>
              <c:extLst>
                <c:ext xmlns:c15="http://schemas.microsoft.com/office/drawing/2012/chart" uri="{02D57815-91ED-43cb-92C2-25804820EDAC}">
                  <c15:fullRef>
                    <c15:sqref>'F26'!$C$10:$F$10</c15:sqref>
                  </c15:fullRef>
                </c:ext>
              </c:extLst>
              <c:f>'F26'!$C$10:$E$10</c:f>
              <c:numCache>
                <c:formatCode>0.0%</c:formatCode>
                <c:ptCount val="3"/>
                <c:pt idx="0">
                  <c:v>0.14752116082224909</c:v>
                </c:pt>
                <c:pt idx="1">
                  <c:v>0.34714548802946593</c:v>
                </c:pt>
                <c:pt idx="2">
                  <c:v>0.53125</c:v>
                </c:pt>
              </c:numCache>
            </c:numRef>
          </c:val>
          <c:extLst>
            <c:ext xmlns:c16="http://schemas.microsoft.com/office/drawing/2014/chart" uri="{C3380CC4-5D6E-409C-BE32-E72D297353CC}">
              <c16:uniqueId val="{00000007-5EED-42E8-9D0B-93ACF24953EA}"/>
            </c:ext>
          </c:extLst>
        </c:ser>
        <c:ser>
          <c:idx val="4"/>
          <c:order val="4"/>
          <c:tx>
            <c:strRef>
              <c:f>'F26'!$B$11</c:f>
              <c:strCache>
                <c:ptCount val="1"/>
                <c:pt idx="0">
                  <c:v>Residencial</c:v>
                </c:pt>
              </c:strCache>
            </c:strRef>
          </c:tx>
          <c:spPr>
            <a:solidFill>
              <a:schemeClr val="accent5">
                <a:lumMod val="60000"/>
                <a:lumOff val="40000"/>
              </a:schemeClr>
            </a:solidFill>
            <a:ln>
              <a:noFill/>
            </a:ln>
            <a:effectLst/>
          </c:spPr>
          <c:invertIfNegative val="0"/>
          <c:dLbls>
            <c:dLbl>
              <c:idx val="2"/>
              <c:layout>
                <c:manualLayout>
                  <c:x val="1.06399233124772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ED-42E8-9D0B-93ACF24953E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'F26'!$C$6:$F$6</c15:sqref>
                  </c15:fullRef>
                </c:ext>
              </c:extLst>
              <c:f>'F26'!$C$6:$E$6</c:f>
              <c:strCache>
                <c:ptCount val="3"/>
                <c:pt idx="0">
                  <c:v> INFONAVIT </c:v>
                </c:pt>
                <c:pt idx="1">
                  <c:v> BANCA (CNBV) </c:v>
                </c:pt>
                <c:pt idx="2">
                  <c:v> FOVISSSTE </c:v>
                </c:pt>
              </c:strCache>
            </c:strRef>
          </c:cat>
          <c:val>
            <c:numRef>
              <c:extLst>
                <c:ext xmlns:c15="http://schemas.microsoft.com/office/drawing/2012/chart" uri="{02D57815-91ED-43cb-92C2-25804820EDAC}">
                  <c15:fullRef>
                    <c15:sqref>'F26'!$C$11:$F$11</c15:sqref>
                  </c15:fullRef>
                </c:ext>
              </c:extLst>
              <c:f>'F26'!$C$11:$E$11</c:f>
              <c:numCache>
                <c:formatCode>0.0%</c:formatCode>
                <c:ptCount val="3"/>
                <c:pt idx="0">
                  <c:v>4.9173720274083031E-2</c:v>
                </c:pt>
                <c:pt idx="1">
                  <c:v>0.36187845303867405</c:v>
                </c:pt>
                <c:pt idx="2">
                  <c:v>9.375E-2</c:v>
                </c:pt>
              </c:numCache>
            </c:numRef>
          </c:val>
          <c:extLst>
            <c:ext xmlns:c16="http://schemas.microsoft.com/office/drawing/2014/chart" uri="{C3380CC4-5D6E-409C-BE32-E72D297353CC}">
              <c16:uniqueId val="{00000009-5EED-42E8-9D0B-93ACF24953EA}"/>
            </c:ext>
          </c:extLst>
        </c:ser>
        <c:ser>
          <c:idx val="5"/>
          <c:order val="5"/>
          <c:tx>
            <c:strRef>
              <c:f>'F26'!$B$12</c:f>
              <c:strCache>
                <c:ptCount val="1"/>
                <c:pt idx="0">
                  <c:v>Residencial plus</c:v>
                </c:pt>
              </c:strCache>
            </c:strRef>
          </c:tx>
          <c:spPr>
            <a:solidFill>
              <a:schemeClr val="accent6">
                <a:lumMod val="60000"/>
                <a:lumOff val="40000"/>
              </a:schemeClr>
            </a:solidFill>
            <a:ln>
              <a:noFill/>
            </a:ln>
            <a:effectLst/>
          </c:spPr>
          <c:invertIfNegative val="0"/>
          <c:dLbls>
            <c:dLbl>
              <c:idx val="0"/>
              <c:layout>
                <c:manualLayout>
                  <c:x val="0.13707207109972283"/>
                  <c:y val="3.1986531986531987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extLst>
                <c:ext xmlns:c15="http://schemas.microsoft.com/office/drawing/2012/chart" uri="{CE6537A1-D6FC-4f65-9D91-7224C49458BB}">
                  <c15:layout>
                    <c:manualLayout>
                      <c:w val="0.1104999992161453"/>
                      <c:h val="0.12626262626262627"/>
                    </c:manualLayout>
                  </c15:layout>
                </c:ext>
                <c:ext xmlns:c16="http://schemas.microsoft.com/office/drawing/2014/chart" uri="{C3380CC4-5D6E-409C-BE32-E72D297353CC}">
                  <c16:uniqueId val="{0000000A-5EED-42E8-9D0B-93ACF24953EA}"/>
                </c:ext>
              </c:extLst>
            </c:dLbl>
            <c:dLbl>
              <c:idx val="2"/>
              <c:layout>
                <c:manualLayout>
                  <c:x val="0.11936207973780169"/>
                  <c:y val="3.9003950263792782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extLst>
                <c:ext xmlns:c15="http://schemas.microsoft.com/office/drawing/2012/chart" uri="{CE6537A1-D6FC-4f65-9D91-7224C49458BB}">
                  <c15:layout>
                    <c:manualLayout>
                      <c:w val="9.5184684009472331E-2"/>
                      <c:h val="0.14646464646464646"/>
                    </c:manualLayout>
                  </c15:layout>
                </c:ext>
                <c:ext xmlns:c16="http://schemas.microsoft.com/office/drawing/2014/chart" uri="{C3380CC4-5D6E-409C-BE32-E72D297353CC}">
                  <c16:uniqueId val="{0000000B-5EED-42E8-9D0B-93ACF24953E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'F26'!$C$6:$F$6</c15:sqref>
                  </c15:fullRef>
                </c:ext>
              </c:extLst>
              <c:f>'F26'!$C$6:$E$6</c:f>
              <c:strCache>
                <c:ptCount val="3"/>
                <c:pt idx="0">
                  <c:v> INFONAVIT </c:v>
                </c:pt>
                <c:pt idx="1">
                  <c:v> BANCA (CNBV) </c:v>
                </c:pt>
                <c:pt idx="2">
                  <c:v> FOVISSSTE </c:v>
                </c:pt>
              </c:strCache>
            </c:strRef>
          </c:cat>
          <c:val>
            <c:numRef>
              <c:extLst>
                <c:ext xmlns:c15="http://schemas.microsoft.com/office/drawing/2012/chart" uri="{02D57815-91ED-43cb-92C2-25804820EDAC}">
                  <c15:fullRef>
                    <c15:sqref>'F26'!$C$12:$F$12</c15:sqref>
                  </c15:fullRef>
                </c:ext>
              </c:extLst>
              <c:f>'F26'!$C$12:$E$12</c:f>
              <c:numCache>
                <c:formatCode>0.0%</c:formatCode>
                <c:ptCount val="3"/>
                <c:pt idx="0">
                  <c:v>1.007658202337767E-2</c:v>
                </c:pt>
                <c:pt idx="1">
                  <c:v>0.17403314917127072</c:v>
                </c:pt>
                <c:pt idx="2">
                  <c:v>1.5625E-2</c:v>
                </c:pt>
              </c:numCache>
            </c:numRef>
          </c:val>
          <c:extLst>
            <c:ext xmlns:c16="http://schemas.microsoft.com/office/drawing/2014/chart" uri="{C3380CC4-5D6E-409C-BE32-E72D297353CC}">
              <c16:uniqueId val="{0000000C-5EED-42E8-9D0B-93ACF24953EA}"/>
            </c:ext>
          </c:extLst>
        </c:ser>
        <c:dLbls>
          <c:dLblPos val="ctr"/>
          <c:showLegendKey val="0"/>
          <c:showVal val="1"/>
          <c:showCatName val="0"/>
          <c:showSerName val="0"/>
          <c:showPercent val="0"/>
          <c:showBubbleSize val="0"/>
        </c:dLbls>
        <c:gapWidth val="150"/>
        <c:overlap val="100"/>
        <c:axId val="1407769103"/>
        <c:axId val="1402839183"/>
      </c:barChart>
      <c:catAx>
        <c:axId val="1407769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402839183"/>
        <c:crosses val="autoZero"/>
        <c:auto val="1"/>
        <c:lblAlgn val="ctr"/>
        <c:lblOffset val="100"/>
        <c:noMultiLvlLbl val="0"/>
      </c:catAx>
      <c:valAx>
        <c:axId val="1402839183"/>
        <c:scaling>
          <c:orientation val="minMax"/>
          <c:max val="1"/>
        </c:scaling>
        <c:delete val="1"/>
        <c:axPos val="l"/>
        <c:numFmt formatCode="0.0%" sourceLinked="1"/>
        <c:majorTickMark val="none"/>
        <c:minorTickMark val="none"/>
        <c:tickLblPos val="nextTo"/>
        <c:crossAx val="14077691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'F107'!$C$5</c:f>
              <c:strCache>
                <c:ptCount val="1"/>
                <c:pt idx="0">
                  <c:v>Exportaciones</c:v>
                </c:pt>
              </c:strCache>
            </c:strRef>
          </c:tx>
          <c:spPr>
            <a:solidFill>
              <a:srgbClr val="C9D0D6"/>
            </a:solidFill>
            <a:ln>
              <a:noFill/>
            </a:ln>
            <a:effectLst/>
          </c:spPr>
          <c:invertIfNegative val="0"/>
          <c:dPt>
            <c:idx val="10"/>
            <c:invertIfNegative val="0"/>
            <c:bubble3D val="0"/>
            <c:spPr>
              <a:solidFill>
                <a:srgbClr val="7C878E"/>
              </a:solidFill>
              <a:ln>
                <a:noFill/>
              </a:ln>
              <a:effectLst/>
            </c:spPr>
            <c:extLst>
              <c:ext xmlns:c16="http://schemas.microsoft.com/office/drawing/2014/chart" uri="{C3380CC4-5D6E-409C-BE32-E72D297353CC}">
                <c16:uniqueId val="{00000001-D4E7-40F8-8113-EA9E7C4C36C8}"/>
              </c:ext>
            </c:extLst>
          </c:dPt>
          <c:dPt>
            <c:idx val="22"/>
            <c:invertIfNegative val="0"/>
            <c:bubble3D val="0"/>
            <c:spPr>
              <a:solidFill>
                <a:srgbClr val="7C878E"/>
              </a:solidFill>
              <a:ln>
                <a:noFill/>
              </a:ln>
              <a:effectLst/>
            </c:spPr>
            <c:extLst>
              <c:ext xmlns:c16="http://schemas.microsoft.com/office/drawing/2014/chart" uri="{C3380CC4-5D6E-409C-BE32-E72D297353CC}">
                <c16:uniqueId val="{00000003-D4E7-40F8-8113-EA9E7C4C36C8}"/>
              </c:ext>
            </c:extLst>
          </c:dPt>
          <c:dPt>
            <c:idx val="34"/>
            <c:invertIfNegative val="0"/>
            <c:bubble3D val="0"/>
            <c:spPr>
              <a:solidFill>
                <a:srgbClr val="7C878E"/>
              </a:solidFill>
              <a:ln>
                <a:noFill/>
              </a:ln>
              <a:effectLst/>
            </c:spPr>
            <c:extLst>
              <c:ext xmlns:c16="http://schemas.microsoft.com/office/drawing/2014/chart" uri="{C3380CC4-5D6E-409C-BE32-E72D297353CC}">
                <c16:uniqueId val="{00000005-D4E7-40F8-8113-EA9E7C4C36C8}"/>
              </c:ext>
            </c:extLst>
          </c:dPt>
          <c:dPt>
            <c:idx val="46"/>
            <c:invertIfNegative val="0"/>
            <c:bubble3D val="0"/>
            <c:spPr>
              <a:solidFill>
                <a:srgbClr val="7C878E"/>
              </a:solidFill>
              <a:ln>
                <a:noFill/>
              </a:ln>
              <a:effectLst/>
            </c:spPr>
            <c:extLst>
              <c:ext xmlns:c16="http://schemas.microsoft.com/office/drawing/2014/chart" uri="{C3380CC4-5D6E-409C-BE32-E72D297353CC}">
                <c16:uniqueId val="{00000007-D4E7-40F8-8113-EA9E7C4C36C8}"/>
              </c:ext>
            </c:extLst>
          </c:dPt>
          <c:dPt>
            <c:idx val="58"/>
            <c:invertIfNegative val="0"/>
            <c:bubble3D val="0"/>
            <c:spPr>
              <a:solidFill>
                <a:srgbClr val="7C878E"/>
              </a:solidFill>
              <a:ln>
                <a:noFill/>
              </a:ln>
              <a:effectLst/>
            </c:spPr>
            <c:extLst>
              <c:ext xmlns:c16="http://schemas.microsoft.com/office/drawing/2014/chart" uri="{C3380CC4-5D6E-409C-BE32-E72D297353CC}">
                <c16:uniqueId val="{00000009-D4E7-40F8-8113-EA9E7C4C36C8}"/>
              </c:ext>
            </c:extLst>
          </c:dPt>
          <c:dPt>
            <c:idx val="70"/>
            <c:invertIfNegative val="0"/>
            <c:bubble3D val="0"/>
            <c:spPr>
              <a:solidFill>
                <a:srgbClr val="7C878E"/>
              </a:solidFill>
              <a:ln>
                <a:noFill/>
              </a:ln>
              <a:effectLst/>
            </c:spPr>
            <c:extLst>
              <c:ext xmlns:c16="http://schemas.microsoft.com/office/drawing/2014/chart" uri="{C3380CC4-5D6E-409C-BE32-E72D297353CC}">
                <c16:uniqueId val="{0000000B-D4E7-40F8-8113-EA9E7C4C36C8}"/>
              </c:ext>
            </c:extLst>
          </c:dPt>
          <c:dPt>
            <c:idx val="82"/>
            <c:invertIfNegative val="0"/>
            <c:bubble3D val="0"/>
            <c:spPr>
              <a:solidFill>
                <a:srgbClr val="7C878E"/>
              </a:solidFill>
              <a:ln>
                <a:noFill/>
              </a:ln>
              <a:effectLst/>
            </c:spPr>
            <c:extLst>
              <c:ext xmlns:c16="http://schemas.microsoft.com/office/drawing/2014/chart" uri="{C3380CC4-5D6E-409C-BE32-E72D297353CC}">
                <c16:uniqueId val="{0000000D-D4E7-40F8-8113-EA9E7C4C36C8}"/>
              </c:ext>
            </c:extLst>
          </c:dPt>
          <c:dPt>
            <c:idx val="94"/>
            <c:invertIfNegative val="0"/>
            <c:bubble3D val="0"/>
            <c:spPr>
              <a:solidFill>
                <a:srgbClr val="7C878E"/>
              </a:solidFill>
              <a:ln>
                <a:noFill/>
              </a:ln>
              <a:effectLst/>
            </c:spPr>
            <c:extLst>
              <c:ext xmlns:c16="http://schemas.microsoft.com/office/drawing/2014/chart" uri="{C3380CC4-5D6E-409C-BE32-E72D297353CC}">
                <c16:uniqueId val="{0000000F-D4E7-40F8-8113-EA9E7C4C36C8}"/>
              </c:ext>
            </c:extLst>
          </c:dPt>
          <c:dPt>
            <c:idx val="106"/>
            <c:invertIfNegative val="0"/>
            <c:bubble3D val="0"/>
            <c:spPr>
              <a:solidFill>
                <a:srgbClr val="FBBB27"/>
              </a:solidFill>
              <a:ln>
                <a:noFill/>
              </a:ln>
              <a:effectLst/>
            </c:spPr>
            <c:extLst>
              <c:ext xmlns:c16="http://schemas.microsoft.com/office/drawing/2014/chart" uri="{C3380CC4-5D6E-409C-BE32-E72D297353CC}">
                <c16:uniqueId val="{00000011-D4E7-40F8-8113-EA9E7C4C36C8}"/>
              </c:ext>
            </c:extLst>
          </c:dPt>
          <c:cat>
            <c:multiLvlStrRef>
              <c:f>'F107'!$A$6:$B$112</c:f>
              <c:multiLvlStrCache>
                <c:ptCount val="10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'F107'!$C$6:$C$112</c:f>
              <c:numCache>
                <c:formatCode>#,##0</c:formatCode>
                <c:ptCount val="107"/>
                <c:pt idx="0">
                  <c:v>6343</c:v>
                </c:pt>
                <c:pt idx="1">
                  <c:v>6318</c:v>
                </c:pt>
                <c:pt idx="2">
                  <c:v>6647</c:v>
                </c:pt>
                <c:pt idx="3">
                  <c:v>6479</c:v>
                </c:pt>
                <c:pt idx="4">
                  <c:v>6949</c:v>
                </c:pt>
                <c:pt idx="5">
                  <c:v>6766</c:v>
                </c:pt>
                <c:pt idx="6">
                  <c:v>6997</c:v>
                </c:pt>
                <c:pt idx="7">
                  <c:v>7960</c:v>
                </c:pt>
                <c:pt idx="8">
                  <c:v>7340</c:v>
                </c:pt>
                <c:pt idx="9">
                  <c:v>7398</c:v>
                </c:pt>
                <c:pt idx="10">
                  <c:v>7281</c:v>
                </c:pt>
                <c:pt idx="11">
                  <c:v>5672</c:v>
                </c:pt>
                <c:pt idx="12">
                  <c:v>6130</c:v>
                </c:pt>
                <c:pt idx="13">
                  <c:v>6660</c:v>
                </c:pt>
                <c:pt idx="14">
                  <c:v>7617</c:v>
                </c:pt>
                <c:pt idx="15">
                  <c:v>8011</c:v>
                </c:pt>
                <c:pt idx="16">
                  <c:v>7966</c:v>
                </c:pt>
                <c:pt idx="17">
                  <c:v>7292</c:v>
                </c:pt>
                <c:pt idx="18">
                  <c:v>7404</c:v>
                </c:pt>
                <c:pt idx="19">
                  <c:v>7866</c:v>
                </c:pt>
                <c:pt idx="20">
                  <c:v>7767</c:v>
                </c:pt>
                <c:pt idx="21">
                  <c:v>8436</c:v>
                </c:pt>
                <c:pt idx="22">
                  <c:v>7381</c:v>
                </c:pt>
                <c:pt idx="23">
                  <c:v>7176</c:v>
                </c:pt>
                <c:pt idx="24">
                  <c:v>7170</c:v>
                </c:pt>
                <c:pt idx="25">
                  <c:v>7843</c:v>
                </c:pt>
                <c:pt idx="26">
                  <c:v>8899</c:v>
                </c:pt>
                <c:pt idx="27">
                  <c:v>8889</c:v>
                </c:pt>
                <c:pt idx="28">
                  <c:v>8822</c:v>
                </c:pt>
                <c:pt idx="29">
                  <c:v>8691</c:v>
                </c:pt>
                <c:pt idx="30">
                  <c:v>9526</c:v>
                </c:pt>
                <c:pt idx="31">
                  <c:v>9440</c:v>
                </c:pt>
                <c:pt idx="32">
                  <c:v>9790</c:v>
                </c:pt>
                <c:pt idx="33">
                  <c:v>9425</c:v>
                </c:pt>
                <c:pt idx="34">
                  <c:v>9000</c:v>
                </c:pt>
                <c:pt idx="35">
                  <c:v>8816</c:v>
                </c:pt>
                <c:pt idx="36">
                  <c:v>8680</c:v>
                </c:pt>
                <c:pt idx="37">
                  <c:v>9921</c:v>
                </c:pt>
                <c:pt idx="38">
                  <c:v>9962</c:v>
                </c:pt>
                <c:pt idx="39">
                  <c:v>10438</c:v>
                </c:pt>
                <c:pt idx="40">
                  <c:v>10693</c:v>
                </c:pt>
                <c:pt idx="41">
                  <c:v>10732</c:v>
                </c:pt>
                <c:pt idx="42">
                  <c:v>10104</c:v>
                </c:pt>
                <c:pt idx="43">
                  <c:v>10575</c:v>
                </c:pt>
                <c:pt idx="44">
                  <c:v>10702</c:v>
                </c:pt>
                <c:pt idx="45">
                  <c:v>11189</c:v>
                </c:pt>
                <c:pt idx="46">
                  <c:v>10990</c:v>
                </c:pt>
                <c:pt idx="47">
                  <c:v>9641</c:v>
                </c:pt>
                <c:pt idx="48">
                  <c:v>9282</c:v>
                </c:pt>
                <c:pt idx="49">
                  <c:v>10916</c:v>
                </c:pt>
                <c:pt idx="50">
                  <c:v>12170</c:v>
                </c:pt>
                <c:pt idx="51">
                  <c:v>9958</c:v>
                </c:pt>
                <c:pt idx="52">
                  <c:v>11443</c:v>
                </c:pt>
                <c:pt idx="53">
                  <c:v>11190</c:v>
                </c:pt>
                <c:pt idx="54">
                  <c:v>10250</c:v>
                </c:pt>
                <c:pt idx="55">
                  <c:v>10998</c:v>
                </c:pt>
                <c:pt idx="56">
                  <c:v>10862</c:v>
                </c:pt>
                <c:pt idx="57">
                  <c:v>11198</c:v>
                </c:pt>
                <c:pt idx="58">
                  <c:v>11291</c:v>
                </c:pt>
                <c:pt idx="59">
                  <c:v>10062</c:v>
                </c:pt>
                <c:pt idx="60">
                  <c:v>11384</c:v>
                </c:pt>
                <c:pt idx="61">
                  <c:v>10934</c:v>
                </c:pt>
                <c:pt idx="62">
                  <c:v>12720</c:v>
                </c:pt>
                <c:pt idx="63">
                  <c:v>12177</c:v>
                </c:pt>
                <c:pt idx="64">
                  <c:v>13045</c:v>
                </c:pt>
                <c:pt idx="65">
                  <c:v>12731</c:v>
                </c:pt>
                <c:pt idx="66">
                  <c:v>12055</c:v>
                </c:pt>
                <c:pt idx="67">
                  <c:v>12738</c:v>
                </c:pt>
                <c:pt idx="68">
                  <c:v>12214</c:v>
                </c:pt>
                <c:pt idx="69">
                  <c:v>12324</c:v>
                </c:pt>
                <c:pt idx="70">
                  <c:v>12282</c:v>
                </c:pt>
                <c:pt idx="71">
                  <c:v>11489</c:v>
                </c:pt>
                <c:pt idx="72">
                  <c:v>12328</c:v>
                </c:pt>
                <c:pt idx="73">
                  <c:v>12668</c:v>
                </c:pt>
                <c:pt idx="74">
                  <c:v>14391</c:v>
                </c:pt>
                <c:pt idx="75">
                  <c:v>13205</c:v>
                </c:pt>
                <c:pt idx="76">
                  <c:v>14267</c:v>
                </c:pt>
                <c:pt idx="77">
                  <c:v>13745</c:v>
                </c:pt>
                <c:pt idx="78">
                  <c:v>13646</c:v>
                </c:pt>
                <c:pt idx="79">
                  <c:v>13964</c:v>
                </c:pt>
                <c:pt idx="80">
                  <c:v>13752</c:v>
                </c:pt>
                <c:pt idx="81">
                  <c:v>13847</c:v>
                </c:pt>
                <c:pt idx="82">
                  <c:v>13327</c:v>
                </c:pt>
                <c:pt idx="83">
                  <c:v>11471</c:v>
                </c:pt>
                <c:pt idx="84">
                  <c:v>11126</c:v>
                </c:pt>
                <c:pt idx="85">
                  <c:v>11308</c:v>
                </c:pt>
                <c:pt idx="86">
                  <c:v>13109</c:v>
                </c:pt>
                <c:pt idx="87">
                  <c:v>9902</c:v>
                </c:pt>
                <c:pt idx="88">
                  <c:v>8924</c:v>
                </c:pt>
                <c:pt idx="89">
                  <c:v>11498</c:v>
                </c:pt>
                <c:pt idx="90">
                  <c:v>13446</c:v>
                </c:pt>
                <c:pt idx="91">
                  <c:v>12841</c:v>
                </c:pt>
                <c:pt idx="92">
                  <c:v>13362</c:v>
                </c:pt>
                <c:pt idx="93">
                  <c:v>13386</c:v>
                </c:pt>
                <c:pt idx="94">
                  <c:v>12857</c:v>
                </c:pt>
                <c:pt idx="95">
                  <c:v>12287</c:v>
                </c:pt>
                <c:pt idx="96">
                  <c:v>11979</c:v>
                </c:pt>
                <c:pt idx="97">
                  <c:v>12826</c:v>
                </c:pt>
                <c:pt idx="98">
                  <c:v>14660</c:v>
                </c:pt>
                <c:pt idx="99">
                  <c:v>13895</c:v>
                </c:pt>
                <c:pt idx="100">
                  <c:v>13135</c:v>
                </c:pt>
                <c:pt idx="101">
                  <c:v>13886</c:v>
                </c:pt>
                <c:pt idx="102">
                  <c:v>14796</c:v>
                </c:pt>
                <c:pt idx="103">
                  <c:v>13870</c:v>
                </c:pt>
                <c:pt idx="104">
                  <c:v>13236</c:v>
                </c:pt>
                <c:pt idx="105">
                  <c:v>14610</c:v>
                </c:pt>
                <c:pt idx="106">
                  <c:v>14774</c:v>
                </c:pt>
              </c:numCache>
            </c:numRef>
          </c:val>
          <c:extLst>
            <c:ext xmlns:c16="http://schemas.microsoft.com/office/drawing/2014/chart" uri="{C3380CC4-5D6E-409C-BE32-E72D297353CC}">
              <c16:uniqueId val="{00000012-D4E7-40F8-8113-EA9E7C4C36C8}"/>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'F107'!$D$5</c:f>
              <c:strCache>
                <c:ptCount val="1"/>
                <c:pt idx="0">
                  <c:v>Promedio</c:v>
                </c:pt>
              </c:strCache>
            </c:strRef>
          </c:tx>
          <c:spPr>
            <a:ln w="28575" cap="rnd">
              <a:solidFill>
                <a:srgbClr val="B69630"/>
              </a:solidFill>
              <a:round/>
            </a:ln>
            <a:effectLst/>
          </c:spPr>
          <c:marker>
            <c:symbol val="none"/>
          </c:marker>
          <c:cat>
            <c:multiLvlStrRef>
              <c:f>'F107'!$A$6:$B$112</c:f>
              <c:multiLvlStrCache>
                <c:ptCount val="10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'F107'!$D$6:$D$112</c:f>
              <c:numCache>
                <c:formatCode>#,##0</c:formatCode>
                <c:ptCount val="107"/>
                <c:pt idx="0">
                  <c:v>6644</c:v>
                </c:pt>
                <c:pt idx="1">
                  <c:v>6655</c:v>
                </c:pt>
                <c:pt idx="2">
                  <c:v>6608</c:v>
                </c:pt>
                <c:pt idx="3">
                  <c:v>6598</c:v>
                </c:pt>
                <c:pt idx="4">
                  <c:v>6624</c:v>
                </c:pt>
                <c:pt idx="5">
                  <c:v>6629</c:v>
                </c:pt>
                <c:pt idx="6">
                  <c:v>6655</c:v>
                </c:pt>
                <c:pt idx="7">
                  <c:v>6751</c:v>
                </c:pt>
                <c:pt idx="8">
                  <c:v>6821</c:v>
                </c:pt>
                <c:pt idx="9">
                  <c:v>6820</c:v>
                </c:pt>
                <c:pt idx="10">
                  <c:v>6820</c:v>
                </c:pt>
                <c:pt idx="11">
                  <c:v>6846</c:v>
                </c:pt>
                <c:pt idx="12">
                  <c:v>6828</c:v>
                </c:pt>
                <c:pt idx="13">
                  <c:v>6857</c:v>
                </c:pt>
                <c:pt idx="14">
                  <c:v>6938</c:v>
                </c:pt>
                <c:pt idx="15">
                  <c:v>7065</c:v>
                </c:pt>
                <c:pt idx="16">
                  <c:v>7150</c:v>
                </c:pt>
                <c:pt idx="17">
                  <c:v>7194</c:v>
                </c:pt>
                <c:pt idx="18">
                  <c:v>7228</c:v>
                </c:pt>
                <c:pt idx="19">
                  <c:v>7220</c:v>
                </c:pt>
                <c:pt idx="20">
                  <c:v>7255</c:v>
                </c:pt>
                <c:pt idx="21">
                  <c:v>7342</c:v>
                </c:pt>
                <c:pt idx="22">
                  <c:v>7350</c:v>
                </c:pt>
                <c:pt idx="23">
                  <c:v>7476</c:v>
                </c:pt>
                <c:pt idx="24">
                  <c:v>7562</c:v>
                </c:pt>
                <c:pt idx="25">
                  <c:v>7661</c:v>
                </c:pt>
                <c:pt idx="26">
                  <c:v>7767</c:v>
                </c:pt>
                <c:pt idx="27">
                  <c:v>7841</c:v>
                </c:pt>
                <c:pt idx="28">
                  <c:v>7912</c:v>
                </c:pt>
                <c:pt idx="29">
                  <c:v>8029</c:v>
                </c:pt>
                <c:pt idx="30">
                  <c:v>8205</c:v>
                </c:pt>
                <c:pt idx="31">
                  <c:v>8337</c:v>
                </c:pt>
                <c:pt idx="32">
                  <c:v>8505</c:v>
                </c:pt>
                <c:pt idx="33">
                  <c:v>8588</c:v>
                </c:pt>
                <c:pt idx="34">
                  <c:v>8723</c:v>
                </c:pt>
                <c:pt idx="35">
                  <c:v>8859</c:v>
                </c:pt>
                <c:pt idx="36">
                  <c:v>8985</c:v>
                </c:pt>
                <c:pt idx="37">
                  <c:v>9158</c:v>
                </c:pt>
                <c:pt idx="38">
                  <c:v>9247</c:v>
                </c:pt>
                <c:pt idx="39">
                  <c:v>9376</c:v>
                </c:pt>
                <c:pt idx="40">
                  <c:v>9532</c:v>
                </c:pt>
                <c:pt idx="41">
                  <c:v>9702</c:v>
                </c:pt>
                <c:pt idx="42">
                  <c:v>9750</c:v>
                </c:pt>
                <c:pt idx="43">
                  <c:v>9845</c:v>
                </c:pt>
                <c:pt idx="44">
                  <c:v>9921</c:v>
                </c:pt>
                <c:pt idx="45">
                  <c:v>10068</c:v>
                </c:pt>
                <c:pt idx="46">
                  <c:v>10234</c:v>
                </c:pt>
                <c:pt idx="47">
                  <c:v>10302</c:v>
                </c:pt>
                <c:pt idx="48">
                  <c:v>10353</c:v>
                </c:pt>
                <c:pt idx="49">
                  <c:v>10435</c:v>
                </c:pt>
                <c:pt idx="50">
                  <c:v>10619</c:v>
                </c:pt>
                <c:pt idx="51">
                  <c:v>10579</c:v>
                </c:pt>
                <c:pt idx="52">
                  <c:v>10642</c:v>
                </c:pt>
                <c:pt idx="53">
                  <c:v>10680</c:v>
                </c:pt>
                <c:pt idx="54">
                  <c:v>10692</c:v>
                </c:pt>
                <c:pt idx="55">
                  <c:v>10727</c:v>
                </c:pt>
                <c:pt idx="56">
                  <c:v>10741</c:v>
                </c:pt>
                <c:pt idx="57">
                  <c:v>10741</c:v>
                </c:pt>
                <c:pt idx="58">
                  <c:v>10767</c:v>
                </c:pt>
                <c:pt idx="59">
                  <c:v>10802</c:v>
                </c:pt>
                <c:pt idx="60">
                  <c:v>10977</c:v>
                </c:pt>
                <c:pt idx="61">
                  <c:v>10978</c:v>
                </c:pt>
                <c:pt idx="62">
                  <c:v>11024</c:v>
                </c:pt>
                <c:pt idx="63">
                  <c:v>11209</c:v>
                </c:pt>
                <c:pt idx="64">
                  <c:v>11343</c:v>
                </c:pt>
                <c:pt idx="65">
                  <c:v>11471</c:v>
                </c:pt>
                <c:pt idx="66">
                  <c:v>11622</c:v>
                </c:pt>
                <c:pt idx="67">
                  <c:v>11767</c:v>
                </c:pt>
                <c:pt idx="68">
                  <c:v>11879</c:v>
                </c:pt>
                <c:pt idx="69">
                  <c:v>11973</c:v>
                </c:pt>
                <c:pt idx="70">
                  <c:v>12056</c:v>
                </c:pt>
                <c:pt idx="71">
                  <c:v>12174</c:v>
                </c:pt>
                <c:pt idx="72">
                  <c:v>12253</c:v>
                </c:pt>
                <c:pt idx="73">
                  <c:v>12398</c:v>
                </c:pt>
                <c:pt idx="74">
                  <c:v>12537</c:v>
                </c:pt>
                <c:pt idx="75">
                  <c:v>12623</c:v>
                </c:pt>
                <c:pt idx="76">
                  <c:v>12724</c:v>
                </c:pt>
                <c:pt idx="77">
                  <c:v>12809</c:v>
                </c:pt>
                <c:pt idx="78">
                  <c:v>12941</c:v>
                </c:pt>
                <c:pt idx="79">
                  <c:v>13044</c:v>
                </c:pt>
                <c:pt idx="80">
                  <c:v>13172</c:v>
                </c:pt>
                <c:pt idx="81">
                  <c:v>13299</c:v>
                </c:pt>
                <c:pt idx="82">
                  <c:v>13386</c:v>
                </c:pt>
                <c:pt idx="83">
                  <c:v>13384</c:v>
                </c:pt>
                <c:pt idx="84">
                  <c:v>13284</c:v>
                </c:pt>
                <c:pt idx="85">
                  <c:v>13171</c:v>
                </c:pt>
                <c:pt idx="86">
                  <c:v>13064</c:v>
                </c:pt>
                <c:pt idx="87">
                  <c:v>12789</c:v>
                </c:pt>
                <c:pt idx="88">
                  <c:v>12344</c:v>
                </c:pt>
                <c:pt idx="89">
                  <c:v>12156</c:v>
                </c:pt>
                <c:pt idx="90">
                  <c:v>12140</c:v>
                </c:pt>
                <c:pt idx="91">
                  <c:v>12046</c:v>
                </c:pt>
                <c:pt idx="92">
                  <c:v>12014</c:v>
                </c:pt>
                <c:pt idx="93">
                  <c:v>11975</c:v>
                </c:pt>
                <c:pt idx="94">
                  <c:v>11936</c:v>
                </c:pt>
                <c:pt idx="95">
                  <c:v>12004</c:v>
                </c:pt>
                <c:pt idx="96">
                  <c:v>12075</c:v>
                </c:pt>
                <c:pt idx="97">
                  <c:v>12202</c:v>
                </c:pt>
                <c:pt idx="98">
                  <c:v>12331</c:v>
                </c:pt>
                <c:pt idx="99">
                  <c:v>12663</c:v>
                </c:pt>
                <c:pt idx="100">
                  <c:v>13014</c:v>
                </c:pt>
                <c:pt idx="101">
                  <c:v>13213</c:v>
                </c:pt>
                <c:pt idx="102">
                  <c:v>13326</c:v>
                </c:pt>
                <c:pt idx="103">
                  <c:v>13411</c:v>
                </c:pt>
                <c:pt idx="104">
                  <c:v>13401</c:v>
                </c:pt>
                <c:pt idx="105">
                  <c:v>13503</c:v>
                </c:pt>
                <c:pt idx="106">
                  <c:v>13663</c:v>
                </c:pt>
              </c:numCache>
            </c:numRef>
          </c:val>
          <c:smooth val="0"/>
          <c:extLst>
            <c:ext xmlns:c16="http://schemas.microsoft.com/office/drawing/2014/chart" uri="{C3380CC4-5D6E-409C-BE32-E72D297353CC}">
              <c16:uniqueId val="{00000013-D4E7-40F8-8113-EA9E7C4C36C8}"/>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'F108'!$C$5</c:f>
              <c:strCache>
                <c:ptCount val="1"/>
                <c:pt idx="0">
                  <c:v>Exportaciones</c:v>
                </c:pt>
              </c:strCache>
            </c:strRef>
          </c:tx>
          <c:spPr>
            <a:solidFill>
              <a:srgbClr val="C9D0D6"/>
            </a:solidFill>
            <a:ln>
              <a:noFill/>
            </a:ln>
            <a:effectLst/>
          </c:spPr>
          <c:invertIfNegative val="0"/>
          <c:dPt>
            <c:idx val="10"/>
            <c:invertIfNegative val="0"/>
            <c:bubble3D val="0"/>
            <c:spPr>
              <a:solidFill>
                <a:srgbClr val="7C878E"/>
              </a:solidFill>
              <a:ln>
                <a:noFill/>
              </a:ln>
              <a:effectLst/>
            </c:spPr>
            <c:extLst>
              <c:ext xmlns:c16="http://schemas.microsoft.com/office/drawing/2014/chart" uri="{C3380CC4-5D6E-409C-BE32-E72D297353CC}">
                <c16:uniqueId val="{00000001-648A-4000-B46F-454702723F46}"/>
              </c:ext>
            </c:extLst>
          </c:dPt>
          <c:dPt>
            <c:idx val="22"/>
            <c:invertIfNegative val="0"/>
            <c:bubble3D val="0"/>
            <c:spPr>
              <a:solidFill>
                <a:srgbClr val="7C878E"/>
              </a:solidFill>
              <a:ln>
                <a:noFill/>
              </a:ln>
              <a:effectLst/>
            </c:spPr>
            <c:extLst>
              <c:ext xmlns:c16="http://schemas.microsoft.com/office/drawing/2014/chart" uri="{C3380CC4-5D6E-409C-BE32-E72D297353CC}">
                <c16:uniqueId val="{00000003-648A-4000-B46F-454702723F46}"/>
              </c:ext>
            </c:extLst>
          </c:dPt>
          <c:dPt>
            <c:idx val="34"/>
            <c:invertIfNegative val="0"/>
            <c:bubble3D val="0"/>
            <c:spPr>
              <a:solidFill>
                <a:srgbClr val="7C878E"/>
              </a:solidFill>
              <a:ln>
                <a:noFill/>
              </a:ln>
              <a:effectLst/>
            </c:spPr>
            <c:extLst>
              <c:ext xmlns:c16="http://schemas.microsoft.com/office/drawing/2014/chart" uri="{C3380CC4-5D6E-409C-BE32-E72D297353CC}">
                <c16:uniqueId val="{00000005-648A-4000-B46F-454702723F46}"/>
              </c:ext>
            </c:extLst>
          </c:dPt>
          <c:dPt>
            <c:idx val="46"/>
            <c:invertIfNegative val="0"/>
            <c:bubble3D val="0"/>
            <c:spPr>
              <a:solidFill>
                <a:srgbClr val="7C878E"/>
              </a:solidFill>
              <a:ln>
                <a:noFill/>
              </a:ln>
              <a:effectLst/>
            </c:spPr>
            <c:extLst>
              <c:ext xmlns:c16="http://schemas.microsoft.com/office/drawing/2014/chart" uri="{C3380CC4-5D6E-409C-BE32-E72D297353CC}">
                <c16:uniqueId val="{00000007-648A-4000-B46F-454702723F46}"/>
              </c:ext>
            </c:extLst>
          </c:dPt>
          <c:dPt>
            <c:idx val="58"/>
            <c:invertIfNegative val="0"/>
            <c:bubble3D val="0"/>
            <c:spPr>
              <a:solidFill>
                <a:srgbClr val="7C878E"/>
              </a:solidFill>
              <a:ln>
                <a:noFill/>
              </a:ln>
              <a:effectLst/>
            </c:spPr>
            <c:extLst>
              <c:ext xmlns:c16="http://schemas.microsoft.com/office/drawing/2014/chart" uri="{C3380CC4-5D6E-409C-BE32-E72D297353CC}">
                <c16:uniqueId val="{00000009-648A-4000-B46F-454702723F46}"/>
              </c:ext>
            </c:extLst>
          </c:dPt>
          <c:dPt>
            <c:idx val="70"/>
            <c:invertIfNegative val="0"/>
            <c:bubble3D val="0"/>
            <c:spPr>
              <a:solidFill>
                <a:srgbClr val="7C878E"/>
              </a:solidFill>
              <a:ln>
                <a:noFill/>
              </a:ln>
              <a:effectLst/>
            </c:spPr>
            <c:extLst>
              <c:ext xmlns:c16="http://schemas.microsoft.com/office/drawing/2014/chart" uri="{C3380CC4-5D6E-409C-BE32-E72D297353CC}">
                <c16:uniqueId val="{0000000B-648A-4000-B46F-454702723F46}"/>
              </c:ext>
            </c:extLst>
          </c:dPt>
          <c:dPt>
            <c:idx val="82"/>
            <c:invertIfNegative val="0"/>
            <c:bubble3D val="0"/>
            <c:spPr>
              <a:solidFill>
                <a:srgbClr val="7C878E"/>
              </a:solidFill>
              <a:ln>
                <a:noFill/>
              </a:ln>
              <a:effectLst/>
            </c:spPr>
            <c:extLst>
              <c:ext xmlns:c16="http://schemas.microsoft.com/office/drawing/2014/chart" uri="{C3380CC4-5D6E-409C-BE32-E72D297353CC}">
                <c16:uniqueId val="{0000000D-648A-4000-B46F-454702723F46}"/>
              </c:ext>
            </c:extLst>
          </c:dPt>
          <c:dPt>
            <c:idx val="94"/>
            <c:invertIfNegative val="0"/>
            <c:bubble3D val="0"/>
            <c:spPr>
              <a:solidFill>
                <a:srgbClr val="7C878E"/>
              </a:solidFill>
              <a:ln>
                <a:noFill/>
              </a:ln>
              <a:effectLst/>
            </c:spPr>
            <c:extLst>
              <c:ext xmlns:c16="http://schemas.microsoft.com/office/drawing/2014/chart" uri="{C3380CC4-5D6E-409C-BE32-E72D297353CC}">
                <c16:uniqueId val="{0000000F-648A-4000-B46F-454702723F46}"/>
              </c:ext>
            </c:extLst>
          </c:dPt>
          <c:dPt>
            <c:idx val="106"/>
            <c:invertIfNegative val="0"/>
            <c:bubble3D val="0"/>
            <c:spPr>
              <a:solidFill>
                <a:srgbClr val="FBBB27"/>
              </a:solidFill>
              <a:ln>
                <a:noFill/>
              </a:ln>
              <a:effectLst/>
            </c:spPr>
            <c:extLst>
              <c:ext xmlns:c16="http://schemas.microsoft.com/office/drawing/2014/chart" uri="{C3380CC4-5D6E-409C-BE32-E72D297353CC}">
                <c16:uniqueId val="{00000011-648A-4000-B46F-454702723F46}"/>
              </c:ext>
            </c:extLst>
          </c:dPt>
          <c:cat>
            <c:multiLvlStrRef>
              <c:f>'F108'!$A$6:$B$112</c:f>
              <c:multiLvlStrCache>
                <c:ptCount val="10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'F108'!$C$6:$C$112</c:f>
              <c:numCache>
                <c:formatCode>#,##0</c:formatCode>
                <c:ptCount val="107"/>
                <c:pt idx="0">
                  <c:v>652</c:v>
                </c:pt>
                <c:pt idx="1">
                  <c:v>636</c:v>
                </c:pt>
                <c:pt idx="2">
                  <c:v>1033</c:v>
                </c:pt>
                <c:pt idx="3">
                  <c:v>753</c:v>
                </c:pt>
                <c:pt idx="4">
                  <c:v>809</c:v>
                </c:pt>
                <c:pt idx="5">
                  <c:v>548</c:v>
                </c:pt>
                <c:pt idx="6">
                  <c:v>358</c:v>
                </c:pt>
                <c:pt idx="7">
                  <c:v>393</c:v>
                </c:pt>
                <c:pt idx="8">
                  <c:v>438</c:v>
                </c:pt>
                <c:pt idx="9">
                  <c:v>484</c:v>
                </c:pt>
                <c:pt idx="10">
                  <c:v>474</c:v>
                </c:pt>
                <c:pt idx="11">
                  <c:v>624</c:v>
                </c:pt>
                <c:pt idx="12">
                  <c:v>699</c:v>
                </c:pt>
                <c:pt idx="13">
                  <c:v>840</c:v>
                </c:pt>
                <c:pt idx="14">
                  <c:v>939</c:v>
                </c:pt>
                <c:pt idx="15">
                  <c:v>1027</c:v>
                </c:pt>
                <c:pt idx="16">
                  <c:v>828</c:v>
                </c:pt>
                <c:pt idx="17">
                  <c:v>736</c:v>
                </c:pt>
                <c:pt idx="18">
                  <c:v>595</c:v>
                </c:pt>
                <c:pt idx="19">
                  <c:v>559</c:v>
                </c:pt>
                <c:pt idx="20">
                  <c:v>520</c:v>
                </c:pt>
                <c:pt idx="21">
                  <c:v>611</c:v>
                </c:pt>
                <c:pt idx="22">
                  <c:v>644</c:v>
                </c:pt>
                <c:pt idx="23">
                  <c:v>783</c:v>
                </c:pt>
                <c:pt idx="24">
                  <c:v>691</c:v>
                </c:pt>
                <c:pt idx="25">
                  <c:v>721</c:v>
                </c:pt>
                <c:pt idx="26">
                  <c:v>755</c:v>
                </c:pt>
                <c:pt idx="27">
                  <c:v>828</c:v>
                </c:pt>
                <c:pt idx="28">
                  <c:v>882</c:v>
                </c:pt>
                <c:pt idx="29">
                  <c:v>824</c:v>
                </c:pt>
                <c:pt idx="30">
                  <c:v>649</c:v>
                </c:pt>
                <c:pt idx="31">
                  <c:v>594</c:v>
                </c:pt>
                <c:pt idx="32">
                  <c:v>663</c:v>
                </c:pt>
                <c:pt idx="33">
                  <c:v>617</c:v>
                </c:pt>
                <c:pt idx="34">
                  <c:v>715</c:v>
                </c:pt>
                <c:pt idx="35">
                  <c:v>744</c:v>
                </c:pt>
                <c:pt idx="36">
                  <c:v>711</c:v>
                </c:pt>
                <c:pt idx="37">
                  <c:v>745</c:v>
                </c:pt>
                <c:pt idx="38">
                  <c:v>843</c:v>
                </c:pt>
                <c:pt idx="39">
                  <c:v>874</c:v>
                </c:pt>
                <c:pt idx="40">
                  <c:v>894</c:v>
                </c:pt>
                <c:pt idx="41">
                  <c:v>802</c:v>
                </c:pt>
                <c:pt idx="42">
                  <c:v>570</c:v>
                </c:pt>
                <c:pt idx="43">
                  <c:v>561</c:v>
                </c:pt>
                <c:pt idx="44">
                  <c:v>623</c:v>
                </c:pt>
                <c:pt idx="45">
                  <c:v>635</c:v>
                </c:pt>
                <c:pt idx="46">
                  <c:v>590</c:v>
                </c:pt>
                <c:pt idx="47">
                  <c:v>675</c:v>
                </c:pt>
                <c:pt idx="48">
                  <c:v>645</c:v>
                </c:pt>
                <c:pt idx="49">
                  <c:v>871</c:v>
                </c:pt>
                <c:pt idx="50">
                  <c:v>1039</c:v>
                </c:pt>
                <c:pt idx="51">
                  <c:v>992</c:v>
                </c:pt>
                <c:pt idx="52">
                  <c:v>1045</c:v>
                </c:pt>
                <c:pt idx="53">
                  <c:v>949</c:v>
                </c:pt>
                <c:pt idx="54">
                  <c:v>754</c:v>
                </c:pt>
                <c:pt idx="55">
                  <c:v>691</c:v>
                </c:pt>
                <c:pt idx="56">
                  <c:v>759</c:v>
                </c:pt>
                <c:pt idx="57">
                  <c:v>885</c:v>
                </c:pt>
                <c:pt idx="58">
                  <c:v>959</c:v>
                </c:pt>
                <c:pt idx="59">
                  <c:v>1129</c:v>
                </c:pt>
                <c:pt idx="60">
                  <c:v>980</c:v>
                </c:pt>
                <c:pt idx="61">
                  <c:v>983</c:v>
                </c:pt>
                <c:pt idx="62">
                  <c:v>986</c:v>
                </c:pt>
                <c:pt idx="63">
                  <c:v>997</c:v>
                </c:pt>
                <c:pt idx="64">
                  <c:v>990</c:v>
                </c:pt>
                <c:pt idx="65">
                  <c:v>1008</c:v>
                </c:pt>
                <c:pt idx="66">
                  <c:v>759</c:v>
                </c:pt>
                <c:pt idx="67">
                  <c:v>718</c:v>
                </c:pt>
                <c:pt idx="68">
                  <c:v>753</c:v>
                </c:pt>
                <c:pt idx="69">
                  <c:v>777</c:v>
                </c:pt>
                <c:pt idx="70">
                  <c:v>817</c:v>
                </c:pt>
                <c:pt idx="71">
                  <c:v>797</c:v>
                </c:pt>
                <c:pt idx="72">
                  <c:v>859</c:v>
                </c:pt>
                <c:pt idx="73">
                  <c:v>1083</c:v>
                </c:pt>
                <c:pt idx="74">
                  <c:v>1114</c:v>
                </c:pt>
                <c:pt idx="75">
                  <c:v>1143</c:v>
                </c:pt>
                <c:pt idx="76">
                  <c:v>1164</c:v>
                </c:pt>
                <c:pt idx="77">
                  <c:v>1145</c:v>
                </c:pt>
                <c:pt idx="78">
                  <c:v>1080</c:v>
                </c:pt>
                <c:pt idx="79">
                  <c:v>946</c:v>
                </c:pt>
                <c:pt idx="80">
                  <c:v>1021</c:v>
                </c:pt>
                <c:pt idx="81">
                  <c:v>1080</c:v>
                </c:pt>
                <c:pt idx="82">
                  <c:v>1103</c:v>
                </c:pt>
                <c:pt idx="83">
                  <c:v>1157</c:v>
                </c:pt>
                <c:pt idx="84">
                  <c:v>1173</c:v>
                </c:pt>
                <c:pt idx="85">
                  <c:v>1171</c:v>
                </c:pt>
                <c:pt idx="86">
                  <c:v>1195</c:v>
                </c:pt>
                <c:pt idx="87">
                  <c:v>1129</c:v>
                </c:pt>
                <c:pt idx="88">
                  <c:v>1189</c:v>
                </c:pt>
                <c:pt idx="89">
                  <c:v>1204</c:v>
                </c:pt>
                <c:pt idx="90">
                  <c:v>1172</c:v>
                </c:pt>
                <c:pt idx="91">
                  <c:v>1145</c:v>
                </c:pt>
                <c:pt idx="92">
                  <c:v>1189</c:v>
                </c:pt>
                <c:pt idx="93">
                  <c:v>1267</c:v>
                </c:pt>
                <c:pt idx="94">
                  <c:v>1309</c:v>
                </c:pt>
                <c:pt idx="95">
                  <c:v>1370</c:v>
                </c:pt>
                <c:pt idx="96">
                  <c:v>1433</c:v>
                </c:pt>
                <c:pt idx="97">
                  <c:v>1483</c:v>
                </c:pt>
                <c:pt idx="98">
                  <c:v>1545</c:v>
                </c:pt>
                <c:pt idx="99">
                  <c:v>1535</c:v>
                </c:pt>
                <c:pt idx="100">
                  <c:v>1580</c:v>
                </c:pt>
                <c:pt idx="101">
                  <c:v>1553</c:v>
                </c:pt>
                <c:pt idx="102">
                  <c:v>1550</c:v>
                </c:pt>
                <c:pt idx="103">
                  <c:v>1534</c:v>
                </c:pt>
                <c:pt idx="104">
                  <c:v>1527</c:v>
                </c:pt>
                <c:pt idx="105">
                  <c:v>1569</c:v>
                </c:pt>
                <c:pt idx="106">
                  <c:v>1588</c:v>
                </c:pt>
              </c:numCache>
            </c:numRef>
          </c:val>
          <c:extLst>
            <c:ext xmlns:c16="http://schemas.microsoft.com/office/drawing/2014/chart" uri="{C3380CC4-5D6E-409C-BE32-E72D297353CC}">
              <c16:uniqueId val="{00000012-648A-4000-B46F-454702723F46}"/>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'F108'!$D$5</c:f>
              <c:strCache>
                <c:ptCount val="1"/>
                <c:pt idx="0">
                  <c:v>Promedio</c:v>
                </c:pt>
              </c:strCache>
            </c:strRef>
          </c:tx>
          <c:spPr>
            <a:ln w="28575" cap="rnd">
              <a:solidFill>
                <a:srgbClr val="B69630"/>
              </a:solidFill>
              <a:round/>
            </a:ln>
            <a:effectLst/>
          </c:spPr>
          <c:marker>
            <c:symbol val="none"/>
          </c:marker>
          <c:cat>
            <c:multiLvlStrRef>
              <c:f>'F108'!$A$6:$B$112</c:f>
              <c:multiLvlStrCache>
                <c:ptCount val="10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'F108'!$D$6:$D$112</c:f>
              <c:numCache>
                <c:formatCode>#,##0</c:formatCode>
                <c:ptCount val="107"/>
                <c:pt idx="0">
                  <c:v>513</c:v>
                </c:pt>
                <c:pt idx="1">
                  <c:v>526</c:v>
                </c:pt>
                <c:pt idx="2">
                  <c:v>551</c:v>
                </c:pt>
                <c:pt idx="3">
                  <c:v>556</c:v>
                </c:pt>
                <c:pt idx="4">
                  <c:v>569</c:v>
                </c:pt>
                <c:pt idx="5">
                  <c:v>579</c:v>
                </c:pt>
                <c:pt idx="6">
                  <c:v>586</c:v>
                </c:pt>
                <c:pt idx="7">
                  <c:v>601</c:v>
                </c:pt>
                <c:pt idx="8">
                  <c:v>613</c:v>
                </c:pt>
                <c:pt idx="9">
                  <c:v>620</c:v>
                </c:pt>
                <c:pt idx="10">
                  <c:v>608</c:v>
                </c:pt>
                <c:pt idx="11">
                  <c:v>600</c:v>
                </c:pt>
                <c:pt idx="12">
                  <c:v>604</c:v>
                </c:pt>
                <c:pt idx="13">
                  <c:v>621</c:v>
                </c:pt>
                <c:pt idx="14">
                  <c:v>613</c:v>
                </c:pt>
                <c:pt idx="15">
                  <c:v>636</c:v>
                </c:pt>
                <c:pt idx="16">
                  <c:v>638</c:v>
                </c:pt>
                <c:pt idx="17">
                  <c:v>653</c:v>
                </c:pt>
                <c:pt idx="18">
                  <c:v>673</c:v>
                </c:pt>
                <c:pt idx="19">
                  <c:v>687</c:v>
                </c:pt>
                <c:pt idx="20">
                  <c:v>694</c:v>
                </c:pt>
                <c:pt idx="21">
                  <c:v>704</c:v>
                </c:pt>
                <c:pt idx="22">
                  <c:v>718</c:v>
                </c:pt>
                <c:pt idx="23">
                  <c:v>732</c:v>
                </c:pt>
                <c:pt idx="24">
                  <c:v>731</c:v>
                </c:pt>
                <c:pt idx="25">
                  <c:v>721</c:v>
                </c:pt>
                <c:pt idx="26">
                  <c:v>706</c:v>
                </c:pt>
                <c:pt idx="27">
                  <c:v>689</c:v>
                </c:pt>
                <c:pt idx="28">
                  <c:v>694</c:v>
                </c:pt>
                <c:pt idx="29">
                  <c:v>701</c:v>
                </c:pt>
                <c:pt idx="30">
                  <c:v>706</c:v>
                </c:pt>
                <c:pt idx="31">
                  <c:v>709</c:v>
                </c:pt>
                <c:pt idx="32">
                  <c:v>720</c:v>
                </c:pt>
                <c:pt idx="33">
                  <c:v>721</c:v>
                </c:pt>
                <c:pt idx="34">
                  <c:v>727</c:v>
                </c:pt>
                <c:pt idx="35">
                  <c:v>724</c:v>
                </c:pt>
                <c:pt idx="36">
                  <c:v>725</c:v>
                </c:pt>
                <c:pt idx="37">
                  <c:v>727</c:v>
                </c:pt>
                <c:pt idx="38">
                  <c:v>735</c:v>
                </c:pt>
                <c:pt idx="39">
                  <c:v>739</c:v>
                </c:pt>
                <c:pt idx="40">
                  <c:v>739</c:v>
                </c:pt>
                <c:pt idx="41">
                  <c:v>738</c:v>
                </c:pt>
                <c:pt idx="42">
                  <c:v>731</c:v>
                </c:pt>
                <c:pt idx="43">
                  <c:v>728</c:v>
                </c:pt>
                <c:pt idx="44">
                  <c:v>725</c:v>
                </c:pt>
                <c:pt idx="45">
                  <c:v>726</c:v>
                </c:pt>
                <c:pt idx="46">
                  <c:v>716</c:v>
                </c:pt>
                <c:pt idx="47">
                  <c:v>710</c:v>
                </c:pt>
                <c:pt idx="48">
                  <c:v>705</c:v>
                </c:pt>
                <c:pt idx="49">
                  <c:v>715</c:v>
                </c:pt>
                <c:pt idx="50">
                  <c:v>732</c:v>
                </c:pt>
                <c:pt idx="51">
                  <c:v>741</c:v>
                </c:pt>
                <c:pt idx="52">
                  <c:v>754</c:v>
                </c:pt>
                <c:pt idx="53">
                  <c:v>766</c:v>
                </c:pt>
                <c:pt idx="54">
                  <c:v>782</c:v>
                </c:pt>
                <c:pt idx="55">
                  <c:v>792</c:v>
                </c:pt>
                <c:pt idx="56">
                  <c:v>804</c:v>
                </c:pt>
                <c:pt idx="57">
                  <c:v>825</c:v>
                </c:pt>
                <c:pt idx="58">
                  <c:v>855</c:v>
                </c:pt>
                <c:pt idx="59">
                  <c:v>893</c:v>
                </c:pt>
                <c:pt idx="60">
                  <c:v>921</c:v>
                </c:pt>
                <c:pt idx="61">
                  <c:v>931</c:v>
                </c:pt>
                <c:pt idx="62">
                  <c:v>926</c:v>
                </c:pt>
                <c:pt idx="63">
                  <c:v>926</c:v>
                </c:pt>
                <c:pt idx="64">
                  <c:v>922</c:v>
                </c:pt>
                <c:pt idx="65">
                  <c:v>927</c:v>
                </c:pt>
                <c:pt idx="66">
                  <c:v>927</c:v>
                </c:pt>
                <c:pt idx="67">
                  <c:v>930</c:v>
                </c:pt>
                <c:pt idx="68">
                  <c:v>929</c:v>
                </c:pt>
                <c:pt idx="69">
                  <c:v>920</c:v>
                </c:pt>
                <c:pt idx="70">
                  <c:v>908</c:v>
                </c:pt>
                <c:pt idx="71">
                  <c:v>880</c:v>
                </c:pt>
                <c:pt idx="72">
                  <c:v>870</c:v>
                </c:pt>
                <c:pt idx="73">
                  <c:v>879</c:v>
                </c:pt>
                <c:pt idx="74">
                  <c:v>889</c:v>
                </c:pt>
                <c:pt idx="75">
                  <c:v>902</c:v>
                </c:pt>
                <c:pt idx="76">
                  <c:v>916</c:v>
                </c:pt>
                <c:pt idx="77">
                  <c:v>927</c:v>
                </c:pt>
                <c:pt idx="78">
                  <c:v>954</c:v>
                </c:pt>
                <c:pt idx="79">
                  <c:v>973</c:v>
                </c:pt>
                <c:pt idx="80">
                  <c:v>996</c:v>
                </c:pt>
                <c:pt idx="81">
                  <c:v>1021</c:v>
                </c:pt>
                <c:pt idx="82">
                  <c:v>1045</c:v>
                </c:pt>
                <c:pt idx="83">
                  <c:v>1075</c:v>
                </c:pt>
                <c:pt idx="84">
                  <c:v>1101</c:v>
                </c:pt>
                <c:pt idx="85">
                  <c:v>1108</c:v>
                </c:pt>
                <c:pt idx="86">
                  <c:v>1115</c:v>
                </c:pt>
                <c:pt idx="87">
                  <c:v>1114</c:v>
                </c:pt>
                <c:pt idx="88">
                  <c:v>1116</c:v>
                </c:pt>
                <c:pt idx="89">
                  <c:v>1121</c:v>
                </c:pt>
                <c:pt idx="90">
                  <c:v>1128</c:v>
                </c:pt>
                <c:pt idx="91">
                  <c:v>1145</c:v>
                </c:pt>
                <c:pt idx="92">
                  <c:v>1159</c:v>
                </c:pt>
                <c:pt idx="93">
                  <c:v>1175</c:v>
                </c:pt>
                <c:pt idx="94">
                  <c:v>1192</c:v>
                </c:pt>
                <c:pt idx="95">
                  <c:v>1209</c:v>
                </c:pt>
                <c:pt idx="96">
                  <c:v>1231</c:v>
                </c:pt>
                <c:pt idx="97">
                  <c:v>1257</c:v>
                </c:pt>
                <c:pt idx="98">
                  <c:v>1286</c:v>
                </c:pt>
                <c:pt idx="99">
                  <c:v>1320</c:v>
                </c:pt>
                <c:pt idx="100">
                  <c:v>1353</c:v>
                </c:pt>
                <c:pt idx="101">
                  <c:v>1382</c:v>
                </c:pt>
                <c:pt idx="102">
                  <c:v>1413</c:v>
                </c:pt>
                <c:pt idx="103">
                  <c:v>1446</c:v>
                </c:pt>
                <c:pt idx="104">
                  <c:v>1474</c:v>
                </c:pt>
                <c:pt idx="105">
                  <c:v>1499</c:v>
                </c:pt>
                <c:pt idx="106">
                  <c:v>1522</c:v>
                </c:pt>
              </c:numCache>
            </c:numRef>
          </c:val>
          <c:smooth val="0"/>
          <c:extLst>
            <c:ext xmlns:c16="http://schemas.microsoft.com/office/drawing/2014/chart" uri="{C3380CC4-5D6E-409C-BE32-E72D297353CC}">
              <c16:uniqueId val="{00000013-648A-4000-B46F-454702723F46}"/>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'F109'!$C$5</c:f>
              <c:strCache>
                <c:ptCount val="1"/>
                <c:pt idx="0">
                  <c:v>Exportaciones</c:v>
                </c:pt>
              </c:strCache>
            </c:strRef>
          </c:tx>
          <c:spPr>
            <a:solidFill>
              <a:srgbClr val="C9D0D6"/>
            </a:solidFill>
            <a:ln>
              <a:noFill/>
            </a:ln>
            <a:effectLst/>
          </c:spPr>
          <c:invertIfNegative val="0"/>
          <c:dPt>
            <c:idx val="10"/>
            <c:invertIfNegative val="0"/>
            <c:bubble3D val="0"/>
            <c:spPr>
              <a:solidFill>
                <a:srgbClr val="7C878E"/>
              </a:solidFill>
              <a:ln>
                <a:noFill/>
              </a:ln>
              <a:effectLst/>
            </c:spPr>
            <c:extLst>
              <c:ext xmlns:c16="http://schemas.microsoft.com/office/drawing/2014/chart" uri="{C3380CC4-5D6E-409C-BE32-E72D297353CC}">
                <c16:uniqueId val="{00000001-F206-4E0D-9EC4-FA6DA66B1DB7}"/>
              </c:ext>
            </c:extLst>
          </c:dPt>
          <c:dPt>
            <c:idx val="11"/>
            <c:invertIfNegative val="0"/>
            <c:bubble3D val="0"/>
            <c:spPr>
              <a:solidFill>
                <a:srgbClr val="C9D0D6"/>
              </a:solidFill>
              <a:ln>
                <a:noFill/>
              </a:ln>
              <a:effectLst/>
            </c:spPr>
            <c:extLst>
              <c:ext xmlns:c16="http://schemas.microsoft.com/office/drawing/2014/chart" uri="{C3380CC4-5D6E-409C-BE32-E72D297353CC}">
                <c16:uniqueId val="{00000003-F206-4E0D-9EC4-FA6DA66B1DB7}"/>
              </c:ext>
            </c:extLst>
          </c:dPt>
          <c:dPt>
            <c:idx val="22"/>
            <c:invertIfNegative val="0"/>
            <c:bubble3D val="0"/>
            <c:spPr>
              <a:solidFill>
                <a:srgbClr val="7C878E"/>
              </a:solidFill>
              <a:ln>
                <a:noFill/>
              </a:ln>
              <a:effectLst/>
            </c:spPr>
            <c:extLst>
              <c:ext xmlns:c16="http://schemas.microsoft.com/office/drawing/2014/chart" uri="{C3380CC4-5D6E-409C-BE32-E72D297353CC}">
                <c16:uniqueId val="{00000005-F206-4E0D-9EC4-FA6DA66B1DB7}"/>
              </c:ext>
            </c:extLst>
          </c:dPt>
          <c:dPt>
            <c:idx val="23"/>
            <c:invertIfNegative val="0"/>
            <c:bubble3D val="0"/>
            <c:spPr>
              <a:solidFill>
                <a:srgbClr val="C9D0D6"/>
              </a:solidFill>
              <a:ln>
                <a:noFill/>
              </a:ln>
              <a:effectLst/>
            </c:spPr>
            <c:extLst>
              <c:ext xmlns:c16="http://schemas.microsoft.com/office/drawing/2014/chart" uri="{C3380CC4-5D6E-409C-BE32-E72D297353CC}">
                <c16:uniqueId val="{00000007-F206-4E0D-9EC4-FA6DA66B1DB7}"/>
              </c:ext>
            </c:extLst>
          </c:dPt>
          <c:dPt>
            <c:idx val="34"/>
            <c:invertIfNegative val="0"/>
            <c:bubble3D val="0"/>
            <c:spPr>
              <a:solidFill>
                <a:srgbClr val="7C878E"/>
              </a:solidFill>
              <a:ln>
                <a:noFill/>
              </a:ln>
              <a:effectLst/>
            </c:spPr>
            <c:extLst>
              <c:ext xmlns:c16="http://schemas.microsoft.com/office/drawing/2014/chart" uri="{C3380CC4-5D6E-409C-BE32-E72D297353CC}">
                <c16:uniqueId val="{00000009-F206-4E0D-9EC4-FA6DA66B1DB7}"/>
              </c:ext>
            </c:extLst>
          </c:dPt>
          <c:dPt>
            <c:idx val="35"/>
            <c:invertIfNegative val="0"/>
            <c:bubble3D val="0"/>
            <c:spPr>
              <a:solidFill>
                <a:srgbClr val="C9D0D6"/>
              </a:solidFill>
              <a:ln>
                <a:noFill/>
              </a:ln>
              <a:effectLst/>
            </c:spPr>
            <c:extLst>
              <c:ext xmlns:c16="http://schemas.microsoft.com/office/drawing/2014/chart" uri="{C3380CC4-5D6E-409C-BE32-E72D297353CC}">
                <c16:uniqueId val="{0000000B-F206-4E0D-9EC4-FA6DA66B1DB7}"/>
              </c:ext>
            </c:extLst>
          </c:dPt>
          <c:dPt>
            <c:idx val="46"/>
            <c:invertIfNegative val="0"/>
            <c:bubble3D val="0"/>
            <c:spPr>
              <a:solidFill>
                <a:srgbClr val="7C878E"/>
              </a:solidFill>
              <a:ln>
                <a:noFill/>
              </a:ln>
              <a:effectLst/>
            </c:spPr>
            <c:extLst>
              <c:ext xmlns:c16="http://schemas.microsoft.com/office/drawing/2014/chart" uri="{C3380CC4-5D6E-409C-BE32-E72D297353CC}">
                <c16:uniqueId val="{0000000D-F206-4E0D-9EC4-FA6DA66B1DB7}"/>
              </c:ext>
            </c:extLst>
          </c:dPt>
          <c:dPt>
            <c:idx val="47"/>
            <c:invertIfNegative val="0"/>
            <c:bubble3D val="0"/>
            <c:spPr>
              <a:solidFill>
                <a:srgbClr val="C9D0D6"/>
              </a:solidFill>
              <a:ln>
                <a:noFill/>
              </a:ln>
              <a:effectLst/>
            </c:spPr>
            <c:extLst>
              <c:ext xmlns:c16="http://schemas.microsoft.com/office/drawing/2014/chart" uri="{C3380CC4-5D6E-409C-BE32-E72D297353CC}">
                <c16:uniqueId val="{0000000F-F206-4E0D-9EC4-FA6DA66B1DB7}"/>
              </c:ext>
            </c:extLst>
          </c:dPt>
          <c:dPt>
            <c:idx val="58"/>
            <c:invertIfNegative val="0"/>
            <c:bubble3D val="0"/>
            <c:spPr>
              <a:solidFill>
                <a:srgbClr val="7C878E"/>
              </a:solidFill>
              <a:ln>
                <a:noFill/>
              </a:ln>
              <a:effectLst/>
            </c:spPr>
            <c:extLst>
              <c:ext xmlns:c16="http://schemas.microsoft.com/office/drawing/2014/chart" uri="{C3380CC4-5D6E-409C-BE32-E72D297353CC}">
                <c16:uniqueId val="{00000011-F206-4E0D-9EC4-FA6DA66B1DB7}"/>
              </c:ext>
            </c:extLst>
          </c:dPt>
          <c:dPt>
            <c:idx val="59"/>
            <c:invertIfNegative val="0"/>
            <c:bubble3D val="0"/>
            <c:spPr>
              <a:solidFill>
                <a:srgbClr val="C9D0D6"/>
              </a:solidFill>
              <a:ln>
                <a:noFill/>
              </a:ln>
              <a:effectLst/>
            </c:spPr>
            <c:extLst>
              <c:ext xmlns:c16="http://schemas.microsoft.com/office/drawing/2014/chart" uri="{C3380CC4-5D6E-409C-BE32-E72D297353CC}">
                <c16:uniqueId val="{00000013-F206-4E0D-9EC4-FA6DA66B1DB7}"/>
              </c:ext>
            </c:extLst>
          </c:dPt>
          <c:dPt>
            <c:idx val="70"/>
            <c:invertIfNegative val="0"/>
            <c:bubble3D val="0"/>
            <c:spPr>
              <a:solidFill>
                <a:srgbClr val="7C878E"/>
              </a:solidFill>
              <a:ln>
                <a:noFill/>
              </a:ln>
              <a:effectLst/>
            </c:spPr>
            <c:extLst>
              <c:ext xmlns:c16="http://schemas.microsoft.com/office/drawing/2014/chart" uri="{C3380CC4-5D6E-409C-BE32-E72D297353CC}">
                <c16:uniqueId val="{00000015-F206-4E0D-9EC4-FA6DA66B1DB7}"/>
              </c:ext>
            </c:extLst>
          </c:dPt>
          <c:dPt>
            <c:idx val="71"/>
            <c:invertIfNegative val="0"/>
            <c:bubble3D val="0"/>
            <c:spPr>
              <a:solidFill>
                <a:srgbClr val="C9D0D6"/>
              </a:solidFill>
              <a:ln>
                <a:noFill/>
              </a:ln>
              <a:effectLst/>
            </c:spPr>
            <c:extLst>
              <c:ext xmlns:c16="http://schemas.microsoft.com/office/drawing/2014/chart" uri="{C3380CC4-5D6E-409C-BE32-E72D297353CC}">
                <c16:uniqueId val="{00000017-F206-4E0D-9EC4-FA6DA66B1DB7}"/>
              </c:ext>
            </c:extLst>
          </c:dPt>
          <c:dPt>
            <c:idx val="82"/>
            <c:invertIfNegative val="0"/>
            <c:bubble3D val="0"/>
            <c:spPr>
              <a:solidFill>
                <a:srgbClr val="7C878E"/>
              </a:solidFill>
              <a:ln>
                <a:noFill/>
              </a:ln>
              <a:effectLst/>
            </c:spPr>
            <c:extLst>
              <c:ext xmlns:c16="http://schemas.microsoft.com/office/drawing/2014/chart" uri="{C3380CC4-5D6E-409C-BE32-E72D297353CC}">
                <c16:uniqueId val="{00000019-F206-4E0D-9EC4-FA6DA66B1DB7}"/>
              </c:ext>
            </c:extLst>
          </c:dPt>
          <c:dPt>
            <c:idx val="94"/>
            <c:invertIfNegative val="0"/>
            <c:bubble3D val="0"/>
            <c:spPr>
              <a:solidFill>
                <a:srgbClr val="7C878E"/>
              </a:solidFill>
              <a:ln>
                <a:noFill/>
              </a:ln>
              <a:effectLst/>
            </c:spPr>
            <c:extLst>
              <c:ext xmlns:c16="http://schemas.microsoft.com/office/drawing/2014/chart" uri="{C3380CC4-5D6E-409C-BE32-E72D297353CC}">
                <c16:uniqueId val="{0000001B-F206-4E0D-9EC4-FA6DA66B1DB7}"/>
              </c:ext>
            </c:extLst>
          </c:dPt>
          <c:dPt>
            <c:idx val="106"/>
            <c:invertIfNegative val="0"/>
            <c:bubble3D val="0"/>
            <c:spPr>
              <a:solidFill>
                <a:srgbClr val="FBBB27"/>
              </a:solidFill>
              <a:ln>
                <a:noFill/>
              </a:ln>
              <a:effectLst/>
            </c:spPr>
            <c:extLst>
              <c:ext xmlns:c16="http://schemas.microsoft.com/office/drawing/2014/chart" uri="{C3380CC4-5D6E-409C-BE32-E72D297353CC}">
                <c16:uniqueId val="{0000001D-F206-4E0D-9EC4-FA6DA66B1DB7}"/>
              </c:ext>
            </c:extLst>
          </c:dPt>
          <c:cat>
            <c:multiLvlStrRef>
              <c:f>'F109'!$A$6:$B$112</c:f>
              <c:multiLvlStrCache>
                <c:ptCount val="10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'F109'!$C$6:$C$112</c:f>
              <c:numCache>
                <c:formatCode>#,##0</c:formatCode>
                <c:ptCount val="107"/>
                <c:pt idx="0">
                  <c:v>85880</c:v>
                </c:pt>
                <c:pt idx="1">
                  <c:v>86176</c:v>
                </c:pt>
                <c:pt idx="2">
                  <c:v>85911</c:v>
                </c:pt>
                <c:pt idx="3">
                  <c:v>85846</c:v>
                </c:pt>
                <c:pt idx="4">
                  <c:v>86325</c:v>
                </c:pt>
                <c:pt idx="5">
                  <c:v>86504</c:v>
                </c:pt>
                <c:pt idx="6">
                  <c:v>86893</c:v>
                </c:pt>
                <c:pt idx="7">
                  <c:v>88222</c:v>
                </c:pt>
                <c:pt idx="8">
                  <c:v>89213</c:v>
                </c:pt>
                <c:pt idx="9">
                  <c:v>89283</c:v>
                </c:pt>
                <c:pt idx="10">
                  <c:v>89142</c:v>
                </c:pt>
                <c:pt idx="11">
                  <c:v>89353</c:v>
                </c:pt>
                <c:pt idx="12">
                  <c:v>89186</c:v>
                </c:pt>
                <c:pt idx="13">
                  <c:v>89732</c:v>
                </c:pt>
                <c:pt idx="14">
                  <c:v>90608</c:v>
                </c:pt>
                <c:pt idx="15">
                  <c:v>92414</c:v>
                </c:pt>
                <c:pt idx="16">
                  <c:v>93450</c:v>
                </c:pt>
                <c:pt idx="17">
                  <c:v>94163</c:v>
                </c:pt>
                <c:pt idx="18">
                  <c:v>94807</c:v>
                </c:pt>
                <c:pt idx="19">
                  <c:v>94879</c:v>
                </c:pt>
                <c:pt idx="20">
                  <c:v>95388</c:v>
                </c:pt>
                <c:pt idx="21">
                  <c:v>96553</c:v>
                </c:pt>
                <c:pt idx="22">
                  <c:v>96823</c:v>
                </c:pt>
                <c:pt idx="23">
                  <c:v>98487</c:v>
                </c:pt>
                <c:pt idx="24">
                  <c:v>99518</c:v>
                </c:pt>
                <c:pt idx="25">
                  <c:v>100582</c:v>
                </c:pt>
                <c:pt idx="26">
                  <c:v>101680</c:v>
                </c:pt>
                <c:pt idx="27">
                  <c:v>102359</c:v>
                </c:pt>
                <c:pt idx="28">
                  <c:v>103269</c:v>
                </c:pt>
                <c:pt idx="29">
                  <c:v>104756</c:v>
                </c:pt>
                <c:pt idx="30">
                  <c:v>106933</c:v>
                </c:pt>
                <c:pt idx="31">
                  <c:v>108541</c:v>
                </c:pt>
                <c:pt idx="32">
                  <c:v>110707</c:v>
                </c:pt>
                <c:pt idx="33">
                  <c:v>111703</c:v>
                </c:pt>
                <c:pt idx="34">
                  <c:v>113393</c:v>
                </c:pt>
                <c:pt idx="35">
                  <c:v>114994</c:v>
                </c:pt>
                <c:pt idx="36">
                  <c:v>116525</c:v>
                </c:pt>
                <c:pt idx="37">
                  <c:v>118626</c:v>
                </c:pt>
                <c:pt idx="38">
                  <c:v>119779</c:v>
                </c:pt>
                <c:pt idx="39">
                  <c:v>121373</c:v>
                </c:pt>
                <c:pt idx="40">
                  <c:v>123257</c:v>
                </c:pt>
                <c:pt idx="41">
                  <c:v>125276</c:v>
                </c:pt>
                <c:pt idx="42">
                  <c:v>125775</c:v>
                </c:pt>
                <c:pt idx="43">
                  <c:v>126878</c:v>
                </c:pt>
                <c:pt idx="44">
                  <c:v>127749</c:v>
                </c:pt>
                <c:pt idx="45">
                  <c:v>129531</c:v>
                </c:pt>
                <c:pt idx="46">
                  <c:v>131396</c:v>
                </c:pt>
                <c:pt idx="47">
                  <c:v>132152</c:v>
                </c:pt>
                <c:pt idx="48">
                  <c:v>132687</c:v>
                </c:pt>
                <c:pt idx="49">
                  <c:v>133808</c:v>
                </c:pt>
                <c:pt idx="50">
                  <c:v>136212</c:v>
                </c:pt>
                <c:pt idx="51">
                  <c:v>135850</c:v>
                </c:pt>
                <c:pt idx="52">
                  <c:v>136751</c:v>
                </c:pt>
                <c:pt idx="53">
                  <c:v>137356</c:v>
                </c:pt>
                <c:pt idx="54">
                  <c:v>137685</c:v>
                </c:pt>
                <c:pt idx="55">
                  <c:v>138238</c:v>
                </c:pt>
                <c:pt idx="56">
                  <c:v>138534</c:v>
                </c:pt>
                <c:pt idx="57">
                  <c:v>138793</c:v>
                </c:pt>
                <c:pt idx="58">
                  <c:v>139464</c:v>
                </c:pt>
                <c:pt idx="59">
                  <c:v>140339</c:v>
                </c:pt>
                <c:pt idx="60">
                  <c:v>142777</c:v>
                </c:pt>
                <c:pt idx="61">
                  <c:v>142907</c:v>
                </c:pt>
                <c:pt idx="62">
                  <c:v>143404</c:v>
                </c:pt>
                <c:pt idx="63">
                  <c:v>145628</c:v>
                </c:pt>
                <c:pt idx="64">
                  <c:v>147175</c:v>
                </c:pt>
                <c:pt idx="65">
                  <c:v>148775</c:v>
                </c:pt>
                <c:pt idx="66">
                  <c:v>150585</c:v>
                </c:pt>
                <c:pt idx="67">
                  <c:v>152352</c:v>
                </c:pt>
                <c:pt idx="68">
                  <c:v>153698</c:v>
                </c:pt>
                <c:pt idx="69">
                  <c:v>154716</c:v>
                </c:pt>
                <c:pt idx="70">
                  <c:v>155564</c:v>
                </c:pt>
                <c:pt idx="71">
                  <c:v>156659</c:v>
                </c:pt>
                <c:pt idx="72">
                  <c:v>157482</c:v>
                </c:pt>
                <c:pt idx="73">
                  <c:v>159316</c:v>
                </c:pt>
                <c:pt idx="74">
                  <c:v>161115</c:v>
                </c:pt>
                <c:pt idx="75">
                  <c:v>162289</c:v>
                </c:pt>
                <c:pt idx="76">
                  <c:v>163684</c:v>
                </c:pt>
                <c:pt idx="77">
                  <c:v>164835</c:v>
                </c:pt>
                <c:pt idx="78">
                  <c:v>166748</c:v>
                </c:pt>
                <c:pt idx="79">
                  <c:v>168202</c:v>
                </c:pt>
                <c:pt idx="80">
                  <c:v>170009</c:v>
                </c:pt>
                <c:pt idx="81">
                  <c:v>171834</c:v>
                </c:pt>
                <c:pt idx="82">
                  <c:v>173166</c:v>
                </c:pt>
                <c:pt idx="83">
                  <c:v>173508</c:v>
                </c:pt>
                <c:pt idx="84">
                  <c:v>172619</c:v>
                </c:pt>
                <c:pt idx="85">
                  <c:v>171348</c:v>
                </c:pt>
                <c:pt idx="86">
                  <c:v>170146</c:v>
                </c:pt>
                <c:pt idx="87">
                  <c:v>166828</c:v>
                </c:pt>
                <c:pt idx="88">
                  <c:v>161512</c:v>
                </c:pt>
                <c:pt idx="89">
                  <c:v>159325</c:v>
                </c:pt>
                <c:pt idx="90">
                  <c:v>159217</c:v>
                </c:pt>
                <c:pt idx="91">
                  <c:v>158293</c:v>
                </c:pt>
                <c:pt idx="92">
                  <c:v>158070</c:v>
                </c:pt>
                <c:pt idx="93">
                  <c:v>157797</c:v>
                </c:pt>
                <c:pt idx="94">
                  <c:v>157532</c:v>
                </c:pt>
                <c:pt idx="95">
                  <c:v>158562</c:v>
                </c:pt>
                <c:pt idx="96">
                  <c:v>159676</c:v>
                </c:pt>
                <c:pt idx="97">
                  <c:v>161505</c:v>
                </c:pt>
                <c:pt idx="98">
                  <c:v>163406</c:v>
                </c:pt>
                <c:pt idx="99">
                  <c:v>167804</c:v>
                </c:pt>
                <c:pt idx="100">
                  <c:v>172405</c:v>
                </c:pt>
                <c:pt idx="101">
                  <c:v>175142</c:v>
                </c:pt>
                <c:pt idx="102">
                  <c:v>176869</c:v>
                </c:pt>
                <c:pt idx="103">
                  <c:v>178286</c:v>
                </c:pt>
                <c:pt idx="104">
                  <c:v>178498</c:v>
                </c:pt>
                <c:pt idx="105">
                  <c:v>180023</c:v>
                </c:pt>
                <c:pt idx="106">
                  <c:v>182221</c:v>
                </c:pt>
              </c:numCache>
            </c:numRef>
          </c:val>
          <c:extLst>
            <c:ext xmlns:c16="http://schemas.microsoft.com/office/drawing/2014/chart" uri="{C3380CC4-5D6E-409C-BE32-E72D297353CC}">
              <c16:uniqueId val="{0000001E-F206-4E0D-9EC4-FA6DA66B1DB7}"/>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'F109'!$D$5</c:f>
              <c:strCache>
                <c:ptCount val="1"/>
                <c:pt idx="0">
                  <c:v>Variación</c:v>
                </c:pt>
              </c:strCache>
            </c:strRef>
          </c:tx>
          <c:spPr>
            <a:ln w="28575" cap="rnd">
              <a:solidFill>
                <a:srgbClr val="B69630"/>
              </a:solidFill>
              <a:round/>
            </a:ln>
            <a:effectLst/>
          </c:spPr>
          <c:marker>
            <c:symbol val="none"/>
          </c:marker>
          <c:cat>
            <c:multiLvlStrRef>
              <c:f>'F109'!$A$6:$B$112</c:f>
              <c:multiLvlStrCache>
                <c:ptCount val="10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'F109'!$D$6:$D$112</c:f>
              <c:numCache>
                <c:formatCode>0.0</c:formatCode>
                <c:ptCount val="107"/>
                <c:pt idx="0">
                  <c:v>7.1</c:v>
                </c:pt>
                <c:pt idx="1">
                  <c:v>6.3</c:v>
                </c:pt>
                <c:pt idx="2">
                  <c:v>4.9000000000000004</c:v>
                </c:pt>
                <c:pt idx="3">
                  <c:v>3.7</c:v>
                </c:pt>
                <c:pt idx="4">
                  <c:v>2.8</c:v>
                </c:pt>
                <c:pt idx="5">
                  <c:v>1.6</c:v>
                </c:pt>
                <c:pt idx="6">
                  <c:v>0.4</c:v>
                </c:pt>
                <c:pt idx="7">
                  <c:v>1.7</c:v>
                </c:pt>
                <c:pt idx="8">
                  <c:v>3.4</c:v>
                </c:pt>
                <c:pt idx="9">
                  <c:v>3.1</c:v>
                </c:pt>
                <c:pt idx="10">
                  <c:v>3.3</c:v>
                </c:pt>
                <c:pt idx="11">
                  <c:v>4.5999999999999996</c:v>
                </c:pt>
                <c:pt idx="12">
                  <c:v>3.8</c:v>
                </c:pt>
                <c:pt idx="13">
                  <c:v>4.0999999999999996</c:v>
                </c:pt>
                <c:pt idx="14">
                  <c:v>5.5</c:v>
                </c:pt>
                <c:pt idx="15">
                  <c:v>7.7</c:v>
                </c:pt>
                <c:pt idx="16">
                  <c:v>8.3000000000000007</c:v>
                </c:pt>
                <c:pt idx="17">
                  <c:v>8.9</c:v>
                </c:pt>
                <c:pt idx="18">
                  <c:v>9.1</c:v>
                </c:pt>
                <c:pt idx="19">
                  <c:v>7.5</c:v>
                </c:pt>
                <c:pt idx="20">
                  <c:v>6.9</c:v>
                </c:pt>
                <c:pt idx="21">
                  <c:v>8.1</c:v>
                </c:pt>
                <c:pt idx="22">
                  <c:v>8.6</c:v>
                </c:pt>
                <c:pt idx="23">
                  <c:v>10.199999999999999</c:v>
                </c:pt>
                <c:pt idx="24">
                  <c:v>11.6</c:v>
                </c:pt>
                <c:pt idx="25">
                  <c:v>12.1</c:v>
                </c:pt>
                <c:pt idx="26">
                  <c:v>12.2</c:v>
                </c:pt>
                <c:pt idx="27">
                  <c:v>10.8</c:v>
                </c:pt>
                <c:pt idx="28">
                  <c:v>10.5</c:v>
                </c:pt>
                <c:pt idx="29">
                  <c:v>11.2</c:v>
                </c:pt>
                <c:pt idx="30">
                  <c:v>12.8</c:v>
                </c:pt>
                <c:pt idx="31">
                  <c:v>14.4</c:v>
                </c:pt>
                <c:pt idx="32">
                  <c:v>16.100000000000001</c:v>
                </c:pt>
                <c:pt idx="33">
                  <c:v>15.7</c:v>
                </c:pt>
                <c:pt idx="34">
                  <c:v>17.100000000000001</c:v>
                </c:pt>
                <c:pt idx="35">
                  <c:v>16.8</c:v>
                </c:pt>
                <c:pt idx="36">
                  <c:v>17.100000000000001</c:v>
                </c:pt>
                <c:pt idx="37">
                  <c:v>17.899999999999999</c:v>
                </c:pt>
                <c:pt idx="38">
                  <c:v>17.8</c:v>
                </c:pt>
                <c:pt idx="39">
                  <c:v>18.600000000000001</c:v>
                </c:pt>
                <c:pt idx="40">
                  <c:v>19.399999999999999</c:v>
                </c:pt>
                <c:pt idx="41">
                  <c:v>19.600000000000001</c:v>
                </c:pt>
                <c:pt idx="42">
                  <c:v>17.600000000000001</c:v>
                </c:pt>
                <c:pt idx="43">
                  <c:v>16.899999999999999</c:v>
                </c:pt>
                <c:pt idx="44">
                  <c:v>15.4</c:v>
                </c:pt>
                <c:pt idx="45">
                  <c:v>16</c:v>
                </c:pt>
                <c:pt idx="46">
                  <c:v>15.9</c:v>
                </c:pt>
                <c:pt idx="47">
                  <c:v>14.9</c:v>
                </c:pt>
                <c:pt idx="48">
                  <c:v>13.9</c:v>
                </c:pt>
                <c:pt idx="49">
                  <c:v>12.8</c:v>
                </c:pt>
                <c:pt idx="50">
                  <c:v>13.7</c:v>
                </c:pt>
                <c:pt idx="51">
                  <c:v>11.9</c:v>
                </c:pt>
                <c:pt idx="52">
                  <c:v>10.9</c:v>
                </c:pt>
                <c:pt idx="53">
                  <c:v>9.6</c:v>
                </c:pt>
                <c:pt idx="54">
                  <c:v>9.5</c:v>
                </c:pt>
                <c:pt idx="55">
                  <c:v>9</c:v>
                </c:pt>
                <c:pt idx="56">
                  <c:v>8.4</c:v>
                </c:pt>
                <c:pt idx="57">
                  <c:v>7.2</c:v>
                </c:pt>
                <c:pt idx="58">
                  <c:v>6.1</c:v>
                </c:pt>
                <c:pt idx="59">
                  <c:v>6.2</c:v>
                </c:pt>
                <c:pt idx="60">
                  <c:v>7.6</c:v>
                </c:pt>
                <c:pt idx="61">
                  <c:v>6.8</c:v>
                </c:pt>
                <c:pt idx="62">
                  <c:v>5.3</c:v>
                </c:pt>
                <c:pt idx="63">
                  <c:v>7.2</c:v>
                </c:pt>
                <c:pt idx="64">
                  <c:v>7.6</c:v>
                </c:pt>
                <c:pt idx="65">
                  <c:v>8.3000000000000007</c:v>
                </c:pt>
                <c:pt idx="66">
                  <c:v>9.4</c:v>
                </c:pt>
                <c:pt idx="67">
                  <c:v>10.199999999999999</c:v>
                </c:pt>
                <c:pt idx="68">
                  <c:v>10.9</c:v>
                </c:pt>
                <c:pt idx="69">
                  <c:v>11.5</c:v>
                </c:pt>
                <c:pt idx="70">
                  <c:v>11.5</c:v>
                </c:pt>
                <c:pt idx="71">
                  <c:v>11.6</c:v>
                </c:pt>
                <c:pt idx="72">
                  <c:v>10.3</c:v>
                </c:pt>
                <c:pt idx="73">
                  <c:v>11.5</c:v>
                </c:pt>
                <c:pt idx="74">
                  <c:v>12.4</c:v>
                </c:pt>
                <c:pt idx="75">
                  <c:v>11.4</c:v>
                </c:pt>
                <c:pt idx="76">
                  <c:v>11.2</c:v>
                </c:pt>
                <c:pt idx="77">
                  <c:v>10.8</c:v>
                </c:pt>
                <c:pt idx="78">
                  <c:v>10.7</c:v>
                </c:pt>
                <c:pt idx="79">
                  <c:v>10.4</c:v>
                </c:pt>
                <c:pt idx="80">
                  <c:v>10.6</c:v>
                </c:pt>
                <c:pt idx="81">
                  <c:v>11.1</c:v>
                </c:pt>
                <c:pt idx="82">
                  <c:v>11.3</c:v>
                </c:pt>
                <c:pt idx="83">
                  <c:v>10.8</c:v>
                </c:pt>
                <c:pt idx="84">
                  <c:v>9.6</c:v>
                </c:pt>
                <c:pt idx="85">
                  <c:v>7.6</c:v>
                </c:pt>
                <c:pt idx="86">
                  <c:v>5.6</c:v>
                </c:pt>
                <c:pt idx="87">
                  <c:v>2.8</c:v>
                </c:pt>
                <c:pt idx="88">
                  <c:v>-1.3</c:v>
                </c:pt>
                <c:pt idx="89">
                  <c:v>-3.3</c:v>
                </c:pt>
                <c:pt idx="90">
                  <c:v>-4.5</c:v>
                </c:pt>
                <c:pt idx="91">
                  <c:v>-5.9</c:v>
                </c:pt>
                <c:pt idx="92">
                  <c:v>-7</c:v>
                </c:pt>
                <c:pt idx="93">
                  <c:v>-8.1999999999999993</c:v>
                </c:pt>
                <c:pt idx="94">
                  <c:v>-9</c:v>
                </c:pt>
                <c:pt idx="95">
                  <c:v>-8.6</c:v>
                </c:pt>
                <c:pt idx="96">
                  <c:v>-7.5</c:v>
                </c:pt>
                <c:pt idx="97">
                  <c:v>-5.7</c:v>
                </c:pt>
                <c:pt idx="98">
                  <c:v>-4</c:v>
                </c:pt>
                <c:pt idx="99">
                  <c:v>0.6</c:v>
                </c:pt>
                <c:pt idx="100">
                  <c:v>6.7</c:v>
                </c:pt>
                <c:pt idx="101">
                  <c:v>9.9</c:v>
                </c:pt>
                <c:pt idx="102">
                  <c:v>11.1</c:v>
                </c:pt>
                <c:pt idx="103">
                  <c:v>12.6</c:v>
                </c:pt>
                <c:pt idx="104">
                  <c:v>12.9</c:v>
                </c:pt>
                <c:pt idx="105">
                  <c:v>14.1</c:v>
                </c:pt>
                <c:pt idx="106">
                  <c:v>15.7</c:v>
                </c:pt>
              </c:numCache>
            </c:numRef>
          </c:val>
          <c:smooth val="0"/>
          <c:extLst>
            <c:ext xmlns:c16="http://schemas.microsoft.com/office/drawing/2014/chart" uri="{C3380CC4-5D6E-409C-BE32-E72D297353CC}">
              <c16:uniqueId val="{0000001F-F206-4E0D-9EC4-FA6DA66B1DB7}"/>
            </c:ext>
          </c:extLst>
        </c:ser>
        <c:ser>
          <c:idx val="2"/>
          <c:order val="2"/>
          <c:tx>
            <c:strRef>
              <c:f>'F109'!$E$5</c:f>
              <c:strCache>
                <c:ptCount val="1"/>
                <c:pt idx="0">
                  <c:v>Variación promedio</c:v>
                </c:pt>
              </c:strCache>
            </c:strRef>
          </c:tx>
          <c:spPr>
            <a:ln w="28575" cap="rnd">
              <a:solidFill>
                <a:srgbClr val="524805"/>
              </a:solidFill>
              <a:round/>
            </a:ln>
            <a:effectLst/>
          </c:spPr>
          <c:marker>
            <c:symbol val="none"/>
          </c:marker>
          <c:cat>
            <c:multiLvlStrRef>
              <c:f>'F109'!$A$6:$B$112</c:f>
              <c:multiLvlStrCache>
                <c:ptCount val="10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'F109'!$E$6:$E$112</c:f>
              <c:numCache>
                <c:formatCode>0.0</c:formatCode>
                <c:ptCount val="107"/>
                <c:pt idx="0">
                  <c:v>11.4</c:v>
                </c:pt>
                <c:pt idx="1">
                  <c:v>11.1</c:v>
                </c:pt>
                <c:pt idx="2">
                  <c:v>10.6</c:v>
                </c:pt>
                <c:pt idx="3">
                  <c:v>10.1</c:v>
                </c:pt>
                <c:pt idx="4">
                  <c:v>9.4</c:v>
                </c:pt>
                <c:pt idx="5">
                  <c:v>8.3000000000000007</c:v>
                </c:pt>
                <c:pt idx="6">
                  <c:v>7</c:v>
                </c:pt>
                <c:pt idx="7">
                  <c:v>5.9</c:v>
                </c:pt>
                <c:pt idx="8">
                  <c:v>5.0999999999999996</c:v>
                </c:pt>
                <c:pt idx="9">
                  <c:v>4.3</c:v>
                </c:pt>
                <c:pt idx="10">
                  <c:v>3.8</c:v>
                </c:pt>
                <c:pt idx="11">
                  <c:v>3.6</c:v>
                </c:pt>
                <c:pt idx="12">
                  <c:v>3.3</c:v>
                </c:pt>
                <c:pt idx="13">
                  <c:v>3.1</c:v>
                </c:pt>
                <c:pt idx="14">
                  <c:v>3.2</c:v>
                </c:pt>
                <c:pt idx="15">
                  <c:v>3.5</c:v>
                </c:pt>
                <c:pt idx="16">
                  <c:v>3.9</c:v>
                </c:pt>
                <c:pt idx="17">
                  <c:v>4.5999999999999996</c:v>
                </c:pt>
                <c:pt idx="18">
                  <c:v>5.3</c:v>
                </c:pt>
                <c:pt idx="19">
                  <c:v>5.8</c:v>
                </c:pt>
                <c:pt idx="20">
                  <c:v>6.1</c:v>
                </c:pt>
                <c:pt idx="21">
                  <c:v>6.5</c:v>
                </c:pt>
                <c:pt idx="22">
                  <c:v>6.9</c:v>
                </c:pt>
                <c:pt idx="23">
                  <c:v>7.4</c:v>
                </c:pt>
                <c:pt idx="24">
                  <c:v>8</c:v>
                </c:pt>
                <c:pt idx="25">
                  <c:v>8.6999999999999993</c:v>
                </c:pt>
                <c:pt idx="26">
                  <c:v>9.3000000000000007</c:v>
                </c:pt>
                <c:pt idx="27">
                  <c:v>9.5</c:v>
                </c:pt>
                <c:pt idx="28">
                  <c:v>9.6999999999999993</c:v>
                </c:pt>
                <c:pt idx="29">
                  <c:v>9.9</c:v>
                </c:pt>
                <c:pt idx="30">
                  <c:v>10.199999999999999</c:v>
                </c:pt>
                <c:pt idx="31">
                  <c:v>10.8</c:v>
                </c:pt>
                <c:pt idx="32">
                  <c:v>11.6</c:v>
                </c:pt>
                <c:pt idx="33">
                  <c:v>12.2</c:v>
                </c:pt>
                <c:pt idx="34">
                  <c:v>12.9</c:v>
                </c:pt>
                <c:pt idx="35">
                  <c:v>13.4</c:v>
                </c:pt>
                <c:pt idx="36">
                  <c:v>13.9</c:v>
                </c:pt>
                <c:pt idx="37">
                  <c:v>14.4</c:v>
                </c:pt>
                <c:pt idx="38">
                  <c:v>14.8</c:v>
                </c:pt>
                <c:pt idx="39">
                  <c:v>15.5</c:v>
                </c:pt>
                <c:pt idx="40">
                  <c:v>16.2</c:v>
                </c:pt>
                <c:pt idx="41">
                  <c:v>16.899999999999999</c:v>
                </c:pt>
                <c:pt idx="42">
                  <c:v>17.3</c:v>
                </c:pt>
                <c:pt idx="43">
                  <c:v>17.5</c:v>
                </c:pt>
                <c:pt idx="44">
                  <c:v>17.5</c:v>
                </c:pt>
                <c:pt idx="45">
                  <c:v>17.5</c:v>
                </c:pt>
                <c:pt idx="46">
                  <c:v>17.399999999999999</c:v>
                </c:pt>
                <c:pt idx="47">
                  <c:v>17.3</c:v>
                </c:pt>
                <c:pt idx="48">
                  <c:v>17</c:v>
                </c:pt>
                <c:pt idx="49">
                  <c:v>16.600000000000001</c:v>
                </c:pt>
                <c:pt idx="50">
                  <c:v>16.2</c:v>
                </c:pt>
                <c:pt idx="51">
                  <c:v>15.7</c:v>
                </c:pt>
                <c:pt idx="52">
                  <c:v>15</c:v>
                </c:pt>
                <c:pt idx="53">
                  <c:v>14.1</c:v>
                </c:pt>
                <c:pt idx="54">
                  <c:v>13.5</c:v>
                </c:pt>
                <c:pt idx="55">
                  <c:v>12.8</c:v>
                </c:pt>
                <c:pt idx="56">
                  <c:v>12.2</c:v>
                </c:pt>
                <c:pt idx="57">
                  <c:v>11.5</c:v>
                </c:pt>
                <c:pt idx="58">
                  <c:v>10.7</c:v>
                </c:pt>
                <c:pt idx="59">
                  <c:v>9.9</c:v>
                </c:pt>
                <c:pt idx="60">
                  <c:v>9.4</c:v>
                </c:pt>
                <c:pt idx="61">
                  <c:v>8.9</c:v>
                </c:pt>
                <c:pt idx="62">
                  <c:v>8.1999999999999993</c:v>
                </c:pt>
                <c:pt idx="63">
                  <c:v>7.8</c:v>
                </c:pt>
                <c:pt idx="64">
                  <c:v>7.5</c:v>
                </c:pt>
                <c:pt idx="65">
                  <c:v>7.4</c:v>
                </c:pt>
                <c:pt idx="66">
                  <c:v>7.4</c:v>
                </c:pt>
                <c:pt idx="67">
                  <c:v>7.5</c:v>
                </c:pt>
                <c:pt idx="68">
                  <c:v>7.7</c:v>
                </c:pt>
                <c:pt idx="69">
                  <c:v>8.1</c:v>
                </c:pt>
                <c:pt idx="70">
                  <c:v>8.5</c:v>
                </c:pt>
                <c:pt idx="71">
                  <c:v>9</c:v>
                </c:pt>
                <c:pt idx="72">
                  <c:v>9.1999999999999993</c:v>
                </c:pt>
                <c:pt idx="73">
                  <c:v>9.6</c:v>
                </c:pt>
                <c:pt idx="74">
                  <c:v>10.199999999999999</c:v>
                </c:pt>
                <c:pt idx="75">
                  <c:v>10.6</c:v>
                </c:pt>
                <c:pt idx="76">
                  <c:v>10.9</c:v>
                </c:pt>
                <c:pt idx="77">
                  <c:v>11.1</c:v>
                </c:pt>
                <c:pt idx="78">
                  <c:v>11.2</c:v>
                </c:pt>
                <c:pt idx="79">
                  <c:v>11.2</c:v>
                </c:pt>
                <c:pt idx="80">
                  <c:v>11.2</c:v>
                </c:pt>
                <c:pt idx="81">
                  <c:v>11.1</c:v>
                </c:pt>
                <c:pt idx="82">
                  <c:v>11.1</c:v>
                </c:pt>
                <c:pt idx="83">
                  <c:v>11</c:v>
                </c:pt>
                <c:pt idx="84">
                  <c:v>11</c:v>
                </c:pt>
                <c:pt idx="85">
                  <c:v>10.7</c:v>
                </c:pt>
                <c:pt idx="86">
                  <c:v>10.1</c:v>
                </c:pt>
                <c:pt idx="87">
                  <c:v>9.4</c:v>
                </c:pt>
                <c:pt idx="88">
                  <c:v>8.3000000000000007</c:v>
                </c:pt>
                <c:pt idx="89">
                  <c:v>7.1</c:v>
                </c:pt>
                <c:pt idx="90">
                  <c:v>5.9</c:v>
                </c:pt>
                <c:pt idx="91">
                  <c:v>4.5</c:v>
                </c:pt>
                <c:pt idx="92">
                  <c:v>3.1</c:v>
                </c:pt>
                <c:pt idx="93">
                  <c:v>1.4</c:v>
                </c:pt>
                <c:pt idx="94">
                  <c:v>-0.2</c:v>
                </c:pt>
                <c:pt idx="95">
                  <c:v>-1.9</c:v>
                </c:pt>
                <c:pt idx="96">
                  <c:v>-3.3</c:v>
                </c:pt>
                <c:pt idx="97">
                  <c:v>-4.4000000000000004</c:v>
                </c:pt>
                <c:pt idx="98">
                  <c:v>-5.2</c:v>
                </c:pt>
                <c:pt idx="99">
                  <c:v>-5.4</c:v>
                </c:pt>
                <c:pt idx="100">
                  <c:v>-4.7</c:v>
                </c:pt>
                <c:pt idx="101">
                  <c:v>-3.6</c:v>
                </c:pt>
                <c:pt idx="102">
                  <c:v>-2.2999999999999998</c:v>
                </c:pt>
                <c:pt idx="103">
                  <c:v>-0.8</c:v>
                </c:pt>
                <c:pt idx="104">
                  <c:v>0.9</c:v>
                </c:pt>
                <c:pt idx="105">
                  <c:v>2.8</c:v>
                </c:pt>
                <c:pt idx="106">
                  <c:v>4.8</c:v>
                </c:pt>
              </c:numCache>
            </c:numRef>
          </c:val>
          <c:smooth val="0"/>
          <c:extLst>
            <c:ext xmlns:c16="http://schemas.microsoft.com/office/drawing/2014/chart" uri="{C3380CC4-5D6E-409C-BE32-E72D297353CC}">
              <c16:uniqueId val="{00000020-F206-4E0D-9EC4-FA6DA66B1DB7}"/>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'F110'!$C$5</c:f>
              <c:strCache>
                <c:ptCount val="1"/>
                <c:pt idx="0">
                  <c:v>Establecimientos</c:v>
                </c:pt>
              </c:strCache>
            </c:strRef>
          </c:tx>
          <c:spPr>
            <a:solidFill>
              <a:srgbClr val="C9D0D6"/>
            </a:solidFill>
            <a:ln>
              <a:noFill/>
            </a:ln>
            <a:effectLst/>
          </c:spPr>
          <c:invertIfNegative val="0"/>
          <c:dPt>
            <c:idx val="10"/>
            <c:invertIfNegative val="0"/>
            <c:bubble3D val="0"/>
            <c:spPr>
              <a:solidFill>
                <a:srgbClr val="7C878E"/>
              </a:solidFill>
              <a:ln>
                <a:noFill/>
              </a:ln>
              <a:effectLst/>
            </c:spPr>
            <c:extLst>
              <c:ext xmlns:c16="http://schemas.microsoft.com/office/drawing/2014/chart" uri="{C3380CC4-5D6E-409C-BE32-E72D297353CC}">
                <c16:uniqueId val="{00000001-6960-42A3-8219-E5DC9168CEBA}"/>
              </c:ext>
            </c:extLst>
          </c:dPt>
          <c:dPt>
            <c:idx val="22"/>
            <c:invertIfNegative val="0"/>
            <c:bubble3D val="0"/>
            <c:spPr>
              <a:solidFill>
                <a:srgbClr val="7C878E"/>
              </a:solidFill>
              <a:ln>
                <a:noFill/>
              </a:ln>
              <a:effectLst/>
            </c:spPr>
            <c:extLst>
              <c:ext xmlns:c16="http://schemas.microsoft.com/office/drawing/2014/chart" uri="{C3380CC4-5D6E-409C-BE32-E72D297353CC}">
                <c16:uniqueId val="{00000003-6960-42A3-8219-E5DC9168CEBA}"/>
              </c:ext>
            </c:extLst>
          </c:dPt>
          <c:dPt>
            <c:idx val="34"/>
            <c:invertIfNegative val="0"/>
            <c:bubble3D val="0"/>
            <c:spPr>
              <a:solidFill>
                <a:srgbClr val="7C878E"/>
              </a:solidFill>
              <a:ln>
                <a:noFill/>
              </a:ln>
              <a:effectLst/>
            </c:spPr>
            <c:extLst>
              <c:ext xmlns:c16="http://schemas.microsoft.com/office/drawing/2014/chart" uri="{C3380CC4-5D6E-409C-BE32-E72D297353CC}">
                <c16:uniqueId val="{00000005-6960-42A3-8219-E5DC9168CEBA}"/>
              </c:ext>
            </c:extLst>
          </c:dPt>
          <c:dPt>
            <c:idx val="46"/>
            <c:invertIfNegative val="0"/>
            <c:bubble3D val="0"/>
            <c:spPr>
              <a:solidFill>
                <a:srgbClr val="7C878E"/>
              </a:solidFill>
              <a:ln>
                <a:noFill/>
              </a:ln>
              <a:effectLst/>
            </c:spPr>
            <c:extLst>
              <c:ext xmlns:c16="http://schemas.microsoft.com/office/drawing/2014/chart" uri="{C3380CC4-5D6E-409C-BE32-E72D297353CC}">
                <c16:uniqueId val="{00000007-6960-42A3-8219-E5DC9168CEBA}"/>
              </c:ext>
            </c:extLst>
          </c:dPt>
          <c:dPt>
            <c:idx val="58"/>
            <c:invertIfNegative val="0"/>
            <c:bubble3D val="0"/>
            <c:spPr>
              <a:solidFill>
                <a:srgbClr val="7C878E"/>
              </a:solidFill>
              <a:ln>
                <a:noFill/>
              </a:ln>
              <a:effectLst/>
            </c:spPr>
            <c:extLst>
              <c:ext xmlns:c16="http://schemas.microsoft.com/office/drawing/2014/chart" uri="{C3380CC4-5D6E-409C-BE32-E72D297353CC}">
                <c16:uniqueId val="{00000009-6960-42A3-8219-E5DC9168CEBA}"/>
              </c:ext>
            </c:extLst>
          </c:dPt>
          <c:dPt>
            <c:idx val="70"/>
            <c:invertIfNegative val="0"/>
            <c:bubble3D val="0"/>
            <c:spPr>
              <a:solidFill>
                <a:srgbClr val="7C878E"/>
              </a:solidFill>
              <a:ln>
                <a:noFill/>
              </a:ln>
              <a:effectLst/>
            </c:spPr>
            <c:extLst>
              <c:ext xmlns:c16="http://schemas.microsoft.com/office/drawing/2014/chart" uri="{C3380CC4-5D6E-409C-BE32-E72D297353CC}">
                <c16:uniqueId val="{0000000B-6960-42A3-8219-E5DC9168CEBA}"/>
              </c:ext>
            </c:extLst>
          </c:dPt>
          <c:dPt>
            <c:idx val="82"/>
            <c:invertIfNegative val="0"/>
            <c:bubble3D val="0"/>
            <c:spPr>
              <a:solidFill>
                <a:srgbClr val="7C878E"/>
              </a:solidFill>
              <a:ln>
                <a:noFill/>
              </a:ln>
              <a:effectLst/>
            </c:spPr>
            <c:extLst>
              <c:ext xmlns:c16="http://schemas.microsoft.com/office/drawing/2014/chart" uri="{C3380CC4-5D6E-409C-BE32-E72D297353CC}">
                <c16:uniqueId val="{0000000D-6960-42A3-8219-E5DC9168CEBA}"/>
              </c:ext>
            </c:extLst>
          </c:dPt>
          <c:dPt>
            <c:idx val="94"/>
            <c:invertIfNegative val="0"/>
            <c:bubble3D val="0"/>
            <c:spPr>
              <a:solidFill>
                <a:srgbClr val="7C878E"/>
              </a:solidFill>
              <a:ln>
                <a:noFill/>
              </a:ln>
              <a:effectLst/>
            </c:spPr>
            <c:extLst>
              <c:ext xmlns:c16="http://schemas.microsoft.com/office/drawing/2014/chart" uri="{C3380CC4-5D6E-409C-BE32-E72D297353CC}">
                <c16:uniqueId val="{0000000F-6960-42A3-8219-E5DC9168CEBA}"/>
              </c:ext>
            </c:extLst>
          </c:dPt>
          <c:dPt>
            <c:idx val="106"/>
            <c:invertIfNegative val="0"/>
            <c:bubble3D val="0"/>
            <c:spPr>
              <a:solidFill>
                <a:srgbClr val="FBBB27"/>
              </a:solidFill>
              <a:ln>
                <a:noFill/>
              </a:ln>
              <a:effectLst/>
            </c:spPr>
            <c:extLst>
              <c:ext xmlns:c16="http://schemas.microsoft.com/office/drawing/2014/chart" uri="{C3380CC4-5D6E-409C-BE32-E72D297353CC}">
                <c16:uniqueId val="{00000011-6960-42A3-8219-E5DC9168CEBA}"/>
              </c:ext>
            </c:extLst>
          </c:dPt>
          <c:cat>
            <c:multiLvlStrRef>
              <c:f>'F110'!$A$6:$B$112</c:f>
              <c:multiLvlStrCache>
                <c:ptCount val="10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'F110'!$C$6:$C$112</c:f>
              <c:numCache>
                <c:formatCode>#,##0</c:formatCode>
                <c:ptCount val="107"/>
                <c:pt idx="0">
                  <c:v>448</c:v>
                </c:pt>
                <c:pt idx="1">
                  <c:v>450</c:v>
                </c:pt>
                <c:pt idx="2">
                  <c:v>454</c:v>
                </c:pt>
                <c:pt idx="3">
                  <c:v>452</c:v>
                </c:pt>
                <c:pt idx="4">
                  <c:v>453</c:v>
                </c:pt>
                <c:pt idx="5">
                  <c:v>451</c:v>
                </c:pt>
                <c:pt idx="6">
                  <c:v>444</c:v>
                </c:pt>
                <c:pt idx="7">
                  <c:v>448</c:v>
                </c:pt>
                <c:pt idx="8">
                  <c:v>438</c:v>
                </c:pt>
                <c:pt idx="9">
                  <c:v>439</c:v>
                </c:pt>
                <c:pt idx="10">
                  <c:v>437</c:v>
                </c:pt>
                <c:pt idx="11">
                  <c:v>437</c:v>
                </c:pt>
                <c:pt idx="12">
                  <c:v>426</c:v>
                </c:pt>
                <c:pt idx="13">
                  <c:v>423</c:v>
                </c:pt>
                <c:pt idx="14">
                  <c:v>426</c:v>
                </c:pt>
                <c:pt idx="15">
                  <c:v>424</c:v>
                </c:pt>
                <c:pt idx="16">
                  <c:v>425</c:v>
                </c:pt>
                <c:pt idx="17">
                  <c:v>420</c:v>
                </c:pt>
                <c:pt idx="18">
                  <c:v>421</c:v>
                </c:pt>
                <c:pt idx="19">
                  <c:v>423</c:v>
                </c:pt>
                <c:pt idx="20">
                  <c:v>409</c:v>
                </c:pt>
                <c:pt idx="21">
                  <c:v>408</c:v>
                </c:pt>
                <c:pt idx="22">
                  <c:v>408</c:v>
                </c:pt>
                <c:pt idx="23">
                  <c:v>409</c:v>
                </c:pt>
                <c:pt idx="24">
                  <c:v>409</c:v>
                </c:pt>
                <c:pt idx="25">
                  <c:v>409</c:v>
                </c:pt>
                <c:pt idx="26">
                  <c:v>413</c:v>
                </c:pt>
                <c:pt idx="27">
                  <c:v>413</c:v>
                </c:pt>
                <c:pt idx="28">
                  <c:v>414</c:v>
                </c:pt>
                <c:pt idx="29">
                  <c:v>417</c:v>
                </c:pt>
                <c:pt idx="30">
                  <c:v>412</c:v>
                </c:pt>
                <c:pt idx="31">
                  <c:v>410</c:v>
                </c:pt>
                <c:pt idx="32">
                  <c:v>411</c:v>
                </c:pt>
                <c:pt idx="33">
                  <c:v>406</c:v>
                </c:pt>
                <c:pt idx="34">
                  <c:v>404</c:v>
                </c:pt>
                <c:pt idx="35">
                  <c:v>399</c:v>
                </c:pt>
                <c:pt idx="36">
                  <c:v>396</c:v>
                </c:pt>
                <c:pt idx="37">
                  <c:v>397</c:v>
                </c:pt>
                <c:pt idx="38">
                  <c:v>402</c:v>
                </c:pt>
                <c:pt idx="39">
                  <c:v>401</c:v>
                </c:pt>
                <c:pt idx="40">
                  <c:v>402</c:v>
                </c:pt>
                <c:pt idx="41">
                  <c:v>401</c:v>
                </c:pt>
                <c:pt idx="42">
                  <c:v>406</c:v>
                </c:pt>
                <c:pt idx="43">
                  <c:v>404</c:v>
                </c:pt>
                <c:pt idx="44">
                  <c:v>393</c:v>
                </c:pt>
                <c:pt idx="45">
                  <c:v>394</c:v>
                </c:pt>
                <c:pt idx="46">
                  <c:v>395</c:v>
                </c:pt>
                <c:pt idx="47">
                  <c:v>394</c:v>
                </c:pt>
                <c:pt idx="48">
                  <c:v>395</c:v>
                </c:pt>
                <c:pt idx="49">
                  <c:v>393</c:v>
                </c:pt>
                <c:pt idx="50">
                  <c:v>394</c:v>
                </c:pt>
                <c:pt idx="51">
                  <c:v>390</c:v>
                </c:pt>
                <c:pt idx="52">
                  <c:v>391</c:v>
                </c:pt>
                <c:pt idx="53">
                  <c:v>393</c:v>
                </c:pt>
                <c:pt idx="54">
                  <c:v>394</c:v>
                </c:pt>
                <c:pt idx="55">
                  <c:v>396</c:v>
                </c:pt>
                <c:pt idx="56">
                  <c:v>388</c:v>
                </c:pt>
                <c:pt idx="57">
                  <c:v>389</c:v>
                </c:pt>
                <c:pt idx="58">
                  <c:v>387</c:v>
                </c:pt>
                <c:pt idx="59">
                  <c:v>390</c:v>
                </c:pt>
                <c:pt idx="60">
                  <c:v>389</c:v>
                </c:pt>
                <c:pt idx="61">
                  <c:v>387</c:v>
                </c:pt>
                <c:pt idx="62">
                  <c:v>386</c:v>
                </c:pt>
                <c:pt idx="63">
                  <c:v>386</c:v>
                </c:pt>
                <c:pt idx="64">
                  <c:v>388</c:v>
                </c:pt>
                <c:pt idx="65">
                  <c:v>389</c:v>
                </c:pt>
                <c:pt idx="66">
                  <c:v>389</c:v>
                </c:pt>
                <c:pt idx="67">
                  <c:v>388</c:v>
                </c:pt>
                <c:pt idx="68">
                  <c:v>381</c:v>
                </c:pt>
                <c:pt idx="69">
                  <c:v>385</c:v>
                </c:pt>
                <c:pt idx="70">
                  <c:v>387</c:v>
                </c:pt>
                <c:pt idx="71">
                  <c:v>386</c:v>
                </c:pt>
                <c:pt idx="72">
                  <c:v>388</c:v>
                </c:pt>
                <c:pt idx="73">
                  <c:v>387</c:v>
                </c:pt>
                <c:pt idx="74">
                  <c:v>390</c:v>
                </c:pt>
                <c:pt idx="75">
                  <c:v>392</c:v>
                </c:pt>
                <c:pt idx="76">
                  <c:v>399</c:v>
                </c:pt>
                <c:pt idx="77">
                  <c:v>401</c:v>
                </c:pt>
                <c:pt idx="78">
                  <c:v>402</c:v>
                </c:pt>
                <c:pt idx="79">
                  <c:v>397</c:v>
                </c:pt>
                <c:pt idx="80">
                  <c:v>391</c:v>
                </c:pt>
                <c:pt idx="81">
                  <c:v>389</c:v>
                </c:pt>
                <c:pt idx="82">
                  <c:v>388</c:v>
                </c:pt>
                <c:pt idx="83">
                  <c:v>392</c:v>
                </c:pt>
                <c:pt idx="84">
                  <c:v>394</c:v>
                </c:pt>
                <c:pt idx="85">
                  <c:v>395</c:v>
                </c:pt>
                <c:pt idx="86">
                  <c:v>396</c:v>
                </c:pt>
                <c:pt idx="87">
                  <c:v>395</c:v>
                </c:pt>
                <c:pt idx="88">
                  <c:v>396</c:v>
                </c:pt>
                <c:pt idx="89">
                  <c:v>403</c:v>
                </c:pt>
                <c:pt idx="90">
                  <c:v>407</c:v>
                </c:pt>
                <c:pt idx="91">
                  <c:v>409</c:v>
                </c:pt>
                <c:pt idx="92">
                  <c:v>403</c:v>
                </c:pt>
                <c:pt idx="93">
                  <c:v>402</c:v>
                </c:pt>
                <c:pt idx="94">
                  <c:v>404</c:v>
                </c:pt>
                <c:pt idx="95">
                  <c:v>405</c:v>
                </c:pt>
                <c:pt idx="96">
                  <c:v>405</c:v>
                </c:pt>
                <c:pt idx="97">
                  <c:v>412</c:v>
                </c:pt>
                <c:pt idx="98">
                  <c:v>415</c:v>
                </c:pt>
                <c:pt idx="99">
                  <c:v>418</c:v>
                </c:pt>
                <c:pt idx="100">
                  <c:v>420</c:v>
                </c:pt>
                <c:pt idx="101">
                  <c:v>421</c:v>
                </c:pt>
                <c:pt idx="102">
                  <c:v>420</c:v>
                </c:pt>
                <c:pt idx="103">
                  <c:v>419</c:v>
                </c:pt>
                <c:pt idx="104">
                  <c:v>418</c:v>
                </c:pt>
                <c:pt idx="105">
                  <c:v>418</c:v>
                </c:pt>
                <c:pt idx="106">
                  <c:v>417</c:v>
                </c:pt>
              </c:numCache>
            </c:numRef>
          </c:val>
          <c:extLst>
            <c:ext xmlns:c16="http://schemas.microsoft.com/office/drawing/2014/chart" uri="{C3380CC4-5D6E-409C-BE32-E72D297353CC}">
              <c16:uniqueId val="{00000012-6960-42A3-8219-E5DC9168CEBA}"/>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'F110'!$D$5</c:f>
              <c:strCache>
                <c:ptCount val="1"/>
                <c:pt idx="0">
                  <c:v>Promedio</c:v>
                </c:pt>
              </c:strCache>
            </c:strRef>
          </c:tx>
          <c:spPr>
            <a:ln w="28575" cap="rnd">
              <a:solidFill>
                <a:srgbClr val="B69630"/>
              </a:solidFill>
              <a:round/>
            </a:ln>
            <a:effectLst/>
          </c:spPr>
          <c:marker>
            <c:symbol val="none"/>
          </c:marker>
          <c:cat>
            <c:multiLvlStrRef>
              <c:f>'F110'!$A$6:$B$112</c:f>
              <c:multiLvlStrCache>
                <c:ptCount val="10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'F110'!$D$6:$D$112</c:f>
              <c:numCache>
                <c:formatCode>#,##0</c:formatCode>
                <c:ptCount val="107"/>
                <c:pt idx="0">
                  <c:v>427</c:v>
                </c:pt>
                <c:pt idx="1">
                  <c:v>429</c:v>
                </c:pt>
                <c:pt idx="2">
                  <c:v>432</c:v>
                </c:pt>
                <c:pt idx="3">
                  <c:v>434</c:v>
                </c:pt>
                <c:pt idx="4">
                  <c:v>437</c:v>
                </c:pt>
                <c:pt idx="5">
                  <c:v>439</c:v>
                </c:pt>
                <c:pt idx="6">
                  <c:v>440</c:v>
                </c:pt>
                <c:pt idx="7">
                  <c:v>442</c:v>
                </c:pt>
                <c:pt idx="8">
                  <c:v>442</c:v>
                </c:pt>
                <c:pt idx="9">
                  <c:v>444</c:v>
                </c:pt>
                <c:pt idx="10">
                  <c:v>445</c:v>
                </c:pt>
                <c:pt idx="11">
                  <c:v>446</c:v>
                </c:pt>
                <c:pt idx="12">
                  <c:v>444</c:v>
                </c:pt>
                <c:pt idx="13">
                  <c:v>442</c:v>
                </c:pt>
                <c:pt idx="14">
                  <c:v>440</c:v>
                </c:pt>
                <c:pt idx="15">
                  <c:v>437</c:v>
                </c:pt>
                <c:pt idx="16">
                  <c:v>435</c:v>
                </c:pt>
                <c:pt idx="17">
                  <c:v>432</c:v>
                </c:pt>
                <c:pt idx="18">
                  <c:v>430</c:v>
                </c:pt>
                <c:pt idx="19">
                  <c:v>428</c:v>
                </c:pt>
                <c:pt idx="20">
                  <c:v>426</c:v>
                </c:pt>
                <c:pt idx="21">
                  <c:v>423</c:v>
                </c:pt>
                <c:pt idx="22">
                  <c:v>421</c:v>
                </c:pt>
                <c:pt idx="23">
                  <c:v>418</c:v>
                </c:pt>
                <c:pt idx="24">
                  <c:v>417</c:v>
                </c:pt>
                <c:pt idx="25">
                  <c:v>416</c:v>
                </c:pt>
                <c:pt idx="26">
                  <c:v>415</c:v>
                </c:pt>
                <c:pt idx="27">
                  <c:v>414</c:v>
                </c:pt>
                <c:pt idx="28">
                  <c:v>413</c:v>
                </c:pt>
                <c:pt idx="29">
                  <c:v>413</c:v>
                </c:pt>
                <c:pt idx="30">
                  <c:v>412</c:v>
                </c:pt>
                <c:pt idx="31">
                  <c:v>411</c:v>
                </c:pt>
                <c:pt idx="32">
                  <c:v>411</c:v>
                </c:pt>
                <c:pt idx="33">
                  <c:v>411</c:v>
                </c:pt>
                <c:pt idx="34">
                  <c:v>411</c:v>
                </c:pt>
                <c:pt idx="35">
                  <c:v>410</c:v>
                </c:pt>
                <c:pt idx="36">
                  <c:v>409</c:v>
                </c:pt>
                <c:pt idx="37">
                  <c:v>408</c:v>
                </c:pt>
                <c:pt idx="38">
                  <c:v>407</c:v>
                </c:pt>
                <c:pt idx="39">
                  <c:v>406</c:v>
                </c:pt>
                <c:pt idx="40">
                  <c:v>405</c:v>
                </c:pt>
                <c:pt idx="41">
                  <c:v>403</c:v>
                </c:pt>
                <c:pt idx="42">
                  <c:v>403</c:v>
                </c:pt>
                <c:pt idx="43">
                  <c:v>402</c:v>
                </c:pt>
                <c:pt idx="44">
                  <c:v>401</c:v>
                </c:pt>
                <c:pt idx="45">
                  <c:v>400</c:v>
                </c:pt>
                <c:pt idx="46">
                  <c:v>399</c:v>
                </c:pt>
                <c:pt idx="47">
                  <c:v>399</c:v>
                </c:pt>
                <c:pt idx="48">
                  <c:v>399</c:v>
                </c:pt>
                <c:pt idx="49">
                  <c:v>398</c:v>
                </c:pt>
                <c:pt idx="50">
                  <c:v>398</c:v>
                </c:pt>
                <c:pt idx="51">
                  <c:v>397</c:v>
                </c:pt>
                <c:pt idx="52">
                  <c:v>396</c:v>
                </c:pt>
                <c:pt idx="53">
                  <c:v>395</c:v>
                </c:pt>
                <c:pt idx="54">
                  <c:v>394</c:v>
                </c:pt>
                <c:pt idx="55">
                  <c:v>394</c:v>
                </c:pt>
                <c:pt idx="56">
                  <c:v>393</c:v>
                </c:pt>
                <c:pt idx="57">
                  <c:v>393</c:v>
                </c:pt>
                <c:pt idx="58">
                  <c:v>392</c:v>
                </c:pt>
                <c:pt idx="59">
                  <c:v>392</c:v>
                </c:pt>
                <c:pt idx="60">
                  <c:v>391</c:v>
                </c:pt>
                <c:pt idx="61">
                  <c:v>391</c:v>
                </c:pt>
                <c:pt idx="62">
                  <c:v>390</c:v>
                </c:pt>
                <c:pt idx="63">
                  <c:v>390</c:v>
                </c:pt>
                <c:pt idx="64">
                  <c:v>389</c:v>
                </c:pt>
                <c:pt idx="65">
                  <c:v>389</c:v>
                </c:pt>
                <c:pt idx="66">
                  <c:v>389</c:v>
                </c:pt>
                <c:pt idx="67">
                  <c:v>388</c:v>
                </c:pt>
                <c:pt idx="68">
                  <c:v>387</c:v>
                </c:pt>
                <c:pt idx="69">
                  <c:v>387</c:v>
                </c:pt>
                <c:pt idx="70">
                  <c:v>387</c:v>
                </c:pt>
                <c:pt idx="71">
                  <c:v>387</c:v>
                </c:pt>
                <c:pt idx="72">
                  <c:v>387</c:v>
                </c:pt>
                <c:pt idx="73">
                  <c:v>387</c:v>
                </c:pt>
                <c:pt idx="74">
                  <c:v>387</c:v>
                </c:pt>
                <c:pt idx="75">
                  <c:v>388</c:v>
                </c:pt>
                <c:pt idx="76">
                  <c:v>388</c:v>
                </c:pt>
                <c:pt idx="77">
                  <c:v>389</c:v>
                </c:pt>
                <c:pt idx="78">
                  <c:v>390</c:v>
                </c:pt>
                <c:pt idx="79">
                  <c:v>391</c:v>
                </c:pt>
                <c:pt idx="80">
                  <c:v>392</c:v>
                </c:pt>
                <c:pt idx="81">
                  <c:v>392</c:v>
                </c:pt>
                <c:pt idx="82">
                  <c:v>392</c:v>
                </c:pt>
                <c:pt idx="83">
                  <c:v>393</c:v>
                </c:pt>
                <c:pt idx="84">
                  <c:v>394</c:v>
                </c:pt>
                <c:pt idx="85">
                  <c:v>394</c:v>
                </c:pt>
                <c:pt idx="86">
                  <c:v>395</c:v>
                </c:pt>
                <c:pt idx="87">
                  <c:v>395</c:v>
                </c:pt>
                <c:pt idx="88">
                  <c:v>395</c:v>
                </c:pt>
                <c:pt idx="89">
                  <c:v>395</c:v>
                </c:pt>
                <c:pt idx="90">
                  <c:v>395</c:v>
                </c:pt>
                <c:pt idx="91">
                  <c:v>396</c:v>
                </c:pt>
                <c:pt idx="92">
                  <c:v>397</c:v>
                </c:pt>
                <c:pt idx="93">
                  <c:v>398</c:v>
                </c:pt>
                <c:pt idx="94">
                  <c:v>400</c:v>
                </c:pt>
                <c:pt idx="95">
                  <c:v>401</c:v>
                </c:pt>
                <c:pt idx="96">
                  <c:v>402</c:v>
                </c:pt>
                <c:pt idx="97">
                  <c:v>403</c:v>
                </c:pt>
                <c:pt idx="98">
                  <c:v>405</c:v>
                </c:pt>
                <c:pt idx="99">
                  <c:v>407</c:v>
                </c:pt>
                <c:pt idx="100">
                  <c:v>409</c:v>
                </c:pt>
                <c:pt idx="101">
                  <c:v>410</c:v>
                </c:pt>
                <c:pt idx="102">
                  <c:v>411</c:v>
                </c:pt>
                <c:pt idx="103">
                  <c:v>412</c:v>
                </c:pt>
                <c:pt idx="104">
                  <c:v>413</c:v>
                </c:pt>
                <c:pt idx="105">
                  <c:v>415</c:v>
                </c:pt>
                <c:pt idx="106">
                  <c:v>416</c:v>
                </c:pt>
              </c:numCache>
            </c:numRef>
          </c:val>
          <c:smooth val="0"/>
          <c:extLst>
            <c:ext xmlns:c16="http://schemas.microsoft.com/office/drawing/2014/chart" uri="{C3380CC4-5D6E-409C-BE32-E72D297353CC}">
              <c16:uniqueId val="{00000013-6960-42A3-8219-E5DC9168CEBA}"/>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0C7-4D9D-9740-8D0639143B59}"/>
              </c:ext>
            </c:extLst>
          </c:dPt>
          <c:dPt>
            <c:idx val="1"/>
            <c:invertIfNegative val="0"/>
            <c:bubble3D val="0"/>
            <c:spPr>
              <a:solidFill>
                <a:srgbClr val="7C878E"/>
              </a:solidFill>
              <a:ln>
                <a:noFill/>
              </a:ln>
              <a:effectLst/>
            </c:spPr>
            <c:extLst>
              <c:ext xmlns:c16="http://schemas.microsoft.com/office/drawing/2014/chart" uri="{C3380CC4-5D6E-409C-BE32-E72D297353CC}">
                <c16:uniqueId val="{00000003-D0C7-4D9D-9740-8D0639143B59}"/>
              </c:ext>
            </c:extLst>
          </c:dPt>
          <c:dPt>
            <c:idx val="2"/>
            <c:invertIfNegative val="0"/>
            <c:bubble3D val="0"/>
            <c:spPr>
              <a:solidFill>
                <a:srgbClr val="7C878E"/>
              </a:solidFill>
              <a:ln>
                <a:noFill/>
              </a:ln>
              <a:effectLst/>
            </c:spPr>
            <c:extLst>
              <c:ext xmlns:c16="http://schemas.microsoft.com/office/drawing/2014/chart" uri="{C3380CC4-5D6E-409C-BE32-E72D297353CC}">
                <c16:uniqueId val="{00000005-D0C7-4D9D-9740-8D0639143B59}"/>
              </c:ext>
            </c:extLst>
          </c:dPt>
          <c:dPt>
            <c:idx val="3"/>
            <c:invertIfNegative val="0"/>
            <c:bubble3D val="0"/>
            <c:spPr>
              <a:solidFill>
                <a:srgbClr val="7C878E"/>
              </a:solidFill>
              <a:ln>
                <a:noFill/>
              </a:ln>
              <a:effectLst/>
            </c:spPr>
            <c:extLst>
              <c:ext xmlns:c16="http://schemas.microsoft.com/office/drawing/2014/chart" uri="{C3380CC4-5D6E-409C-BE32-E72D297353CC}">
                <c16:uniqueId val="{00000007-D0C7-4D9D-9740-8D0639143B59}"/>
              </c:ext>
            </c:extLst>
          </c:dPt>
          <c:dPt>
            <c:idx val="4"/>
            <c:invertIfNegative val="0"/>
            <c:bubble3D val="0"/>
            <c:spPr>
              <a:solidFill>
                <a:srgbClr val="7C878E"/>
              </a:solidFill>
              <a:ln>
                <a:noFill/>
              </a:ln>
              <a:effectLst/>
            </c:spPr>
            <c:extLst>
              <c:ext xmlns:c16="http://schemas.microsoft.com/office/drawing/2014/chart" uri="{C3380CC4-5D6E-409C-BE32-E72D297353CC}">
                <c16:uniqueId val="{00000009-D0C7-4D9D-9740-8D0639143B59}"/>
              </c:ext>
            </c:extLst>
          </c:dPt>
          <c:dPt>
            <c:idx val="5"/>
            <c:invertIfNegative val="0"/>
            <c:bubble3D val="0"/>
            <c:spPr>
              <a:solidFill>
                <a:srgbClr val="7C878E"/>
              </a:solidFill>
              <a:ln>
                <a:noFill/>
              </a:ln>
              <a:effectLst/>
            </c:spPr>
            <c:extLst>
              <c:ext xmlns:c16="http://schemas.microsoft.com/office/drawing/2014/chart" uri="{C3380CC4-5D6E-409C-BE32-E72D297353CC}">
                <c16:uniqueId val="{0000000B-D0C7-4D9D-9740-8D0639143B59}"/>
              </c:ext>
            </c:extLst>
          </c:dPt>
          <c:dPt>
            <c:idx val="6"/>
            <c:invertIfNegative val="0"/>
            <c:bubble3D val="0"/>
            <c:spPr>
              <a:solidFill>
                <a:srgbClr val="7C878E"/>
              </a:solidFill>
              <a:ln>
                <a:noFill/>
              </a:ln>
              <a:effectLst/>
            </c:spPr>
            <c:extLst>
              <c:ext xmlns:c16="http://schemas.microsoft.com/office/drawing/2014/chart" uri="{C3380CC4-5D6E-409C-BE32-E72D297353CC}">
                <c16:uniqueId val="{0000000D-D0C7-4D9D-9740-8D0639143B59}"/>
              </c:ext>
            </c:extLst>
          </c:dPt>
          <c:dPt>
            <c:idx val="7"/>
            <c:invertIfNegative val="0"/>
            <c:bubble3D val="0"/>
            <c:spPr>
              <a:solidFill>
                <a:srgbClr val="7C878E"/>
              </a:solidFill>
              <a:ln>
                <a:noFill/>
              </a:ln>
              <a:effectLst/>
            </c:spPr>
            <c:extLst>
              <c:ext xmlns:c16="http://schemas.microsoft.com/office/drawing/2014/chart" uri="{C3380CC4-5D6E-409C-BE32-E72D297353CC}">
                <c16:uniqueId val="{0000000F-D0C7-4D9D-9740-8D0639143B59}"/>
              </c:ext>
            </c:extLst>
          </c:dPt>
          <c:dPt>
            <c:idx val="8"/>
            <c:invertIfNegative val="0"/>
            <c:bubble3D val="0"/>
            <c:spPr>
              <a:solidFill>
                <a:srgbClr val="7C878E"/>
              </a:solidFill>
              <a:ln>
                <a:noFill/>
              </a:ln>
              <a:effectLst/>
            </c:spPr>
            <c:extLst>
              <c:ext xmlns:c16="http://schemas.microsoft.com/office/drawing/2014/chart" uri="{C3380CC4-5D6E-409C-BE32-E72D297353CC}">
                <c16:uniqueId val="{00000011-D0C7-4D9D-9740-8D0639143B59}"/>
              </c:ext>
            </c:extLst>
          </c:dPt>
          <c:dPt>
            <c:idx val="9"/>
            <c:invertIfNegative val="0"/>
            <c:bubble3D val="0"/>
            <c:spPr>
              <a:solidFill>
                <a:srgbClr val="7C878E"/>
              </a:solidFill>
              <a:ln>
                <a:noFill/>
              </a:ln>
              <a:effectLst/>
            </c:spPr>
            <c:extLst>
              <c:ext xmlns:c16="http://schemas.microsoft.com/office/drawing/2014/chart" uri="{C3380CC4-5D6E-409C-BE32-E72D297353CC}">
                <c16:uniqueId val="{00000013-D0C7-4D9D-9740-8D0639143B59}"/>
              </c:ext>
            </c:extLst>
          </c:dPt>
          <c:dPt>
            <c:idx val="10"/>
            <c:invertIfNegative val="0"/>
            <c:bubble3D val="0"/>
            <c:spPr>
              <a:solidFill>
                <a:srgbClr val="7C878E"/>
              </a:solidFill>
              <a:ln>
                <a:noFill/>
              </a:ln>
              <a:effectLst/>
            </c:spPr>
            <c:extLst>
              <c:ext xmlns:c16="http://schemas.microsoft.com/office/drawing/2014/chart" uri="{C3380CC4-5D6E-409C-BE32-E72D297353CC}">
                <c16:uniqueId val="{00000015-D0C7-4D9D-9740-8D0639143B59}"/>
              </c:ext>
            </c:extLst>
          </c:dPt>
          <c:dPt>
            <c:idx val="11"/>
            <c:invertIfNegative val="0"/>
            <c:bubble3D val="0"/>
            <c:spPr>
              <a:solidFill>
                <a:srgbClr val="7C878E"/>
              </a:solidFill>
              <a:ln>
                <a:noFill/>
              </a:ln>
              <a:effectLst/>
            </c:spPr>
            <c:extLst>
              <c:ext xmlns:c16="http://schemas.microsoft.com/office/drawing/2014/chart" uri="{C3380CC4-5D6E-409C-BE32-E72D297353CC}">
                <c16:uniqueId val="{00000017-D0C7-4D9D-9740-8D0639143B5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D0C7-4D9D-9740-8D0639143B59}"/>
              </c:ext>
            </c:extLst>
          </c:dPt>
          <c:dPt>
            <c:idx val="13"/>
            <c:invertIfNegative val="0"/>
            <c:bubble3D val="0"/>
            <c:spPr>
              <a:solidFill>
                <a:srgbClr val="7C878E"/>
              </a:solidFill>
              <a:ln>
                <a:noFill/>
              </a:ln>
              <a:effectLst/>
            </c:spPr>
            <c:extLst>
              <c:ext xmlns:c16="http://schemas.microsoft.com/office/drawing/2014/chart" uri="{C3380CC4-5D6E-409C-BE32-E72D297353CC}">
                <c16:uniqueId val="{0000001B-D0C7-4D9D-9740-8D0639143B59}"/>
              </c:ext>
            </c:extLst>
          </c:dPt>
          <c:dPt>
            <c:idx val="14"/>
            <c:invertIfNegative val="0"/>
            <c:bubble3D val="0"/>
            <c:spPr>
              <a:solidFill>
                <a:srgbClr val="FBBB27"/>
              </a:solidFill>
              <a:ln>
                <a:noFill/>
              </a:ln>
              <a:effectLst/>
            </c:spPr>
            <c:extLst>
              <c:ext xmlns:c16="http://schemas.microsoft.com/office/drawing/2014/chart" uri="{C3380CC4-5D6E-409C-BE32-E72D297353CC}">
                <c16:uniqueId val="{0000001D-D0C7-4D9D-9740-8D0639143B59}"/>
              </c:ext>
            </c:extLst>
          </c:dPt>
          <c:dPt>
            <c:idx val="15"/>
            <c:invertIfNegative val="0"/>
            <c:bubble3D val="0"/>
            <c:spPr>
              <a:solidFill>
                <a:srgbClr val="7C878E"/>
              </a:solidFill>
              <a:ln>
                <a:noFill/>
              </a:ln>
              <a:effectLst/>
            </c:spPr>
            <c:extLst>
              <c:ext xmlns:c16="http://schemas.microsoft.com/office/drawing/2014/chart" uri="{C3380CC4-5D6E-409C-BE32-E72D297353CC}">
                <c16:uniqueId val="{0000001F-D0C7-4D9D-9740-8D0639143B59}"/>
              </c:ext>
            </c:extLst>
          </c:dPt>
          <c:dPt>
            <c:idx val="16"/>
            <c:invertIfNegative val="0"/>
            <c:bubble3D val="0"/>
            <c:spPr>
              <a:solidFill>
                <a:srgbClr val="7C878E"/>
              </a:solidFill>
              <a:ln>
                <a:noFill/>
              </a:ln>
              <a:effectLst/>
            </c:spPr>
            <c:extLst>
              <c:ext xmlns:c16="http://schemas.microsoft.com/office/drawing/2014/chart" uri="{C3380CC4-5D6E-409C-BE32-E72D297353CC}">
                <c16:uniqueId val="{00000021-D0C7-4D9D-9740-8D0639143B59}"/>
              </c:ext>
            </c:extLst>
          </c:dPt>
          <c:dPt>
            <c:idx val="17"/>
            <c:invertIfNegative val="0"/>
            <c:bubble3D val="0"/>
            <c:spPr>
              <a:solidFill>
                <a:srgbClr val="7C878E"/>
              </a:solidFill>
              <a:ln>
                <a:noFill/>
              </a:ln>
              <a:effectLst/>
            </c:spPr>
            <c:extLst>
              <c:ext xmlns:c16="http://schemas.microsoft.com/office/drawing/2014/chart" uri="{C3380CC4-5D6E-409C-BE32-E72D297353CC}">
                <c16:uniqueId val="{00000023-D0C7-4D9D-9740-8D0639143B5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'F111'!$A$6:$A$24</c:f>
              <c:strCache>
                <c:ptCount val="19"/>
                <c:pt idx="0">
                  <c:v>Michoacán</c:v>
                </c:pt>
                <c:pt idx="1">
                  <c:v>Sinaloa</c:v>
                </c:pt>
                <c:pt idx="2">
                  <c:v>Yucatán</c:v>
                </c:pt>
                <c:pt idx="3">
                  <c:v>Veracruz</c:v>
                </c:pt>
                <c:pt idx="4">
                  <c:v>Durango</c:v>
                </c:pt>
                <c:pt idx="5">
                  <c:v>Aguascalientes</c:v>
                </c:pt>
                <c:pt idx="6">
                  <c:v>Ciudad de México</c:v>
                </c:pt>
                <c:pt idx="7">
                  <c:v>San Luis Potosí</c:v>
                </c:pt>
                <c:pt idx="8">
                  <c:v>Puebla</c:v>
                </c:pt>
                <c:pt idx="9">
                  <c:v>Querétaro</c:v>
                </c:pt>
                <c:pt idx="10">
                  <c:v>Estado de México</c:v>
                </c:pt>
                <c:pt idx="11">
                  <c:v>Sonora</c:v>
                </c:pt>
                <c:pt idx="12">
                  <c:v>Guanajuato</c:v>
                </c:pt>
                <c:pt idx="13">
                  <c:v>Tamaulipas</c:v>
                </c:pt>
                <c:pt idx="14">
                  <c:v>Jalisco</c:v>
                </c:pt>
                <c:pt idx="15">
                  <c:v>Coahuila</c:v>
                </c:pt>
                <c:pt idx="16">
                  <c:v>Chihuahua</c:v>
                </c:pt>
                <c:pt idx="17">
                  <c:v>Nuevo León</c:v>
                </c:pt>
                <c:pt idx="18">
                  <c:v>Baja California</c:v>
                </c:pt>
              </c:strCache>
            </c:strRef>
          </c:cat>
          <c:val>
            <c:numRef>
              <c:f>'F111'!$B$6:$B$24</c:f>
              <c:numCache>
                <c:formatCode>0.0</c:formatCode>
                <c:ptCount val="19"/>
                <c:pt idx="0">
                  <c:v>0.4</c:v>
                </c:pt>
                <c:pt idx="1">
                  <c:v>0.8</c:v>
                </c:pt>
                <c:pt idx="2">
                  <c:v>0.8</c:v>
                </c:pt>
                <c:pt idx="3">
                  <c:v>0.9</c:v>
                </c:pt>
                <c:pt idx="4">
                  <c:v>1.2</c:v>
                </c:pt>
                <c:pt idx="5">
                  <c:v>1.4</c:v>
                </c:pt>
                <c:pt idx="6">
                  <c:v>2.1</c:v>
                </c:pt>
                <c:pt idx="7">
                  <c:v>2.7</c:v>
                </c:pt>
                <c:pt idx="8">
                  <c:v>2.8</c:v>
                </c:pt>
                <c:pt idx="9">
                  <c:v>3.9</c:v>
                </c:pt>
                <c:pt idx="10">
                  <c:v>4.3</c:v>
                </c:pt>
                <c:pt idx="11">
                  <c:v>5.5</c:v>
                </c:pt>
                <c:pt idx="12">
                  <c:v>6.2</c:v>
                </c:pt>
                <c:pt idx="13">
                  <c:v>6.4</c:v>
                </c:pt>
                <c:pt idx="14">
                  <c:v>6.5</c:v>
                </c:pt>
                <c:pt idx="15">
                  <c:v>6.9</c:v>
                </c:pt>
                <c:pt idx="16">
                  <c:v>9.1</c:v>
                </c:pt>
                <c:pt idx="17">
                  <c:v>12.6</c:v>
                </c:pt>
                <c:pt idx="18">
                  <c:v>17.7</c:v>
                </c:pt>
              </c:numCache>
            </c:numRef>
          </c:val>
          <c:extLst>
            <c:ext xmlns:c16="http://schemas.microsoft.com/office/drawing/2014/chart" uri="{C3380CC4-5D6E-409C-BE32-E72D297353CC}">
              <c16:uniqueId val="{00000024-D0C7-4D9D-9740-8D0639143B5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'F112'!$C$5</c:f>
              <c:strCache>
                <c:ptCount val="1"/>
                <c:pt idx="0">
                  <c:v>Personal ocupado</c:v>
                </c:pt>
              </c:strCache>
            </c:strRef>
          </c:tx>
          <c:spPr>
            <a:solidFill>
              <a:srgbClr val="C9D0D6"/>
            </a:solidFill>
            <a:ln>
              <a:noFill/>
            </a:ln>
            <a:effectLst/>
          </c:spPr>
          <c:invertIfNegative val="0"/>
          <c:dPt>
            <c:idx val="10"/>
            <c:invertIfNegative val="0"/>
            <c:bubble3D val="0"/>
            <c:spPr>
              <a:solidFill>
                <a:srgbClr val="7C878E"/>
              </a:solidFill>
              <a:ln>
                <a:noFill/>
              </a:ln>
              <a:effectLst/>
            </c:spPr>
            <c:extLst>
              <c:ext xmlns:c16="http://schemas.microsoft.com/office/drawing/2014/chart" uri="{C3380CC4-5D6E-409C-BE32-E72D297353CC}">
                <c16:uniqueId val="{00000001-523A-4F1E-800A-4FEE1643755D}"/>
              </c:ext>
            </c:extLst>
          </c:dPt>
          <c:dPt>
            <c:idx val="22"/>
            <c:invertIfNegative val="0"/>
            <c:bubble3D val="0"/>
            <c:spPr>
              <a:solidFill>
                <a:srgbClr val="7C878E"/>
              </a:solidFill>
              <a:ln>
                <a:noFill/>
              </a:ln>
              <a:effectLst/>
            </c:spPr>
            <c:extLst>
              <c:ext xmlns:c16="http://schemas.microsoft.com/office/drawing/2014/chart" uri="{C3380CC4-5D6E-409C-BE32-E72D297353CC}">
                <c16:uniqueId val="{00000003-523A-4F1E-800A-4FEE1643755D}"/>
              </c:ext>
            </c:extLst>
          </c:dPt>
          <c:dPt>
            <c:idx val="34"/>
            <c:invertIfNegative val="0"/>
            <c:bubble3D val="0"/>
            <c:spPr>
              <a:solidFill>
                <a:srgbClr val="7C878E"/>
              </a:solidFill>
              <a:ln>
                <a:noFill/>
              </a:ln>
              <a:effectLst/>
            </c:spPr>
            <c:extLst>
              <c:ext xmlns:c16="http://schemas.microsoft.com/office/drawing/2014/chart" uri="{C3380CC4-5D6E-409C-BE32-E72D297353CC}">
                <c16:uniqueId val="{00000005-523A-4F1E-800A-4FEE1643755D}"/>
              </c:ext>
            </c:extLst>
          </c:dPt>
          <c:dPt>
            <c:idx val="46"/>
            <c:invertIfNegative val="0"/>
            <c:bubble3D val="0"/>
            <c:spPr>
              <a:solidFill>
                <a:srgbClr val="7C878E"/>
              </a:solidFill>
              <a:ln>
                <a:noFill/>
              </a:ln>
              <a:effectLst/>
            </c:spPr>
            <c:extLst>
              <c:ext xmlns:c16="http://schemas.microsoft.com/office/drawing/2014/chart" uri="{C3380CC4-5D6E-409C-BE32-E72D297353CC}">
                <c16:uniqueId val="{00000007-523A-4F1E-800A-4FEE1643755D}"/>
              </c:ext>
            </c:extLst>
          </c:dPt>
          <c:dPt>
            <c:idx val="58"/>
            <c:invertIfNegative val="0"/>
            <c:bubble3D val="0"/>
            <c:spPr>
              <a:solidFill>
                <a:srgbClr val="7C878E"/>
              </a:solidFill>
              <a:ln>
                <a:noFill/>
              </a:ln>
              <a:effectLst/>
            </c:spPr>
            <c:extLst>
              <c:ext xmlns:c16="http://schemas.microsoft.com/office/drawing/2014/chart" uri="{C3380CC4-5D6E-409C-BE32-E72D297353CC}">
                <c16:uniqueId val="{00000009-523A-4F1E-800A-4FEE1643755D}"/>
              </c:ext>
            </c:extLst>
          </c:dPt>
          <c:dPt>
            <c:idx val="70"/>
            <c:invertIfNegative val="0"/>
            <c:bubble3D val="0"/>
            <c:spPr>
              <a:solidFill>
                <a:srgbClr val="7C878E"/>
              </a:solidFill>
              <a:ln>
                <a:noFill/>
              </a:ln>
              <a:effectLst/>
            </c:spPr>
            <c:extLst>
              <c:ext xmlns:c16="http://schemas.microsoft.com/office/drawing/2014/chart" uri="{C3380CC4-5D6E-409C-BE32-E72D297353CC}">
                <c16:uniqueId val="{0000000B-523A-4F1E-800A-4FEE1643755D}"/>
              </c:ext>
            </c:extLst>
          </c:dPt>
          <c:dPt>
            <c:idx val="82"/>
            <c:invertIfNegative val="0"/>
            <c:bubble3D val="0"/>
            <c:spPr>
              <a:solidFill>
                <a:srgbClr val="7C878E"/>
              </a:solidFill>
              <a:ln>
                <a:noFill/>
              </a:ln>
              <a:effectLst/>
            </c:spPr>
            <c:extLst>
              <c:ext xmlns:c16="http://schemas.microsoft.com/office/drawing/2014/chart" uri="{C3380CC4-5D6E-409C-BE32-E72D297353CC}">
                <c16:uniqueId val="{0000000D-523A-4F1E-800A-4FEE1643755D}"/>
              </c:ext>
            </c:extLst>
          </c:dPt>
          <c:dPt>
            <c:idx val="94"/>
            <c:invertIfNegative val="0"/>
            <c:bubble3D val="0"/>
            <c:spPr>
              <a:solidFill>
                <a:srgbClr val="7C878E"/>
              </a:solidFill>
              <a:ln>
                <a:noFill/>
              </a:ln>
              <a:effectLst/>
            </c:spPr>
            <c:extLst>
              <c:ext xmlns:c16="http://schemas.microsoft.com/office/drawing/2014/chart" uri="{C3380CC4-5D6E-409C-BE32-E72D297353CC}">
                <c16:uniqueId val="{0000000F-523A-4F1E-800A-4FEE1643755D}"/>
              </c:ext>
            </c:extLst>
          </c:dPt>
          <c:dPt>
            <c:idx val="106"/>
            <c:invertIfNegative val="0"/>
            <c:bubble3D val="0"/>
            <c:spPr>
              <a:solidFill>
                <a:srgbClr val="FBBB27"/>
              </a:solidFill>
              <a:ln>
                <a:noFill/>
              </a:ln>
              <a:effectLst/>
            </c:spPr>
            <c:extLst>
              <c:ext xmlns:c16="http://schemas.microsoft.com/office/drawing/2014/chart" uri="{C3380CC4-5D6E-409C-BE32-E72D297353CC}">
                <c16:uniqueId val="{00000011-523A-4F1E-800A-4FEE1643755D}"/>
              </c:ext>
            </c:extLst>
          </c:dPt>
          <c:cat>
            <c:multiLvlStrRef>
              <c:f>'F112'!$A$6:$B$112</c:f>
              <c:multiLvlStrCache>
                <c:ptCount val="10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'F112'!$C$6:$C$112</c:f>
              <c:numCache>
                <c:formatCode>#,##0</c:formatCode>
                <c:ptCount val="107"/>
                <c:pt idx="0">
                  <c:v>132542</c:v>
                </c:pt>
                <c:pt idx="1">
                  <c:v>132003</c:v>
                </c:pt>
                <c:pt idx="2">
                  <c:v>134911</c:v>
                </c:pt>
                <c:pt idx="3">
                  <c:v>135436</c:v>
                </c:pt>
                <c:pt idx="4">
                  <c:v>137183</c:v>
                </c:pt>
                <c:pt idx="5">
                  <c:v>137311</c:v>
                </c:pt>
                <c:pt idx="6">
                  <c:v>135598</c:v>
                </c:pt>
                <c:pt idx="7">
                  <c:v>135693</c:v>
                </c:pt>
                <c:pt idx="8">
                  <c:v>135379</c:v>
                </c:pt>
                <c:pt idx="9">
                  <c:v>137228</c:v>
                </c:pt>
                <c:pt idx="10">
                  <c:v>136598</c:v>
                </c:pt>
                <c:pt idx="11">
                  <c:v>137134</c:v>
                </c:pt>
                <c:pt idx="12">
                  <c:v>137068</c:v>
                </c:pt>
                <c:pt idx="13">
                  <c:v>138202</c:v>
                </c:pt>
                <c:pt idx="14">
                  <c:v>135755</c:v>
                </c:pt>
                <c:pt idx="15">
                  <c:v>135620</c:v>
                </c:pt>
                <c:pt idx="16">
                  <c:v>135760</c:v>
                </c:pt>
                <c:pt idx="17">
                  <c:v>135146</c:v>
                </c:pt>
                <c:pt idx="18">
                  <c:v>133261</c:v>
                </c:pt>
                <c:pt idx="19">
                  <c:v>136395</c:v>
                </c:pt>
                <c:pt idx="20">
                  <c:v>138072</c:v>
                </c:pt>
                <c:pt idx="21">
                  <c:v>138343</c:v>
                </c:pt>
                <c:pt idx="22">
                  <c:v>140999</c:v>
                </c:pt>
                <c:pt idx="23">
                  <c:v>138657</c:v>
                </c:pt>
                <c:pt idx="24">
                  <c:v>138297</c:v>
                </c:pt>
                <c:pt idx="25">
                  <c:v>135299</c:v>
                </c:pt>
                <c:pt idx="26">
                  <c:v>136376</c:v>
                </c:pt>
                <c:pt idx="27">
                  <c:v>137921</c:v>
                </c:pt>
                <c:pt idx="28">
                  <c:v>138944</c:v>
                </c:pt>
                <c:pt idx="29">
                  <c:v>141006</c:v>
                </c:pt>
                <c:pt idx="30">
                  <c:v>141101</c:v>
                </c:pt>
                <c:pt idx="31">
                  <c:v>140867</c:v>
                </c:pt>
                <c:pt idx="32">
                  <c:v>143124</c:v>
                </c:pt>
                <c:pt idx="33">
                  <c:v>145017</c:v>
                </c:pt>
                <c:pt idx="34">
                  <c:v>146837</c:v>
                </c:pt>
                <c:pt idx="35">
                  <c:v>148110</c:v>
                </c:pt>
                <c:pt idx="36">
                  <c:v>143355</c:v>
                </c:pt>
                <c:pt idx="37">
                  <c:v>144166</c:v>
                </c:pt>
                <c:pt idx="38">
                  <c:v>145207</c:v>
                </c:pt>
                <c:pt idx="39">
                  <c:v>147078</c:v>
                </c:pt>
                <c:pt idx="40">
                  <c:v>145950</c:v>
                </c:pt>
                <c:pt idx="41">
                  <c:v>148723</c:v>
                </c:pt>
                <c:pt idx="42">
                  <c:v>147632</c:v>
                </c:pt>
                <c:pt idx="43">
                  <c:v>152741</c:v>
                </c:pt>
                <c:pt idx="44">
                  <c:v>156454</c:v>
                </c:pt>
                <c:pt idx="45">
                  <c:v>162705</c:v>
                </c:pt>
                <c:pt idx="46">
                  <c:v>166273</c:v>
                </c:pt>
                <c:pt idx="47">
                  <c:v>167561</c:v>
                </c:pt>
                <c:pt idx="48">
                  <c:v>166202</c:v>
                </c:pt>
                <c:pt idx="49">
                  <c:v>165255</c:v>
                </c:pt>
                <c:pt idx="50">
                  <c:v>169563</c:v>
                </c:pt>
                <c:pt idx="51">
                  <c:v>169234</c:v>
                </c:pt>
                <c:pt idx="52">
                  <c:v>167441</c:v>
                </c:pt>
                <c:pt idx="53">
                  <c:v>167945</c:v>
                </c:pt>
                <c:pt idx="54">
                  <c:v>169689</c:v>
                </c:pt>
                <c:pt idx="55">
                  <c:v>169933</c:v>
                </c:pt>
                <c:pt idx="56">
                  <c:v>171982</c:v>
                </c:pt>
                <c:pt idx="57">
                  <c:v>175631</c:v>
                </c:pt>
                <c:pt idx="58">
                  <c:v>177347</c:v>
                </c:pt>
                <c:pt idx="59">
                  <c:v>179261</c:v>
                </c:pt>
                <c:pt idx="60">
                  <c:v>175560</c:v>
                </c:pt>
                <c:pt idx="61">
                  <c:v>175111</c:v>
                </c:pt>
                <c:pt idx="62">
                  <c:v>175854</c:v>
                </c:pt>
                <c:pt idx="63">
                  <c:v>177884</c:v>
                </c:pt>
                <c:pt idx="64">
                  <c:v>180730</c:v>
                </c:pt>
                <c:pt idx="65">
                  <c:v>182595</c:v>
                </c:pt>
                <c:pt idx="66">
                  <c:v>185563</c:v>
                </c:pt>
                <c:pt idx="67">
                  <c:v>188966</c:v>
                </c:pt>
                <c:pt idx="68">
                  <c:v>192371</c:v>
                </c:pt>
                <c:pt idx="69">
                  <c:v>194536</c:v>
                </c:pt>
                <c:pt idx="70">
                  <c:v>194720</c:v>
                </c:pt>
                <c:pt idx="71">
                  <c:v>195275</c:v>
                </c:pt>
                <c:pt idx="72">
                  <c:v>195653</c:v>
                </c:pt>
                <c:pt idx="73">
                  <c:v>195633</c:v>
                </c:pt>
                <c:pt idx="74">
                  <c:v>198109</c:v>
                </c:pt>
                <c:pt idx="75">
                  <c:v>203212</c:v>
                </c:pt>
                <c:pt idx="76">
                  <c:v>203538</c:v>
                </c:pt>
                <c:pt idx="77">
                  <c:v>204192</c:v>
                </c:pt>
                <c:pt idx="78">
                  <c:v>203819</c:v>
                </c:pt>
                <c:pt idx="79">
                  <c:v>202269</c:v>
                </c:pt>
                <c:pt idx="80">
                  <c:v>206125</c:v>
                </c:pt>
                <c:pt idx="81">
                  <c:v>207299</c:v>
                </c:pt>
                <c:pt idx="82">
                  <c:v>205076</c:v>
                </c:pt>
                <c:pt idx="83">
                  <c:v>205719</c:v>
                </c:pt>
                <c:pt idx="84">
                  <c:v>200803</c:v>
                </c:pt>
                <c:pt idx="85">
                  <c:v>200947</c:v>
                </c:pt>
                <c:pt idx="86">
                  <c:v>203670</c:v>
                </c:pt>
                <c:pt idx="87">
                  <c:v>198946</c:v>
                </c:pt>
                <c:pt idx="88">
                  <c:v>193758</c:v>
                </c:pt>
                <c:pt idx="89">
                  <c:v>194649</c:v>
                </c:pt>
                <c:pt idx="90">
                  <c:v>191599</c:v>
                </c:pt>
                <c:pt idx="91">
                  <c:v>192948</c:v>
                </c:pt>
                <c:pt idx="92">
                  <c:v>195648</c:v>
                </c:pt>
                <c:pt idx="93">
                  <c:v>195719</c:v>
                </c:pt>
                <c:pt idx="94">
                  <c:v>198046</c:v>
                </c:pt>
                <c:pt idx="95">
                  <c:v>200309</c:v>
                </c:pt>
                <c:pt idx="96">
                  <c:v>200718</c:v>
                </c:pt>
                <c:pt idx="97">
                  <c:v>205931</c:v>
                </c:pt>
                <c:pt idx="98">
                  <c:v>207112</c:v>
                </c:pt>
                <c:pt idx="99">
                  <c:v>209090</c:v>
                </c:pt>
                <c:pt idx="100">
                  <c:v>205309</c:v>
                </c:pt>
                <c:pt idx="101">
                  <c:v>204370</c:v>
                </c:pt>
                <c:pt idx="102">
                  <c:v>203445</c:v>
                </c:pt>
                <c:pt idx="103">
                  <c:v>196347</c:v>
                </c:pt>
                <c:pt idx="104">
                  <c:v>192303</c:v>
                </c:pt>
                <c:pt idx="105">
                  <c:v>187080</c:v>
                </c:pt>
                <c:pt idx="106">
                  <c:v>185901</c:v>
                </c:pt>
              </c:numCache>
            </c:numRef>
          </c:val>
          <c:extLst>
            <c:ext xmlns:c16="http://schemas.microsoft.com/office/drawing/2014/chart" uri="{C3380CC4-5D6E-409C-BE32-E72D297353CC}">
              <c16:uniqueId val="{00000012-523A-4F1E-800A-4FEE1643755D}"/>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'F112'!$D$5</c:f>
              <c:strCache>
                <c:ptCount val="1"/>
                <c:pt idx="0">
                  <c:v>Promedio</c:v>
                </c:pt>
              </c:strCache>
            </c:strRef>
          </c:tx>
          <c:spPr>
            <a:ln w="28575" cap="rnd">
              <a:solidFill>
                <a:srgbClr val="B69630"/>
              </a:solidFill>
              <a:round/>
            </a:ln>
            <a:effectLst/>
          </c:spPr>
          <c:marker>
            <c:symbol val="none"/>
          </c:marker>
          <c:cat>
            <c:multiLvlStrRef>
              <c:f>'F112'!$A$6:$B$112</c:f>
              <c:multiLvlStrCache>
                <c:ptCount val="10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'F112'!$D$6:$D$112</c:f>
              <c:numCache>
                <c:formatCode>#,##0</c:formatCode>
                <c:ptCount val="107"/>
                <c:pt idx="0">
                  <c:v>125560</c:v>
                </c:pt>
                <c:pt idx="1">
                  <c:v>126180</c:v>
                </c:pt>
                <c:pt idx="2">
                  <c:v>126844</c:v>
                </c:pt>
                <c:pt idx="3">
                  <c:v>127707</c:v>
                </c:pt>
                <c:pt idx="4">
                  <c:v>128808</c:v>
                </c:pt>
                <c:pt idx="5">
                  <c:v>129765</c:v>
                </c:pt>
                <c:pt idx="6">
                  <c:v>130719</c:v>
                </c:pt>
                <c:pt idx="7">
                  <c:v>131835</c:v>
                </c:pt>
                <c:pt idx="8">
                  <c:v>132891</c:v>
                </c:pt>
                <c:pt idx="9">
                  <c:v>133881</c:v>
                </c:pt>
                <c:pt idx="10">
                  <c:v>134732</c:v>
                </c:pt>
                <c:pt idx="11">
                  <c:v>135585</c:v>
                </c:pt>
                <c:pt idx="12">
                  <c:v>135962</c:v>
                </c:pt>
                <c:pt idx="13">
                  <c:v>136478</c:v>
                </c:pt>
                <c:pt idx="14">
                  <c:v>136549</c:v>
                </c:pt>
                <c:pt idx="15">
                  <c:v>136564</c:v>
                </c:pt>
                <c:pt idx="16">
                  <c:v>136446</c:v>
                </c:pt>
                <c:pt idx="17">
                  <c:v>136265</c:v>
                </c:pt>
                <c:pt idx="18">
                  <c:v>136070</c:v>
                </c:pt>
                <c:pt idx="19">
                  <c:v>136129</c:v>
                </c:pt>
                <c:pt idx="20">
                  <c:v>136353</c:v>
                </c:pt>
                <c:pt idx="21">
                  <c:v>136446</c:v>
                </c:pt>
                <c:pt idx="22">
                  <c:v>136813</c:v>
                </c:pt>
                <c:pt idx="23">
                  <c:v>136940</c:v>
                </c:pt>
                <c:pt idx="24">
                  <c:v>137042</c:v>
                </c:pt>
                <c:pt idx="25">
                  <c:v>136800</c:v>
                </c:pt>
                <c:pt idx="26">
                  <c:v>136852</c:v>
                </c:pt>
                <c:pt idx="27">
                  <c:v>137044</c:v>
                </c:pt>
                <c:pt idx="28">
                  <c:v>137309</c:v>
                </c:pt>
                <c:pt idx="29">
                  <c:v>137798</c:v>
                </c:pt>
                <c:pt idx="30">
                  <c:v>138451</c:v>
                </c:pt>
                <c:pt idx="31">
                  <c:v>138824</c:v>
                </c:pt>
                <c:pt idx="32">
                  <c:v>139244</c:v>
                </c:pt>
                <c:pt idx="33">
                  <c:v>139801</c:v>
                </c:pt>
                <c:pt idx="34">
                  <c:v>140287</c:v>
                </c:pt>
                <c:pt idx="35">
                  <c:v>141075</c:v>
                </c:pt>
                <c:pt idx="36">
                  <c:v>141496</c:v>
                </c:pt>
                <c:pt idx="37">
                  <c:v>142235</c:v>
                </c:pt>
                <c:pt idx="38">
                  <c:v>142971</c:v>
                </c:pt>
                <c:pt idx="39">
                  <c:v>143734</c:v>
                </c:pt>
                <c:pt idx="40">
                  <c:v>144318</c:v>
                </c:pt>
                <c:pt idx="41">
                  <c:v>144961</c:v>
                </c:pt>
                <c:pt idx="42">
                  <c:v>145506</c:v>
                </c:pt>
                <c:pt idx="43">
                  <c:v>146495</c:v>
                </c:pt>
                <c:pt idx="44">
                  <c:v>147606</c:v>
                </c:pt>
                <c:pt idx="45">
                  <c:v>149080</c:v>
                </c:pt>
                <c:pt idx="46">
                  <c:v>150700</c:v>
                </c:pt>
                <c:pt idx="47">
                  <c:v>152320</c:v>
                </c:pt>
                <c:pt idx="48">
                  <c:v>154224</c:v>
                </c:pt>
                <c:pt idx="49">
                  <c:v>155982</c:v>
                </c:pt>
                <c:pt idx="50">
                  <c:v>158011</c:v>
                </c:pt>
                <c:pt idx="51">
                  <c:v>159858</c:v>
                </c:pt>
                <c:pt idx="52">
                  <c:v>161649</c:v>
                </c:pt>
                <c:pt idx="53">
                  <c:v>163250</c:v>
                </c:pt>
                <c:pt idx="54">
                  <c:v>165089</c:v>
                </c:pt>
                <c:pt idx="55">
                  <c:v>166521</c:v>
                </c:pt>
                <c:pt idx="56">
                  <c:v>167815</c:v>
                </c:pt>
                <c:pt idx="57">
                  <c:v>168892</c:v>
                </c:pt>
                <c:pt idx="58">
                  <c:v>169815</c:v>
                </c:pt>
                <c:pt idx="59">
                  <c:v>170790</c:v>
                </c:pt>
                <c:pt idx="60">
                  <c:v>171570</c:v>
                </c:pt>
                <c:pt idx="61">
                  <c:v>172391</c:v>
                </c:pt>
                <c:pt idx="62">
                  <c:v>172916</c:v>
                </c:pt>
                <c:pt idx="63">
                  <c:v>173636</c:v>
                </c:pt>
                <c:pt idx="64">
                  <c:v>174744</c:v>
                </c:pt>
                <c:pt idx="65">
                  <c:v>175965</c:v>
                </c:pt>
                <c:pt idx="66">
                  <c:v>177288</c:v>
                </c:pt>
                <c:pt idx="67">
                  <c:v>178874</c:v>
                </c:pt>
                <c:pt idx="68">
                  <c:v>180573</c:v>
                </c:pt>
                <c:pt idx="69">
                  <c:v>182148</c:v>
                </c:pt>
                <c:pt idx="70">
                  <c:v>183596</c:v>
                </c:pt>
                <c:pt idx="71">
                  <c:v>184930</c:v>
                </c:pt>
                <c:pt idx="72">
                  <c:v>186605</c:v>
                </c:pt>
                <c:pt idx="73">
                  <c:v>188315</c:v>
                </c:pt>
                <c:pt idx="74">
                  <c:v>190170</c:v>
                </c:pt>
                <c:pt idx="75">
                  <c:v>192280</c:v>
                </c:pt>
                <c:pt idx="76">
                  <c:v>194181</c:v>
                </c:pt>
                <c:pt idx="77">
                  <c:v>195981</c:v>
                </c:pt>
                <c:pt idx="78">
                  <c:v>197502</c:v>
                </c:pt>
                <c:pt idx="79">
                  <c:v>198611</c:v>
                </c:pt>
                <c:pt idx="80">
                  <c:v>199757</c:v>
                </c:pt>
                <c:pt idx="81">
                  <c:v>200820</c:v>
                </c:pt>
                <c:pt idx="82">
                  <c:v>201683</c:v>
                </c:pt>
                <c:pt idx="83">
                  <c:v>202554</c:v>
                </c:pt>
                <c:pt idx="84">
                  <c:v>202983</c:v>
                </c:pt>
                <c:pt idx="85">
                  <c:v>203426</c:v>
                </c:pt>
                <c:pt idx="86">
                  <c:v>203889</c:v>
                </c:pt>
                <c:pt idx="87">
                  <c:v>203534</c:v>
                </c:pt>
                <c:pt idx="88">
                  <c:v>202719</c:v>
                </c:pt>
                <c:pt idx="89">
                  <c:v>201923</c:v>
                </c:pt>
                <c:pt idx="90">
                  <c:v>200905</c:v>
                </c:pt>
                <c:pt idx="91">
                  <c:v>200128</c:v>
                </c:pt>
                <c:pt idx="92">
                  <c:v>199255</c:v>
                </c:pt>
                <c:pt idx="93">
                  <c:v>198290</c:v>
                </c:pt>
                <c:pt idx="94">
                  <c:v>197704</c:v>
                </c:pt>
                <c:pt idx="95">
                  <c:v>197254</c:v>
                </c:pt>
                <c:pt idx="96">
                  <c:v>197246</c:v>
                </c:pt>
                <c:pt idx="97">
                  <c:v>197662</c:v>
                </c:pt>
                <c:pt idx="98">
                  <c:v>197949</c:v>
                </c:pt>
                <c:pt idx="99">
                  <c:v>198794</c:v>
                </c:pt>
                <c:pt idx="100">
                  <c:v>199756</c:v>
                </c:pt>
                <c:pt idx="101">
                  <c:v>200567</c:v>
                </c:pt>
                <c:pt idx="102">
                  <c:v>201554</c:v>
                </c:pt>
                <c:pt idx="103">
                  <c:v>201837</c:v>
                </c:pt>
                <c:pt idx="104">
                  <c:v>201558</c:v>
                </c:pt>
                <c:pt idx="105">
                  <c:v>200838</c:v>
                </c:pt>
                <c:pt idx="106">
                  <c:v>199826</c:v>
                </c:pt>
              </c:numCache>
            </c:numRef>
          </c:val>
          <c:smooth val="0"/>
          <c:extLst>
            <c:ext xmlns:c16="http://schemas.microsoft.com/office/drawing/2014/chart" uri="{C3380CC4-5D6E-409C-BE32-E72D297353CC}">
              <c16:uniqueId val="{00000013-523A-4F1E-800A-4FEE1643755D}"/>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'F113'!$C$5</c:f>
              <c:strCache>
                <c:ptCount val="1"/>
                <c:pt idx="0">
                  <c:v>Variación</c:v>
                </c:pt>
              </c:strCache>
            </c:strRef>
          </c:tx>
          <c:spPr>
            <a:solidFill>
              <a:srgbClr val="C9D0D6"/>
            </a:solidFill>
            <a:ln>
              <a:noFill/>
            </a:ln>
            <a:effectLst/>
          </c:spPr>
          <c:invertIfNegative val="0"/>
          <c:dPt>
            <c:idx val="10"/>
            <c:invertIfNegative val="0"/>
            <c:bubble3D val="0"/>
            <c:spPr>
              <a:solidFill>
                <a:srgbClr val="7C878E"/>
              </a:solidFill>
              <a:ln>
                <a:noFill/>
              </a:ln>
              <a:effectLst/>
            </c:spPr>
            <c:extLst>
              <c:ext xmlns:c16="http://schemas.microsoft.com/office/drawing/2014/chart" uri="{C3380CC4-5D6E-409C-BE32-E72D297353CC}">
                <c16:uniqueId val="{00000001-0E0E-4F48-9A09-BF6910DA59B6}"/>
              </c:ext>
            </c:extLst>
          </c:dPt>
          <c:dPt>
            <c:idx val="22"/>
            <c:invertIfNegative val="0"/>
            <c:bubble3D val="0"/>
            <c:spPr>
              <a:solidFill>
                <a:srgbClr val="7C878E"/>
              </a:solidFill>
              <a:ln>
                <a:noFill/>
              </a:ln>
              <a:effectLst/>
            </c:spPr>
            <c:extLst>
              <c:ext xmlns:c16="http://schemas.microsoft.com/office/drawing/2014/chart" uri="{C3380CC4-5D6E-409C-BE32-E72D297353CC}">
                <c16:uniqueId val="{00000003-0E0E-4F48-9A09-BF6910DA59B6}"/>
              </c:ext>
            </c:extLst>
          </c:dPt>
          <c:dPt>
            <c:idx val="34"/>
            <c:invertIfNegative val="0"/>
            <c:bubble3D val="0"/>
            <c:spPr>
              <a:solidFill>
                <a:srgbClr val="7C878E"/>
              </a:solidFill>
              <a:ln>
                <a:noFill/>
              </a:ln>
              <a:effectLst/>
            </c:spPr>
            <c:extLst>
              <c:ext xmlns:c16="http://schemas.microsoft.com/office/drawing/2014/chart" uri="{C3380CC4-5D6E-409C-BE32-E72D297353CC}">
                <c16:uniqueId val="{00000005-0E0E-4F48-9A09-BF6910DA59B6}"/>
              </c:ext>
            </c:extLst>
          </c:dPt>
          <c:dPt>
            <c:idx val="46"/>
            <c:invertIfNegative val="0"/>
            <c:bubble3D val="0"/>
            <c:spPr>
              <a:solidFill>
                <a:srgbClr val="7C878E"/>
              </a:solidFill>
              <a:ln>
                <a:noFill/>
              </a:ln>
              <a:effectLst/>
            </c:spPr>
            <c:extLst>
              <c:ext xmlns:c16="http://schemas.microsoft.com/office/drawing/2014/chart" uri="{C3380CC4-5D6E-409C-BE32-E72D297353CC}">
                <c16:uniqueId val="{00000007-0E0E-4F48-9A09-BF6910DA59B6}"/>
              </c:ext>
            </c:extLst>
          </c:dPt>
          <c:dPt>
            <c:idx val="58"/>
            <c:invertIfNegative val="0"/>
            <c:bubble3D val="0"/>
            <c:spPr>
              <a:solidFill>
                <a:srgbClr val="7C878E"/>
              </a:solidFill>
              <a:ln>
                <a:noFill/>
              </a:ln>
              <a:effectLst/>
            </c:spPr>
            <c:extLst>
              <c:ext xmlns:c16="http://schemas.microsoft.com/office/drawing/2014/chart" uri="{C3380CC4-5D6E-409C-BE32-E72D297353CC}">
                <c16:uniqueId val="{00000009-0E0E-4F48-9A09-BF6910DA59B6}"/>
              </c:ext>
            </c:extLst>
          </c:dPt>
          <c:dPt>
            <c:idx val="70"/>
            <c:invertIfNegative val="0"/>
            <c:bubble3D val="0"/>
            <c:spPr>
              <a:solidFill>
                <a:srgbClr val="7C878E"/>
              </a:solidFill>
              <a:ln>
                <a:noFill/>
              </a:ln>
              <a:effectLst/>
            </c:spPr>
            <c:extLst>
              <c:ext xmlns:c16="http://schemas.microsoft.com/office/drawing/2014/chart" uri="{C3380CC4-5D6E-409C-BE32-E72D297353CC}">
                <c16:uniqueId val="{0000000B-0E0E-4F48-9A09-BF6910DA59B6}"/>
              </c:ext>
            </c:extLst>
          </c:dPt>
          <c:dPt>
            <c:idx val="82"/>
            <c:invertIfNegative val="0"/>
            <c:bubble3D val="0"/>
            <c:spPr>
              <a:solidFill>
                <a:srgbClr val="7C878E"/>
              </a:solidFill>
              <a:ln>
                <a:noFill/>
              </a:ln>
              <a:effectLst/>
            </c:spPr>
            <c:extLst>
              <c:ext xmlns:c16="http://schemas.microsoft.com/office/drawing/2014/chart" uri="{C3380CC4-5D6E-409C-BE32-E72D297353CC}">
                <c16:uniqueId val="{0000000D-0E0E-4F48-9A09-BF6910DA59B6}"/>
              </c:ext>
            </c:extLst>
          </c:dPt>
          <c:dPt>
            <c:idx val="94"/>
            <c:invertIfNegative val="0"/>
            <c:bubble3D val="0"/>
            <c:spPr>
              <a:solidFill>
                <a:srgbClr val="7C878E"/>
              </a:solidFill>
              <a:ln>
                <a:noFill/>
              </a:ln>
              <a:effectLst/>
            </c:spPr>
            <c:extLst>
              <c:ext xmlns:c16="http://schemas.microsoft.com/office/drawing/2014/chart" uri="{C3380CC4-5D6E-409C-BE32-E72D297353CC}">
                <c16:uniqueId val="{0000000F-0E0E-4F48-9A09-BF6910DA59B6}"/>
              </c:ext>
            </c:extLst>
          </c:dPt>
          <c:dPt>
            <c:idx val="106"/>
            <c:invertIfNegative val="0"/>
            <c:bubble3D val="0"/>
            <c:spPr>
              <a:solidFill>
                <a:srgbClr val="FBBB27"/>
              </a:solidFill>
              <a:ln>
                <a:noFill/>
              </a:ln>
              <a:effectLst/>
            </c:spPr>
            <c:extLst>
              <c:ext xmlns:c16="http://schemas.microsoft.com/office/drawing/2014/chart" uri="{C3380CC4-5D6E-409C-BE32-E72D297353CC}">
                <c16:uniqueId val="{00000011-0E0E-4F48-9A09-BF6910DA59B6}"/>
              </c:ext>
            </c:extLst>
          </c:dPt>
          <c:cat>
            <c:multiLvlStrRef>
              <c:f>'F113'!$A$6:$B$112</c:f>
              <c:multiLvlStrCache>
                <c:ptCount val="10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'F113'!$C$6:$C$112</c:f>
              <c:numCache>
                <c:formatCode>0.0</c:formatCode>
                <c:ptCount val="107"/>
                <c:pt idx="0">
                  <c:v>7</c:v>
                </c:pt>
                <c:pt idx="1">
                  <c:v>6</c:v>
                </c:pt>
                <c:pt idx="2">
                  <c:v>6.3</c:v>
                </c:pt>
                <c:pt idx="3">
                  <c:v>8.3000000000000007</c:v>
                </c:pt>
                <c:pt idx="4">
                  <c:v>10.7</c:v>
                </c:pt>
                <c:pt idx="5">
                  <c:v>9.1</c:v>
                </c:pt>
                <c:pt idx="6">
                  <c:v>9.1999999999999993</c:v>
                </c:pt>
                <c:pt idx="7">
                  <c:v>11</c:v>
                </c:pt>
                <c:pt idx="8">
                  <c:v>10.3</c:v>
                </c:pt>
                <c:pt idx="9">
                  <c:v>9.5</c:v>
                </c:pt>
                <c:pt idx="10">
                  <c:v>8.1</c:v>
                </c:pt>
                <c:pt idx="11">
                  <c:v>8.1</c:v>
                </c:pt>
                <c:pt idx="12">
                  <c:v>3.4</c:v>
                </c:pt>
                <c:pt idx="13">
                  <c:v>4.7</c:v>
                </c:pt>
                <c:pt idx="14">
                  <c:v>0.6</c:v>
                </c:pt>
                <c:pt idx="15">
                  <c:v>0.1</c:v>
                </c:pt>
                <c:pt idx="16">
                  <c:v>-1</c:v>
                </c:pt>
                <c:pt idx="17">
                  <c:v>-1.6</c:v>
                </c:pt>
                <c:pt idx="18">
                  <c:v>-1.7</c:v>
                </c:pt>
                <c:pt idx="19">
                  <c:v>0.5</c:v>
                </c:pt>
                <c:pt idx="20">
                  <c:v>2</c:v>
                </c:pt>
                <c:pt idx="21">
                  <c:v>0.8</c:v>
                </c:pt>
                <c:pt idx="22">
                  <c:v>3.2</c:v>
                </c:pt>
                <c:pt idx="23">
                  <c:v>1.1000000000000001</c:v>
                </c:pt>
                <c:pt idx="24">
                  <c:v>0.9</c:v>
                </c:pt>
                <c:pt idx="25">
                  <c:v>-2.1</c:v>
                </c:pt>
                <c:pt idx="26">
                  <c:v>0.5</c:v>
                </c:pt>
                <c:pt idx="27">
                  <c:v>1.7</c:v>
                </c:pt>
                <c:pt idx="28">
                  <c:v>2.2999999999999998</c:v>
                </c:pt>
                <c:pt idx="29">
                  <c:v>4.3</c:v>
                </c:pt>
                <c:pt idx="30">
                  <c:v>5.9</c:v>
                </c:pt>
                <c:pt idx="31">
                  <c:v>3.3</c:v>
                </c:pt>
                <c:pt idx="32">
                  <c:v>3.7</c:v>
                </c:pt>
                <c:pt idx="33">
                  <c:v>4.8</c:v>
                </c:pt>
                <c:pt idx="34">
                  <c:v>4.0999999999999996</c:v>
                </c:pt>
                <c:pt idx="35">
                  <c:v>6.8</c:v>
                </c:pt>
                <c:pt idx="36">
                  <c:v>3.7</c:v>
                </c:pt>
                <c:pt idx="37">
                  <c:v>6.6</c:v>
                </c:pt>
                <c:pt idx="38">
                  <c:v>6.5</c:v>
                </c:pt>
                <c:pt idx="39">
                  <c:v>6.6</c:v>
                </c:pt>
                <c:pt idx="40">
                  <c:v>5</c:v>
                </c:pt>
                <c:pt idx="41">
                  <c:v>5.5</c:v>
                </c:pt>
                <c:pt idx="42">
                  <c:v>4.5999999999999996</c:v>
                </c:pt>
                <c:pt idx="43">
                  <c:v>8.4</c:v>
                </c:pt>
                <c:pt idx="44">
                  <c:v>9.3000000000000007</c:v>
                </c:pt>
                <c:pt idx="45">
                  <c:v>12.2</c:v>
                </c:pt>
                <c:pt idx="46">
                  <c:v>13.2</c:v>
                </c:pt>
                <c:pt idx="47">
                  <c:v>13.1</c:v>
                </c:pt>
                <c:pt idx="48">
                  <c:v>15.9</c:v>
                </c:pt>
                <c:pt idx="49">
                  <c:v>14.6</c:v>
                </c:pt>
                <c:pt idx="50">
                  <c:v>16.8</c:v>
                </c:pt>
                <c:pt idx="51">
                  <c:v>15.1</c:v>
                </c:pt>
                <c:pt idx="52">
                  <c:v>14.7</c:v>
                </c:pt>
                <c:pt idx="53">
                  <c:v>12.9</c:v>
                </c:pt>
                <c:pt idx="54">
                  <c:v>14.9</c:v>
                </c:pt>
                <c:pt idx="55">
                  <c:v>11.3</c:v>
                </c:pt>
                <c:pt idx="56">
                  <c:v>9.9</c:v>
                </c:pt>
                <c:pt idx="57">
                  <c:v>7.9</c:v>
                </c:pt>
                <c:pt idx="58">
                  <c:v>6.7</c:v>
                </c:pt>
                <c:pt idx="59">
                  <c:v>7</c:v>
                </c:pt>
                <c:pt idx="60">
                  <c:v>5.6</c:v>
                </c:pt>
                <c:pt idx="61">
                  <c:v>6</c:v>
                </c:pt>
                <c:pt idx="62">
                  <c:v>3.7</c:v>
                </c:pt>
                <c:pt idx="63">
                  <c:v>5.0999999999999996</c:v>
                </c:pt>
                <c:pt idx="64">
                  <c:v>7.9</c:v>
                </c:pt>
                <c:pt idx="65">
                  <c:v>8.6999999999999993</c:v>
                </c:pt>
                <c:pt idx="66">
                  <c:v>9.4</c:v>
                </c:pt>
                <c:pt idx="67">
                  <c:v>11.2</c:v>
                </c:pt>
                <c:pt idx="68">
                  <c:v>11.9</c:v>
                </c:pt>
                <c:pt idx="69">
                  <c:v>10.8</c:v>
                </c:pt>
                <c:pt idx="70">
                  <c:v>9.8000000000000007</c:v>
                </c:pt>
                <c:pt idx="71">
                  <c:v>8.9</c:v>
                </c:pt>
                <c:pt idx="72">
                  <c:v>11.4</c:v>
                </c:pt>
                <c:pt idx="73">
                  <c:v>11.7</c:v>
                </c:pt>
                <c:pt idx="74">
                  <c:v>12.7</c:v>
                </c:pt>
                <c:pt idx="75">
                  <c:v>14.2</c:v>
                </c:pt>
                <c:pt idx="76">
                  <c:v>12.6</c:v>
                </c:pt>
                <c:pt idx="77">
                  <c:v>11.8</c:v>
                </c:pt>
                <c:pt idx="78">
                  <c:v>9.8000000000000007</c:v>
                </c:pt>
                <c:pt idx="79">
                  <c:v>7</c:v>
                </c:pt>
                <c:pt idx="80">
                  <c:v>7.1</c:v>
                </c:pt>
                <c:pt idx="81">
                  <c:v>6.6</c:v>
                </c:pt>
                <c:pt idx="82">
                  <c:v>5.3</c:v>
                </c:pt>
                <c:pt idx="83">
                  <c:v>5.3</c:v>
                </c:pt>
                <c:pt idx="84">
                  <c:v>2.6</c:v>
                </c:pt>
                <c:pt idx="85">
                  <c:v>2.7</c:v>
                </c:pt>
                <c:pt idx="86">
                  <c:v>2.8</c:v>
                </c:pt>
                <c:pt idx="87">
                  <c:v>-2.1</c:v>
                </c:pt>
                <c:pt idx="88">
                  <c:v>-4.8</c:v>
                </c:pt>
                <c:pt idx="89">
                  <c:v>-4.7</c:v>
                </c:pt>
                <c:pt idx="90">
                  <c:v>-6</c:v>
                </c:pt>
                <c:pt idx="91">
                  <c:v>-4.5999999999999996</c:v>
                </c:pt>
                <c:pt idx="92">
                  <c:v>-5.0999999999999996</c:v>
                </c:pt>
                <c:pt idx="93">
                  <c:v>-5.6</c:v>
                </c:pt>
                <c:pt idx="94">
                  <c:v>-3.4</c:v>
                </c:pt>
                <c:pt idx="95">
                  <c:v>-2.6</c:v>
                </c:pt>
                <c:pt idx="96">
                  <c:v>0</c:v>
                </c:pt>
                <c:pt idx="97">
                  <c:v>2.5</c:v>
                </c:pt>
                <c:pt idx="98">
                  <c:v>1.7</c:v>
                </c:pt>
                <c:pt idx="99">
                  <c:v>5.0999999999999996</c:v>
                </c:pt>
                <c:pt idx="100">
                  <c:v>6</c:v>
                </c:pt>
                <c:pt idx="101">
                  <c:v>5</c:v>
                </c:pt>
                <c:pt idx="102">
                  <c:v>6.2</c:v>
                </c:pt>
                <c:pt idx="103">
                  <c:v>1.8</c:v>
                </c:pt>
                <c:pt idx="104">
                  <c:v>-1.7</c:v>
                </c:pt>
                <c:pt idx="105">
                  <c:v>-4.4000000000000004</c:v>
                </c:pt>
                <c:pt idx="106">
                  <c:v>-6.1</c:v>
                </c:pt>
              </c:numCache>
            </c:numRef>
          </c:val>
          <c:extLst>
            <c:ext xmlns:c16="http://schemas.microsoft.com/office/drawing/2014/chart" uri="{C3380CC4-5D6E-409C-BE32-E72D297353CC}">
              <c16:uniqueId val="{00000012-0E0E-4F48-9A09-BF6910DA59B6}"/>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'F113'!$D$5</c:f>
              <c:strCache>
                <c:ptCount val="1"/>
                <c:pt idx="0">
                  <c:v>Variación promedio</c:v>
                </c:pt>
              </c:strCache>
            </c:strRef>
          </c:tx>
          <c:spPr>
            <a:ln w="28575" cap="rnd">
              <a:solidFill>
                <a:srgbClr val="B69630"/>
              </a:solidFill>
              <a:round/>
            </a:ln>
            <a:effectLst/>
          </c:spPr>
          <c:marker>
            <c:symbol val="none"/>
          </c:marker>
          <c:cat>
            <c:multiLvlStrRef>
              <c:f>'F113'!$A$6:$B$112</c:f>
              <c:multiLvlStrCache>
                <c:ptCount val="10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'F113'!$D$6:$D$112</c:f>
              <c:numCache>
                <c:formatCode>0.0</c:formatCode>
                <c:ptCount val="107"/>
                <c:pt idx="0">
                  <c:v>4.5</c:v>
                </c:pt>
                <c:pt idx="1">
                  <c:v>4.5999999999999996</c:v>
                </c:pt>
                <c:pt idx="2">
                  <c:v>4.2</c:v>
                </c:pt>
                <c:pt idx="3">
                  <c:v>4.7</c:v>
                </c:pt>
                <c:pt idx="4">
                  <c:v>5.3</c:v>
                </c:pt>
                <c:pt idx="5">
                  <c:v>5.6</c:v>
                </c:pt>
                <c:pt idx="6">
                  <c:v>6</c:v>
                </c:pt>
                <c:pt idx="7">
                  <c:v>6.8</c:v>
                </c:pt>
                <c:pt idx="8">
                  <c:v>7.4</c:v>
                </c:pt>
                <c:pt idx="9">
                  <c:v>7.9</c:v>
                </c:pt>
                <c:pt idx="10">
                  <c:v>8.3000000000000007</c:v>
                </c:pt>
                <c:pt idx="11">
                  <c:v>8.6</c:v>
                </c:pt>
                <c:pt idx="12">
                  <c:v>8.3000000000000007</c:v>
                </c:pt>
                <c:pt idx="13">
                  <c:v>8.1999999999999993</c:v>
                </c:pt>
                <c:pt idx="14">
                  <c:v>7.7</c:v>
                </c:pt>
                <c:pt idx="15">
                  <c:v>7.1</c:v>
                </c:pt>
                <c:pt idx="16">
                  <c:v>6.1</c:v>
                </c:pt>
                <c:pt idx="17">
                  <c:v>5.2</c:v>
                </c:pt>
                <c:pt idx="18">
                  <c:v>4.3</c:v>
                </c:pt>
                <c:pt idx="19">
                  <c:v>3.4</c:v>
                </c:pt>
                <c:pt idx="20">
                  <c:v>2.7</c:v>
                </c:pt>
                <c:pt idx="21">
                  <c:v>2</c:v>
                </c:pt>
                <c:pt idx="22">
                  <c:v>1.6</c:v>
                </c:pt>
                <c:pt idx="23">
                  <c:v>1</c:v>
                </c:pt>
                <c:pt idx="24">
                  <c:v>0.8</c:v>
                </c:pt>
                <c:pt idx="25">
                  <c:v>0.2</c:v>
                </c:pt>
                <c:pt idx="26">
                  <c:v>0.2</c:v>
                </c:pt>
                <c:pt idx="27">
                  <c:v>0.4</c:v>
                </c:pt>
                <c:pt idx="28">
                  <c:v>0.6</c:v>
                </c:pt>
                <c:pt idx="29">
                  <c:v>1.1000000000000001</c:v>
                </c:pt>
                <c:pt idx="30">
                  <c:v>1.8</c:v>
                </c:pt>
                <c:pt idx="31">
                  <c:v>2</c:v>
                </c:pt>
                <c:pt idx="32">
                  <c:v>2.1</c:v>
                </c:pt>
                <c:pt idx="33">
                  <c:v>2.5</c:v>
                </c:pt>
                <c:pt idx="34">
                  <c:v>2.5</c:v>
                </c:pt>
                <c:pt idx="35">
                  <c:v>3</c:v>
                </c:pt>
                <c:pt idx="36">
                  <c:v>3.2</c:v>
                </c:pt>
                <c:pt idx="37">
                  <c:v>4</c:v>
                </c:pt>
                <c:pt idx="38">
                  <c:v>4.5</c:v>
                </c:pt>
                <c:pt idx="39">
                  <c:v>4.9000000000000004</c:v>
                </c:pt>
                <c:pt idx="40">
                  <c:v>5.0999999999999996</c:v>
                </c:pt>
                <c:pt idx="41">
                  <c:v>5.2</c:v>
                </c:pt>
                <c:pt idx="42">
                  <c:v>5.0999999999999996</c:v>
                </c:pt>
                <c:pt idx="43">
                  <c:v>5.5</c:v>
                </c:pt>
                <c:pt idx="44">
                  <c:v>6</c:v>
                </c:pt>
                <c:pt idx="45">
                  <c:v>6.6</c:v>
                </c:pt>
                <c:pt idx="46">
                  <c:v>7.4</c:v>
                </c:pt>
                <c:pt idx="47">
                  <c:v>7.9</c:v>
                </c:pt>
                <c:pt idx="48">
                  <c:v>8.9</c:v>
                </c:pt>
                <c:pt idx="49">
                  <c:v>9.6</c:v>
                </c:pt>
                <c:pt idx="50">
                  <c:v>10.5</c:v>
                </c:pt>
                <c:pt idx="51">
                  <c:v>11.2</c:v>
                </c:pt>
                <c:pt idx="52">
                  <c:v>12</c:v>
                </c:pt>
                <c:pt idx="53">
                  <c:v>12.6</c:v>
                </c:pt>
                <c:pt idx="54">
                  <c:v>13.4</c:v>
                </c:pt>
                <c:pt idx="55">
                  <c:v>13.7</c:v>
                </c:pt>
                <c:pt idx="56">
                  <c:v>13.7</c:v>
                </c:pt>
                <c:pt idx="57">
                  <c:v>13.4</c:v>
                </c:pt>
                <c:pt idx="58">
                  <c:v>12.8</c:v>
                </c:pt>
                <c:pt idx="59">
                  <c:v>12.3</c:v>
                </c:pt>
                <c:pt idx="60">
                  <c:v>11.5</c:v>
                </c:pt>
                <c:pt idx="61">
                  <c:v>10.7</c:v>
                </c:pt>
                <c:pt idx="62">
                  <c:v>9.6</c:v>
                </c:pt>
                <c:pt idx="63">
                  <c:v>8.8000000000000007</c:v>
                </c:pt>
                <c:pt idx="64">
                  <c:v>8.1999999999999993</c:v>
                </c:pt>
                <c:pt idx="65">
                  <c:v>7.9</c:v>
                </c:pt>
                <c:pt idx="66">
                  <c:v>7.4</c:v>
                </c:pt>
                <c:pt idx="67">
                  <c:v>7.4</c:v>
                </c:pt>
                <c:pt idx="68">
                  <c:v>7.6</c:v>
                </c:pt>
                <c:pt idx="69">
                  <c:v>7.8</c:v>
                </c:pt>
                <c:pt idx="70">
                  <c:v>8.1</c:v>
                </c:pt>
                <c:pt idx="71">
                  <c:v>8.1999999999999993</c:v>
                </c:pt>
                <c:pt idx="72">
                  <c:v>8.6999999999999993</c:v>
                </c:pt>
                <c:pt idx="73">
                  <c:v>9.1999999999999993</c:v>
                </c:pt>
                <c:pt idx="74">
                  <c:v>10</c:v>
                </c:pt>
                <c:pt idx="75">
                  <c:v>10.7</c:v>
                </c:pt>
                <c:pt idx="76">
                  <c:v>11.1</c:v>
                </c:pt>
                <c:pt idx="77">
                  <c:v>11.4</c:v>
                </c:pt>
                <c:pt idx="78">
                  <c:v>11.4</c:v>
                </c:pt>
                <c:pt idx="79">
                  <c:v>11.1</c:v>
                </c:pt>
                <c:pt idx="80">
                  <c:v>10.7</c:v>
                </c:pt>
                <c:pt idx="81">
                  <c:v>10.3</c:v>
                </c:pt>
                <c:pt idx="82">
                  <c:v>9.9</c:v>
                </c:pt>
                <c:pt idx="83">
                  <c:v>9.6</c:v>
                </c:pt>
                <c:pt idx="84">
                  <c:v>8.9</c:v>
                </c:pt>
                <c:pt idx="85">
                  <c:v>8.1999999999999993</c:v>
                </c:pt>
                <c:pt idx="86">
                  <c:v>7.3</c:v>
                </c:pt>
                <c:pt idx="87">
                  <c:v>6</c:v>
                </c:pt>
                <c:pt idx="88">
                  <c:v>4.5</c:v>
                </c:pt>
                <c:pt idx="89">
                  <c:v>3.2</c:v>
                </c:pt>
                <c:pt idx="90">
                  <c:v>1.8</c:v>
                </c:pt>
                <c:pt idx="91">
                  <c:v>0.9</c:v>
                </c:pt>
                <c:pt idx="92">
                  <c:v>-0.2</c:v>
                </c:pt>
                <c:pt idx="93">
                  <c:v>-1.2</c:v>
                </c:pt>
                <c:pt idx="94">
                  <c:v>-1.9</c:v>
                </c:pt>
                <c:pt idx="95">
                  <c:v>-2.6</c:v>
                </c:pt>
                <c:pt idx="96">
                  <c:v>-2.8</c:v>
                </c:pt>
                <c:pt idx="97">
                  <c:v>-2.8</c:v>
                </c:pt>
                <c:pt idx="98">
                  <c:v>-2.9</c:v>
                </c:pt>
                <c:pt idx="99">
                  <c:v>-2.2999999999999998</c:v>
                </c:pt>
                <c:pt idx="100">
                  <c:v>-1.4</c:v>
                </c:pt>
                <c:pt idx="101">
                  <c:v>-0.6</c:v>
                </c:pt>
                <c:pt idx="102">
                  <c:v>0.4</c:v>
                </c:pt>
                <c:pt idx="103">
                  <c:v>1</c:v>
                </c:pt>
                <c:pt idx="104">
                  <c:v>1.2</c:v>
                </c:pt>
                <c:pt idx="105">
                  <c:v>1.3</c:v>
                </c:pt>
                <c:pt idx="106">
                  <c:v>1.1000000000000001</c:v>
                </c:pt>
              </c:numCache>
            </c:numRef>
          </c:val>
          <c:smooth val="0"/>
          <c:extLst>
            <c:ext xmlns:c16="http://schemas.microsoft.com/office/drawing/2014/chart" uri="{C3380CC4-5D6E-409C-BE32-E72D297353CC}">
              <c16:uniqueId val="{00000013-0E0E-4F48-9A09-BF6910DA59B6}"/>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6A9-4222-B43A-6D27D792ECEC}"/>
              </c:ext>
            </c:extLst>
          </c:dPt>
          <c:dPt>
            <c:idx val="1"/>
            <c:invertIfNegative val="0"/>
            <c:bubble3D val="0"/>
            <c:spPr>
              <a:solidFill>
                <a:srgbClr val="7C878E"/>
              </a:solidFill>
              <a:ln>
                <a:noFill/>
              </a:ln>
              <a:effectLst/>
            </c:spPr>
            <c:extLst>
              <c:ext xmlns:c16="http://schemas.microsoft.com/office/drawing/2014/chart" uri="{C3380CC4-5D6E-409C-BE32-E72D297353CC}">
                <c16:uniqueId val="{00000003-D6A9-4222-B43A-6D27D792ECEC}"/>
              </c:ext>
            </c:extLst>
          </c:dPt>
          <c:dPt>
            <c:idx val="2"/>
            <c:invertIfNegative val="0"/>
            <c:bubble3D val="0"/>
            <c:spPr>
              <a:solidFill>
                <a:srgbClr val="7C878E"/>
              </a:solidFill>
              <a:ln>
                <a:noFill/>
              </a:ln>
              <a:effectLst/>
            </c:spPr>
            <c:extLst>
              <c:ext xmlns:c16="http://schemas.microsoft.com/office/drawing/2014/chart" uri="{C3380CC4-5D6E-409C-BE32-E72D297353CC}">
                <c16:uniqueId val="{00000005-D6A9-4222-B43A-6D27D792ECEC}"/>
              </c:ext>
            </c:extLst>
          </c:dPt>
          <c:dPt>
            <c:idx val="3"/>
            <c:invertIfNegative val="0"/>
            <c:bubble3D val="0"/>
            <c:spPr>
              <a:solidFill>
                <a:srgbClr val="7C878E"/>
              </a:solidFill>
              <a:ln>
                <a:noFill/>
              </a:ln>
              <a:effectLst/>
            </c:spPr>
            <c:extLst>
              <c:ext xmlns:c16="http://schemas.microsoft.com/office/drawing/2014/chart" uri="{C3380CC4-5D6E-409C-BE32-E72D297353CC}">
                <c16:uniqueId val="{00000007-D6A9-4222-B43A-6D27D792ECEC}"/>
              </c:ext>
            </c:extLst>
          </c:dPt>
          <c:dPt>
            <c:idx val="4"/>
            <c:invertIfNegative val="0"/>
            <c:bubble3D val="0"/>
            <c:spPr>
              <a:solidFill>
                <a:srgbClr val="7C878E"/>
              </a:solidFill>
              <a:ln>
                <a:noFill/>
              </a:ln>
              <a:effectLst/>
            </c:spPr>
            <c:extLst>
              <c:ext xmlns:c16="http://schemas.microsoft.com/office/drawing/2014/chart" uri="{C3380CC4-5D6E-409C-BE32-E72D297353CC}">
                <c16:uniqueId val="{00000009-D6A9-4222-B43A-6D27D792ECEC}"/>
              </c:ext>
            </c:extLst>
          </c:dPt>
          <c:dPt>
            <c:idx val="5"/>
            <c:invertIfNegative val="0"/>
            <c:bubble3D val="0"/>
            <c:spPr>
              <a:solidFill>
                <a:srgbClr val="7C878E"/>
              </a:solidFill>
              <a:ln>
                <a:noFill/>
              </a:ln>
              <a:effectLst/>
            </c:spPr>
            <c:extLst>
              <c:ext xmlns:c16="http://schemas.microsoft.com/office/drawing/2014/chart" uri="{C3380CC4-5D6E-409C-BE32-E72D297353CC}">
                <c16:uniqueId val="{0000000B-D6A9-4222-B43A-6D27D792ECEC}"/>
              </c:ext>
            </c:extLst>
          </c:dPt>
          <c:dPt>
            <c:idx val="6"/>
            <c:invertIfNegative val="0"/>
            <c:bubble3D val="0"/>
            <c:spPr>
              <a:solidFill>
                <a:srgbClr val="7C878E"/>
              </a:solidFill>
              <a:ln>
                <a:noFill/>
              </a:ln>
              <a:effectLst/>
            </c:spPr>
            <c:extLst>
              <c:ext xmlns:c16="http://schemas.microsoft.com/office/drawing/2014/chart" uri="{C3380CC4-5D6E-409C-BE32-E72D297353CC}">
                <c16:uniqueId val="{0000000D-D6A9-4222-B43A-6D27D792ECEC}"/>
              </c:ext>
            </c:extLst>
          </c:dPt>
          <c:dPt>
            <c:idx val="7"/>
            <c:invertIfNegative val="0"/>
            <c:bubble3D val="0"/>
            <c:spPr>
              <a:solidFill>
                <a:srgbClr val="7C878E"/>
              </a:solidFill>
              <a:ln>
                <a:noFill/>
              </a:ln>
              <a:effectLst/>
            </c:spPr>
            <c:extLst>
              <c:ext xmlns:c16="http://schemas.microsoft.com/office/drawing/2014/chart" uri="{C3380CC4-5D6E-409C-BE32-E72D297353CC}">
                <c16:uniqueId val="{0000000F-D6A9-4222-B43A-6D27D792ECEC}"/>
              </c:ext>
            </c:extLst>
          </c:dPt>
          <c:dPt>
            <c:idx val="8"/>
            <c:invertIfNegative val="0"/>
            <c:bubble3D val="0"/>
            <c:spPr>
              <a:solidFill>
                <a:srgbClr val="7C878E"/>
              </a:solidFill>
              <a:ln>
                <a:noFill/>
              </a:ln>
              <a:effectLst/>
            </c:spPr>
            <c:extLst>
              <c:ext xmlns:c16="http://schemas.microsoft.com/office/drawing/2014/chart" uri="{C3380CC4-5D6E-409C-BE32-E72D297353CC}">
                <c16:uniqueId val="{00000011-D6A9-4222-B43A-6D27D792ECEC}"/>
              </c:ext>
            </c:extLst>
          </c:dPt>
          <c:dPt>
            <c:idx val="9"/>
            <c:invertIfNegative val="0"/>
            <c:bubble3D val="0"/>
            <c:spPr>
              <a:solidFill>
                <a:srgbClr val="7C878E"/>
              </a:solidFill>
              <a:ln>
                <a:noFill/>
              </a:ln>
              <a:effectLst/>
            </c:spPr>
            <c:extLst>
              <c:ext xmlns:c16="http://schemas.microsoft.com/office/drawing/2014/chart" uri="{C3380CC4-5D6E-409C-BE32-E72D297353CC}">
                <c16:uniqueId val="{00000013-D6A9-4222-B43A-6D27D792ECEC}"/>
              </c:ext>
            </c:extLst>
          </c:dPt>
          <c:dPt>
            <c:idx val="10"/>
            <c:invertIfNegative val="0"/>
            <c:bubble3D val="0"/>
            <c:spPr>
              <a:solidFill>
                <a:srgbClr val="7C878E"/>
              </a:solidFill>
              <a:ln>
                <a:noFill/>
              </a:ln>
              <a:effectLst/>
            </c:spPr>
            <c:extLst>
              <c:ext xmlns:c16="http://schemas.microsoft.com/office/drawing/2014/chart" uri="{C3380CC4-5D6E-409C-BE32-E72D297353CC}">
                <c16:uniqueId val="{00000015-D6A9-4222-B43A-6D27D792ECEC}"/>
              </c:ext>
            </c:extLst>
          </c:dPt>
          <c:dPt>
            <c:idx val="11"/>
            <c:invertIfNegative val="0"/>
            <c:bubble3D val="0"/>
            <c:spPr>
              <a:solidFill>
                <a:srgbClr val="7C878E"/>
              </a:solidFill>
              <a:ln>
                <a:noFill/>
              </a:ln>
              <a:effectLst/>
            </c:spPr>
            <c:extLst>
              <c:ext xmlns:c16="http://schemas.microsoft.com/office/drawing/2014/chart" uri="{C3380CC4-5D6E-409C-BE32-E72D297353CC}">
                <c16:uniqueId val="{00000017-D6A9-4222-B43A-6D27D792ECEC}"/>
              </c:ext>
            </c:extLst>
          </c:dPt>
          <c:dPt>
            <c:idx val="12"/>
            <c:invertIfNegative val="0"/>
            <c:bubble3D val="0"/>
            <c:spPr>
              <a:solidFill>
                <a:srgbClr val="7C878E"/>
              </a:solidFill>
              <a:ln>
                <a:noFill/>
              </a:ln>
              <a:effectLst/>
            </c:spPr>
            <c:extLst>
              <c:ext xmlns:c16="http://schemas.microsoft.com/office/drawing/2014/chart" uri="{C3380CC4-5D6E-409C-BE32-E72D297353CC}">
                <c16:uniqueId val="{00000019-D6A9-4222-B43A-6D27D792ECEC}"/>
              </c:ext>
            </c:extLst>
          </c:dPt>
          <c:dPt>
            <c:idx val="13"/>
            <c:invertIfNegative val="0"/>
            <c:bubble3D val="0"/>
            <c:spPr>
              <a:solidFill>
                <a:srgbClr val="FBBB27"/>
              </a:solidFill>
              <a:ln>
                <a:noFill/>
              </a:ln>
              <a:effectLst/>
            </c:spPr>
            <c:extLst>
              <c:ext xmlns:c16="http://schemas.microsoft.com/office/drawing/2014/chart" uri="{C3380CC4-5D6E-409C-BE32-E72D297353CC}">
                <c16:uniqueId val="{0000001B-D6A9-4222-B43A-6D27D792ECEC}"/>
              </c:ext>
            </c:extLst>
          </c:dPt>
          <c:dPt>
            <c:idx val="14"/>
            <c:invertIfNegative val="0"/>
            <c:bubble3D val="0"/>
            <c:spPr>
              <a:solidFill>
                <a:srgbClr val="7C878E"/>
              </a:solidFill>
              <a:ln>
                <a:noFill/>
              </a:ln>
              <a:effectLst/>
            </c:spPr>
            <c:extLst>
              <c:ext xmlns:c16="http://schemas.microsoft.com/office/drawing/2014/chart" uri="{C3380CC4-5D6E-409C-BE32-E72D297353CC}">
                <c16:uniqueId val="{0000001D-D6A9-4222-B43A-6D27D792ECEC}"/>
              </c:ext>
            </c:extLst>
          </c:dPt>
          <c:dPt>
            <c:idx val="15"/>
            <c:invertIfNegative val="0"/>
            <c:bubble3D val="0"/>
            <c:spPr>
              <a:solidFill>
                <a:srgbClr val="7C878E"/>
              </a:solidFill>
              <a:ln>
                <a:noFill/>
              </a:ln>
              <a:effectLst/>
            </c:spPr>
            <c:extLst>
              <c:ext xmlns:c16="http://schemas.microsoft.com/office/drawing/2014/chart" uri="{C3380CC4-5D6E-409C-BE32-E72D297353CC}">
                <c16:uniqueId val="{0000001F-D6A9-4222-B43A-6D27D792ECEC}"/>
              </c:ext>
            </c:extLst>
          </c:dPt>
          <c:dPt>
            <c:idx val="16"/>
            <c:invertIfNegative val="0"/>
            <c:bubble3D val="0"/>
            <c:spPr>
              <a:solidFill>
                <a:srgbClr val="7C878E"/>
              </a:solidFill>
              <a:ln>
                <a:noFill/>
              </a:ln>
              <a:effectLst/>
            </c:spPr>
            <c:extLst>
              <c:ext xmlns:c16="http://schemas.microsoft.com/office/drawing/2014/chart" uri="{C3380CC4-5D6E-409C-BE32-E72D297353CC}">
                <c16:uniqueId val="{00000021-D6A9-4222-B43A-6D27D792ECEC}"/>
              </c:ext>
            </c:extLst>
          </c:dPt>
          <c:dPt>
            <c:idx val="17"/>
            <c:invertIfNegative val="0"/>
            <c:bubble3D val="0"/>
            <c:spPr>
              <a:solidFill>
                <a:srgbClr val="7C878E"/>
              </a:solidFill>
              <a:ln>
                <a:noFill/>
              </a:ln>
              <a:effectLst/>
            </c:spPr>
            <c:extLst>
              <c:ext xmlns:c16="http://schemas.microsoft.com/office/drawing/2014/chart" uri="{C3380CC4-5D6E-409C-BE32-E72D297353CC}">
                <c16:uniqueId val="{00000023-D6A9-4222-B43A-6D27D792ECE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'F114'!$A$6:$A$24</c:f>
              <c:strCache>
                <c:ptCount val="19"/>
                <c:pt idx="0">
                  <c:v>Michoacán</c:v>
                </c:pt>
                <c:pt idx="1">
                  <c:v>Veracruz</c:v>
                </c:pt>
                <c:pt idx="2">
                  <c:v>Yucatán</c:v>
                </c:pt>
                <c:pt idx="3">
                  <c:v>Sinaloa</c:v>
                </c:pt>
                <c:pt idx="4">
                  <c:v>Ciudad de México</c:v>
                </c:pt>
                <c:pt idx="5">
                  <c:v>Durango</c:v>
                </c:pt>
                <c:pt idx="6">
                  <c:v>Aguascalientes</c:v>
                </c:pt>
                <c:pt idx="7">
                  <c:v>Puebla</c:v>
                </c:pt>
                <c:pt idx="8">
                  <c:v>San Luis Potosí</c:v>
                </c:pt>
                <c:pt idx="9">
                  <c:v>Querétaro</c:v>
                </c:pt>
                <c:pt idx="10">
                  <c:v>Estado de México</c:v>
                </c:pt>
                <c:pt idx="11">
                  <c:v>Sonora</c:v>
                </c:pt>
                <c:pt idx="12">
                  <c:v>Guanajuato</c:v>
                </c:pt>
                <c:pt idx="13">
                  <c:v>Jalisco</c:v>
                </c:pt>
                <c:pt idx="14">
                  <c:v>Tamaulipas</c:v>
                </c:pt>
                <c:pt idx="15">
                  <c:v>Coahuila</c:v>
                </c:pt>
                <c:pt idx="16">
                  <c:v>Nuevo León</c:v>
                </c:pt>
                <c:pt idx="17">
                  <c:v>Baja California</c:v>
                </c:pt>
                <c:pt idx="18">
                  <c:v>Chihuahua</c:v>
                </c:pt>
              </c:strCache>
            </c:strRef>
          </c:cat>
          <c:val>
            <c:numRef>
              <c:f>'F114'!$B$6:$B$24</c:f>
              <c:numCache>
                <c:formatCode>0.0</c:formatCode>
                <c:ptCount val="19"/>
                <c:pt idx="0">
                  <c:v>0.2</c:v>
                </c:pt>
                <c:pt idx="1">
                  <c:v>0.7</c:v>
                </c:pt>
                <c:pt idx="2">
                  <c:v>0.8</c:v>
                </c:pt>
                <c:pt idx="3">
                  <c:v>1</c:v>
                </c:pt>
                <c:pt idx="4">
                  <c:v>1.1000000000000001</c:v>
                </c:pt>
                <c:pt idx="5">
                  <c:v>1.5</c:v>
                </c:pt>
                <c:pt idx="6">
                  <c:v>2</c:v>
                </c:pt>
                <c:pt idx="7">
                  <c:v>2.6</c:v>
                </c:pt>
                <c:pt idx="8">
                  <c:v>2.9</c:v>
                </c:pt>
                <c:pt idx="9">
                  <c:v>3.5</c:v>
                </c:pt>
                <c:pt idx="10">
                  <c:v>4.5</c:v>
                </c:pt>
                <c:pt idx="11">
                  <c:v>5.7</c:v>
                </c:pt>
                <c:pt idx="12">
                  <c:v>6</c:v>
                </c:pt>
                <c:pt idx="13">
                  <c:v>6</c:v>
                </c:pt>
                <c:pt idx="14">
                  <c:v>8.6</c:v>
                </c:pt>
                <c:pt idx="15">
                  <c:v>8.9</c:v>
                </c:pt>
                <c:pt idx="16">
                  <c:v>10.8</c:v>
                </c:pt>
                <c:pt idx="17">
                  <c:v>13.3</c:v>
                </c:pt>
                <c:pt idx="18">
                  <c:v>13.6</c:v>
                </c:pt>
              </c:numCache>
            </c:numRef>
          </c:val>
          <c:extLst>
            <c:ext xmlns:c16="http://schemas.microsoft.com/office/drawing/2014/chart" uri="{C3380CC4-5D6E-409C-BE32-E72D297353CC}">
              <c16:uniqueId val="{00000024-D6A9-4222-B43A-6D27D792ECEC}"/>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'F115'!$D$6</c:f>
              <c:strCache>
                <c:ptCount val="1"/>
                <c:pt idx="0">
                  <c:v> Variación mensual </c:v>
                </c:pt>
              </c:strCache>
            </c:strRef>
          </c:tx>
          <c:spPr>
            <a:solidFill>
              <a:srgbClr val="95682B"/>
            </a:solidFill>
            <a:ln w="28575" cap="rnd">
              <a:noFill/>
              <a:round/>
            </a:ln>
            <a:effectLst/>
          </c:spPr>
          <c:invertIfNegative val="0"/>
          <c:cat>
            <c:multiLvlStrRef>
              <c:f>'F115'!$B$7:$C$65</c:f>
              <c:multiLvlStrCache>
                <c:ptCount val="59"/>
                <c:lvl>
                  <c:pt idx="0">
                    <c:v>En</c:v>
                  </c:pt>
                  <c:pt idx="1">
                    <c:v>feb</c:v>
                  </c:pt>
                  <c:pt idx="2">
                    <c:v>mar</c:v>
                  </c:pt>
                  <c:pt idx="3">
                    <c:v>abr</c:v>
                  </c:pt>
                  <c:pt idx="4">
                    <c:v>may</c:v>
                  </c:pt>
                  <c:pt idx="5">
                    <c:v>jun</c:v>
                  </c:pt>
                  <c:pt idx="6">
                    <c:v>jul</c:v>
                  </c:pt>
                  <c:pt idx="7">
                    <c:v>ago</c:v>
                  </c:pt>
                  <c:pt idx="8">
                    <c:v>sept</c:v>
                  </c:pt>
                  <c:pt idx="9">
                    <c:v>oct</c:v>
                  </c:pt>
                  <c:pt idx="10">
                    <c:v>nov</c:v>
                  </c:pt>
                  <c:pt idx="11">
                    <c:v>dic</c:v>
                  </c:pt>
                  <c:pt idx="12">
                    <c:v>En</c:v>
                  </c:pt>
                  <c:pt idx="13">
                    <c:v>feb</c:v>
                  </c:pt>
                  <c:pt idx="14">
                    <c:v>mar</c:v>
                  </c:pt>
                  <c:pt idx="15">
                    <c:v>abr</c:v>
                  </c:pt>
                  <c:pt idx="16">
                    <c:v>may</c:v>
                  </c:pt>
                  <c:pt idx="17">
                    <c:v>jun</c:v>
                  </c:pt>
                  <c:pt idx="18">
                    <c:v>jul</c:v>
                  </c:pt>
                  <c:pt idx="19">
                    <c:v>ago</c:v>
                  </c:pt>
                  <c:pt idx="20">
                    <c:v>sept</c:v>
                  </c:pt>
                  <c:pt idx="21">
                    <c:v>oct</c:v>
                  </c:pt>
                  <c:pt idx="22">
                    <c:v>nov</c:v>
                  </c:pt>
                  <c:pt idx="23">
                    <c:v>dic</c:v>
                  </c:pt>
                  <c:pt idx="24">
                    <c:v>En</c:v>
                  </c:pt>
                  <c:pt idx="25">
                    <c:v>feb</c:v>
                  </c:pt>
                  <c:pt idx="26">
                    <c:v>mar</c:v>
                  </c:pt>
                  <c:pt idx="27">
                    <c:v>abr</c:v>
                  </c:pt>
                  <c:pt idx="28">
                    <c:v>may</c:v>
                  </c:pt>
                  <c:pt idx="29">
                    <c:v>jun</c:v>
                  </c:pt>
                  <c:pt idx="30">
                    <c:v>jul</c:v>
                  </c:pt>
                  <c:pt idx="31">
                    <c:v>ago</c:v>
                  </c:pt>
                  <c:pt idx="32">
                    <c:v>sept</c:v>
                  </c:pt>
                  <c:pt idx="33">
                    <c:v>oct</c:v>
                  </c:pt>
                  <c:pt idx="34">
                    <c:v>nov</c:v>
                  </c:pt>
                  <c:pt idx="35">
                    <c:v>dic</c:v>
                  </c:pt>
                  <c:pt idx="36">
                    <c:v>En</c:v>
                  </c:pt>
                  <c:pt idx="37">
                    <c:v>feb</c:v>
                  </c:pt>
                  <c:pt idx="38">
                    <c:v>mar</c:v>
                  </c:pt>
                  <c:pt idx="39">
                    <c:v>abr</c:v>
                  </c:pt>
                  <c:pt idx="40">
                    <c:v>may</c:v>
                  </c:pt>
                  <c:pt idx="41">
                    <c:v>jun</c:v>
                  </c:pt>
                  <c:pt idx="42">
                    <c:v>jul</c:v>
                  </c:pt>
                  <c:pt idx="43">
                    <c:v>ago</c:v>
                  </c:pt>
                  <c:pt idx="44">
                    <c:v>sept</c:v>
                  </c:pt>
                  <c:pt idx="45">
                    <c:v>oct</c:v>
                  </c:pt>
                  <c:pt idx="46">
                    <c:v>nov</c:v>
                  </c:pt>
                  <c:pt idx="47">
                    <c:v>dic</c:v>
                  </c:pt>
                  <c:pt idx="48">
                    <c:v>En</c:v>
                  </c:pt>
                  <c:pt idx="49">
                    <c:v>feb</c:v>
                  </c:pt>
                  <c:pt idx="50">
                    <c:v>mar</c:v>
                  </c:pt>
                  <c:pt idx="51">
                    <c:v>abr</c:v>
                  </c:pt>
                  <c:pt idx="52">
                    <c:v>may</c:v>
                  </c:pt>
                  <c:pt idx="53">
                    <c:v>jun</c:v>
                  </c:pt>
                  <c:pt idx="54">
                    <c:v>jul</c:v>
                  </c:pt>
                  <c:pt idx="55">
                    <c:v>ago</c:v>
                  </c:pt>
                  <c:pt idx="56">
                    <c:v>sept</c:v>
                  </c:pt>
                  <c:pt idx="57">
                    <c:v>oct</c:v>
                  </c:pt>
                  <c:pt idx="58">
                    <c:v>nov</c:v>
                  </c:pt>
                </c:lvl>
                <c:lvl>
                  <c:pt idx="0">
                    <c:v>2017</c:v>
                  </c:pt>
                  <c:pt idx="12">
                    <c:v>2018</c:v>
                  </c:pt>
                  <c:pt idx="24">
                    <c:v>2019</c:v>
                  </c:pt>
                  <c:pt idx="36">
                    <c:v>2020</c:v>
                  </c:pt>
                  <c:pt idx="48">
                    <c:v>2021</c:v>
                  </c:pt>
                </c:lvl>
              </c:multiLvlStrCache>
            </c:multiLvlStrRef>
          </c:cat>
          <c:val>
            <c:numRef>
              <c:f>'F115'!$D$7:$D$65</c:f>
              <c:numCache>
                <c:formatCode>_-* #,##0_-;\-* #,##0_-;_-* "-"??_-;_-@_-</c:formatCode>
                <c:ptCount val="59"/>
                <c:pt idx="0">
                  <c:v>-12.02154303939701</c:v>
                </c:pt>
                <c:pt idx="1">
                  <c:v>-4.8447538822419043</c:v>
                </c:pt>
                <c:pt idx="2">
                  <c:v>7.4005116506713184</c:v>
                </c:pt>
                <c:pt idx="3">
                  <c:v>-10.686347492388071</c:v>
                </c:pt>
                <c:pt idx="4">
                  <c:v>14.291485960808073</c:v>
                </c:pt>
                <c:pt idx="5">
                  <c:v>-2.7143990105069133</c:v>
                </c:pt>
                <c:pt idx="6">
                  <c:v>-2.3842676047025013</c:v>
                </c:pt>
                <c:pt idx="7">
                  <c:v>9.3047175860867046</c:v>
                </c:pt>
                <c:pt idx="8">
                  <c:v>-4.9618710117193316</c:v>
                </c:pt>
                <c:pt idx="9">
                  <c:v>3.6682521166110482</c:v>
                </c:pt>
                <c:pt idx="10">
                  <c:v>1.6450186904582498</c:v>
                </c:pt>
                <c:pt idx="11">
                  <c:v>0.94340826656435561</c:v>
                </c:pt>
                <c:pt idx="12">
                  <c:v>-4.7526787056992132</c:v>
                </c:pt>
                <c:pt idx="13">
                  <c:v>-7.422117088172814</c:v>
                </c:pt>
                <c:pt idx="14">
                  <c:v>6.7583125773424735</c:v>
                </c:pt>
                <c:pt idx="15">
                  <c:v>2.8665465673245638</c:v>
                </c:pt>
                <c:pt idx="16">
                  <c:v>3.0439370404591504</c:v>
                </c:pt>
                <c:pt idx="17">
                  <c:v>3.008191782893078</c:v>
                </c:pt>
                <c:pt idx="18">
                  <c:v>-0.45817036467721889</c:v>
                </c:pt>
                <c:pt idx="19">
                  <c:v>1.2313032038935785</c:v>
                </c:pt>
                <c:pt idx="20">
                  <c:v>-1.2600246804466702</c:v>
                </c:pt>
                <c:pt idx="21">
                  <c:v>8.628865713549061</c:v>
                </c:pt>
                <c:pt idx="22">
                  <c:v>-2.8386049890249665</c:v>
                </c:pt>
                <c:pt idx="23">
                  <c:v>-4.6354987659124429</c:v>
                </c:pt>
                <c:pt idx="24">
                  <c:v>-5.3516688371761045</c:v>
                </c:pt>
                <c:pt idx="25">
                  <c:v>-7.1866163670527987</c:v>
                </c:pt>
                <c:pt idx="26">
                  <c:v>12.372429190207848</c:v>
                </c:pt>
                <c:pt idx="27">
                  <c:v>-4.648499589445775</c:v>
                </c:pt>
                <c:pt idx="28">
                  <c:v>3.7306480095238626</c:v>
                </c:pt>
                <c:pt idx="29">
                  <c:v>-1.1964556715668893</c:v>
                </c:pt>
                <c:pt idx="30">
                  <c:v>1.6938530144338044</c:v>
                </c:pt>
                <c:pt idx="31">
                  <c:v>-0.58446363845920946</c:v>
                </c:pt>
                <c:pt idx="32">
                  <c:v>0.86643605496510601</c:v>
                </c:pt>
                <c:pt idx="33">
                  <c:v>4.4089911267980746</c:v>
                </c:pt>
                <c:pt idx="34">
                  <c:v>-3.4039078822192579</c:v>
                </c:pt>
                <c:pt idx="35">
                  <c:v>2.4923487963242112</c:v>
                </c:pt>
                <c:pt idx="36">
                  <c:v>-9.1564572703572136</c:v>
                </c:pt>
                <c:pt idx="37">
                  <c:v>-6.6694518595727779</c:v>
                </c:pt>
                <c:pt idx="38">
                  <c:v>12.992762677877542</c:v>
                </c:pt>
                <c:pt idx="39">
                  <c:v>-21.912171164860286</c:v>
                </c:pt>
                <c:pt idx="40">
                  <c:v>2.8429525048793907</c:v>
                </c:pt>
                <c:pt idx="41">
                  <c:v>10.661668433297953</c:v>
                </c:pt>
                <c:pt idx="42">
                  <c:v>4.4399595975919199</c:v>
                </c:pt>
                <c:pt idx="43" formatCode="_(* #,##0.00_);_(* \(#,##0.00\);_(* &quot;-&quot;??_);_(@_)">
                  <c:v>-1.1322752060943349</c:v>
                </c:pt>
                <c:pt idx="44">
                  <c:v>0.87115017161572605</c:v>
                </c:pt>
                <c:pt idx="45">
                  <c:v>7.5960028301032558</c:v>
                </c:pt>
                <c:pt idx="46">
                  <c:v>8.004625726065763E-2</c:v>
                </c:pt>
                <c:pt idx="47">
                  <c:v>9.2702664647162614</c:v>
                </c:pt>
                <c:pt idx="48">
                  <c:v>-12.573429501109331</c:v>
                </c:pt>
                <c:pt idx="49">
                  <c:v>-1.5839829755037376</c:v>
                </c:pt>
                <c:pt idx="50">
                  <c:v>16.422313237591915</c:v>
                </c:pt>
                <c:pt idx="51">
                  <c:v>-6.3440124110643676</c:v>
                </c:pt>
                <c:pt idx="52">
                  <c:v>1.521261209709569</c:v>
                </c:pt>
                <c:pt idx="53">
                  <c:v>6.7847392550811279</c:v>
                </c:pt>
                <c:pt idx="54">
                  <c:v>-0.60485795247952034</c:v>
                </c:pt>
                <c:pt idx="55">
                  <c:v>0.96040649402542344</c:v>
                </c:pt>
                <c:pt idx="56" formatCode="_(* #,##0.00_);_(* \(#,##0.00\);_(* &quot;-&quot;??_);_(@_)">
                  <c:v>-6.7365024346357175E-2</c:v>
                </c:pt>
                <c:pt idx="57">
                  <c:v>-5.1900040391788249E-2</c:v>
                </c:pt>
                <c:pt idx="58">
                  <c:v>4.1162836263716347</c:v>
                </c:pt>
              </c:numCache>
            </c:numRef>
          </c:val>
          <c:extLst>
            <c:ext xmlns:c16="http://schemas.microsoft.com/office/drawing/2014/chart" uri="{C3380CC4-5D6E-409C-BE32-E72D297353CC}">
              <c16:uniqueId val="{00000000-94F5-46BC-905B-9BD09D68EDFC}"/>
            </c:ext>
          </c:extLst>
        </c:ser>
        <c:dLbls>
          <c:showLegendKey val="0"/>
          <c:showVal val="0"/>
          <c:showCatName val="0"/>
          <c:showSerName val="0"/>
          <c:showPercent val="0"/>
          <c:showBubbleSize val="0"/>
        </c:dLbls>
        <c:gapWidth val="150"/>
        <c:axId val="604730927"/>
        <c:axId val="1"/>
      </c:barChart>
      <c:lineChart>
        <c:grouping val="standard"/>
        <c:varyColors val="0"/>
        <c:ser>
          <c:idx val="1"/>
          <c:order val="1"/>
          <c:tx>
            <c:strRef>
              <c:f>'F115'!$E$6</c:f>
              <c:strCache>
                <c:ptCount val="1"/>
                <c:pt idx="0">
                  <c:v> Índice </c:v>
                </c:pt>
              </c:strCache>
            </c:strRef>
          </c:tx>
          <c:spPr>
            <a:ln w="28575" cap="rnd">
              <a:solidFill>
                <a:srgbClr val="FBBB27"/>
              </a:solidFill>
              <a:round/>
            </a:ln>
            <a:effectLst/>
          </c:spPr>
          <c:marker>
            <c:symbol val="none"/>
          </c:marker>
          <c:cat>
            <c:multiLvlStrRef>
              <c:f>'F115'!$B$7:$C$65</c:f>
              <c:multiLvlStrCache>
                <c:ptCount val="59"/>
                <c:lvl>
                  <c:pt idx="0">
                    <c:v>En</c:v>
                  </c:pt>
                  <c:pt idx="1">
                    <c:v>feb</c:v>
                  </c:pt>
                  <c:pt idx="2">
                    <c:v>mar</c:v>
                  </c:pt>
                  <c:pt idx="3">
                    <c:v>abr</c:v>
                  </c:pt>
                  <c:pt idx="4">
                    <c:v>may</c:v>
                  </c:pt>
                  <c:pt idx="5">
                    <c:v>jun</c:v>
                  </c:pt>
                  <c:pt idx="6">
                    <c:v>jul</c:v>
                  </c:pt>
                  <c:pt idx="7">
                    <c:v>ago</c:v>
                  </c:pt>
                  <c:pt idx="8">
                    <c:v>sept</c:v>
                  </c:pt>
                  <c:pt idx="9">
                    <c:v>oct</c:v>
                  </c:pt>
                  <c:pt idx="10">
                    <c:v>nov</c:v>
                  </c:pt>
                  <c:pt idx="11">
                    <c:v>dic</c:v>
                  </c:pt>
                  <c:pt idx="12">
                    <c:v>En</c:v>
                  </c:pt>
                  <c:pt idx="13">
                    <c:v>feb</c:v>
                  </c:pt>
                  <c:pt idx="14">
                    <c:v>mar</c:v>
                  </c:pt>
                  <c:pt idx="15">
                    <c:v>abr</c:v>
                  </c:pt>
                  <c:pt idx="16">
                    <c:v>may</c:v>
                  </c:pt>
                  <c:pt idx="17">
                    <c:v>jun</c:v>
                  </c:pt>
                  <c:pt idx="18">
                    <c:v>jul</c:v>
                  </c:pt>
                  <c:pt idx="19">
                    <c:v>ago</c:v>
                  </c:pt>
                  <c:pt idx="20">
                    <c:v>sept</c:v>
                  </c:pt>
                  <c:pt idx="21">
                    <c:v>oct</c:v>
                  </c:pt>
                  <c:pt idx="22">
                    <c:v>nov</c:v>
                  </c:pt>
                  <c:pt idx="23">
                    <c:v>dic</c:v>
                  </c:pt>
                  <c:pt idx="24">
                    <c:v>En</c:v>
                  </c:pt>
                  <c:pt idx="25">
                    <c:v>feb</c:v>
                  </c:pt>
                  <c:pt idx="26">
                    <c:v>mar</c:v>
                  </c:pt>
                  <c:pt idx="27">
                    <c:v>abr</c:v>
                  </c:pt>
                  <c:pt idx="28">
                    <c:v>may</c:v>
                  </c:pt>
                  <c:pt idx="29">
                    <c:v>jun</c:v>
                  </c:pt>
                  <c:pt idx="30">
                    <c:v>jul</c:v>
                  </c:pt>
                  <c:pt idx="31">
                    <c:v>ago</c:v>
                  </c:pt>
                  <c:pt idx="32">
                    <c:v>sept</c:v>
                  </c:pt>
                  <c:pt idx="33">
                    <c:v>oct</c:v>
                  </c:pt>
                  <c:pt idx="34">
                    <c:v>nov</c:v>
                  </c:pt>
                  <c:pt idx="35">
                    <c:v>dic</c:v>
                  </c:pt>
                  <c:pt idx="36">
                    <c:v>En</c:v>
                  </c:pt>
                  <c:pt idx="37">
                    <c:v>feb</c:v>
                  </c:pt>
                  <c:pt idx="38">
                    <c:v>mar</c:v>
                  </c:pt>
                  <c:pt idx="39">
                    <c:v>abr</c:v>
                  </c:pt>
                  <c:pt idx="40">
                    <c:v>may</c:v>
                  </c:pt>
                  <c:pt idx="41">
                    <c:v>jun</c:v>
                  </c:pt>
                  <c:pt idx="42">
                    <c:v>jul</c:v>
                  </c:pt>
                  <c:pt idx="43">
                    <c:v>ago</c:v>
                  </c:pt>
                  <c:pt idx="44">
                    <c:v>sept</c:v>
                  </c:pt>
                  <c:pt idx="45">
                    <c:v>oct</c:v>
                  </c:pt>
                  <c:pt idx="46">
                    <c:v>nov</c:v>
                  </c:pt>
                  <c:pt idx="47">
                    <c:v>dic</c:v>
                  </c:pt>
                  <c:pt idx="48">
                    <c:v>En</c:v>
                  </c:pt>
                  <c:pt idx="49">
                    <c:v>feb</c:v>
                  </c:pt>
                  <c:pt idx="50">
                    <c:v>mar</c:v>
                  </c:pt>
                  <c:pt idx="51">
                    <c:v>abr</c:v>
                  </c:pt>
                  <c:pt idx="52">
                    <c:v>may</c:v>
                  </c:pt>
                  <c:pt idx="53">
                    <c:v>jun</c:v>
                  </c:pt>
                  <c:pt idx="54">
                    <c:v>jul</c:v>
                  </c:pt>
                  <c:pt idx="55">
                    <c:v>ago</c:v>
                  </c:pt>
                  <c:pt idx="56">
                    <c:v>sept</c:v>
                  </c:pt>
                  <c:pt idx="57">
                    <c:v>oct</c:v>
                  </c:pt>
                  <c:pt idx="58">
                    <c:v>nov</c:v>
                  </c:pt>
                </c:lvl>
                <c:lvl>
                  <c:pt idx="0">
                    <c:v>2017</c:v>
                  </c:pt>
                  <c:pt idx="12">
                    <c:v>2018</c:v>
                  </c:pt>
                  <c:pt idx="24">
                    <c:v>2019</c:v>
                  </c:pt>
                  <c:pt idx="36">
                    <c:v>2020</c:v>
                  </c:pt>
                  <c:pt idx="48">
                    <c:v>2021</c:v>
                  </c:pt>
                </c:lvl>
              </c:multiLvlStrCache>
            </c:multiLvlStrRef>
          </c:cat>
          <c:val>
            <c:numRef>
              <c:f>'F115'!$E$7:$E$65</c:f>
              <c:numCache>
                <c:formatCode>_-* #,##0_-;\-* #,##0_-;_-* "-"??_-;_-@_-</c:formatCode>
                <c:ptCount val="59"/>
                <c:pt idx="0">
                  <c:v>115.99312569</c:v>
                </c:pt>
                <c:pt idx="1">
                  <c:v>110.37354422999999</c:v>
                </c:pt>
                <c:pt idx="2">
                  <c:v>118.54175123</c:v>
                </c:pt>
                <c:pt idx="3">
                  <c:v>105.87396776999999</c:v>
                </c:pt>
                <c:pt idx="4">
                  <c:v>121.00493101000001</c:v>
                </c:pt>
                <c:pt idx="5">
                  <c:v>117.72037435999999</c:v>
                </c:pt>
                <c:pt idx="6">
                  <c:v>114.91360561</c:v>
                </c:pt>
                <c:pt idx="7">
                  <c:v>125.60599207999999</c:v>
                </c:pt>
                <c:pt idx="8">
                  <c:v>119.37358476999999</c:v>
                </c:pt>
                <c:pt idx="9">
                  <c:v>123.75250882</c:v>
                </c:pt>
                <c:pt idx="10">
                  <c:v>125.78826072</c:v>
                </c:pt>
                <c:pt idx="11">
                  <c:v>126.97495757</c:v>
                </c:pt>
                <c:pt idx="12">
                  <c:v>120.9402458</c:v>
                </c:pt>
                <c:pt idx="13">
                  <c:v>111.96391915</c:v>
                </c:pt>
                <c:pt idx="14">
                  <c:v>119.53079078</c:v>
                </c:pt>
                <c:pt idx="15">
                  <c:v>122.95719656</c:v>
                </c:pt>
                <c:pt idx="16">
                  <c:v>126.69993621</c:v>
                </c:pt>
                <c:pt idx="17">
                  <c:v>130.51131328</c:v>
                </c:pt>
                <c:pt idx="18">
                  <c:v>129.91334911999999</c:v>
                </c:pt>
                <c:pt idx="19">
                  <c:v>131.51297635</c:v>
                </c:pt>
                <c:pt idx="20">
                  <c:v>129.85588039000001</c:v>
                </c:pt>
                <c:pt idx="21">
                  <c:v>141.06096993</c:v>
                </c:pt>
                <c:pt idx="22">
                  <c:v>137.05680620000001</c:v>
                </c:pt>
                <c:pt idx="23">
                  <c:v>130.70353964</c:v>
                </c:pt>
                <c:pt idx="24">
                  <c:v>123.70871904000001</c:v>
                </c:pt>
                <c:pt idx="25">
                  <c:v>114.81824799</c:v>
                </c:pt>
                <c:pt idx="26">
                  <c:v>129.02405442</c:v>
                </c:pt>
                <c:pt idx="27">
                  <c:v>123.02637178000001</c:v>
                </c:pt>
                <c:pt idx="28">
                  <c:v>127.61605267</c:v>
                </c:pt>
                <c:pt idx="29">
                  <c:v>126.08918317</c:v>
                </c:pt>
                <c:pt idx="30">
                  <c:v>128.2249486</c:v>
                </c:pt>
                <c:pt idx="31">
                  <c:v>127.47552039999999</c:v>
                </c:pt>
                <c:pt idx="32">
                  <c:v>128.58001426999999</c:v>
                </c:pt>
                <c:pt idx="33">
                  <c:v>134.24909568999999</c:v>
                </c:pt>
                <c:pt idx="34">
                  <c:v>129.67938014000001</c:v>
                </c:pt>
                <c:pt idx="35">
                  <c:v>132.91144260999999</c:v>
                </c:pt>
                <c:pt idx="36">
                  <c:v>120.74146316</c:v>
                </c:pt>
                <c:pt idx="37">
                  <c:v>112.68866939999999</c:v>
                </c:pt>
                <c:pt idx="38">
                  <c:v>127.33004078</c:v>
                </c:pt>
                <c:pt idx="39">
                  <c:v>99.4292643</c:v>
                </c:pt>
                <c:pt idx="40">
                  <c:v>102.25599106</c:v>
                </c:pt>
                <c:pt idx="41">
                  <c:v>113.15818578</c:v>
                </c:pt>
                <c:pt idx="42">
                  <c:v>118.18236351</c:v>
                </c:pt>
                <c:pt idx="43" formatCode="_-* #,##0.0_-;\-* #,##0.0_-;_-* &quot;-&quot;??_-;_-@_-">
                  <c:v>116.84421390999999</c:v>
                </c:pt>
                <c:pt idx="44" formatCode="_-* #,##0.0_-;\-* #,##0.0_-;_-* &quot;-&quot;??_-;_-@_-">
                  <c:v>117.86210248</c:v>
                </c:pt>
                <c:pt idx="45">
                  <c:v>126.81491112</c:v>
                </c:pt>
                <c:pt idx="46">
                  <c:v>126.91642170999999</c:v>
                </c:pt>
                <c:pt idx="47">
                  <c:v>138.68191218999999</c:v>
                </c:pt>
                <c:pt idx="48">
                  <c:v>121.24483973</c:v>
                </c:pt>
                <c:pt idx="49">
                  <c:v>119.32434211</c:v>
                </c:pt>
                <c:pt idx="50">
                  <c:v>138.92015934</c:v>
                </c:pt>
                <c:pt idx="51">
                  <c:v>130.10704719</c:v>
                </c:pt>
                <c:pt idx="52">
                  <c:v>132.08631523</c:v>
                </c:pt>
                <c:pt idx="53">
                  <c:v>141.04802731000001</c:v>
                </c:pt>
                <c:pt idx="54">
                  <c:v>140.19488709999999</c:v>
                </c:pt>
                <c:pt idx="55">
                  <c:v>141.5413279</c:v>
                </c:pt>
                <c:pt idx="56" formatCode="_-* #,##0.0_-;\-* #,##0.0_-;_-* &quot;-&quot;??_-;_-@_-">
                  <c:v>141.44597855000001</c:v>
                </c:pt>
                <c:pt idx="57">
                  <c:v>141.37256803</c:v>
                </c:pt>
                <c:pt idx="58">
                  <c:v>147.19186389999999</c:v>
                </c:pt>
              </c:numCache>
            </c:numRef>
          </c:val>
          <c:smooth val="0"/>
          <c:extLst>
            <c:ext xmlns:c16="http://schemas.microsoft.com/office/drawing/2014/chart" uri="{C3380CC4-5D6E-409C-BE32-E72D297353CC}">
              <c16:uniqueId val="{00000001-94F5-46BC-905B-9BD09D68EDFC}"/>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1000"/>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1000" b="0"/>
                </a:pPr>
                <a:r>
                  <a:rPr lang="es-MX" sz="1000" b="0" i="0" baseline="0">
                    <a:effectLst/>
                  </a:rPr>
                  <a:t>Variación mensual, %</a:t>
                </a:r>
                <a:endParaRPr lang="es-MX" sz="1000">
                  <a:effectLst/>
                </a:endParaRPr>
              </a:p>
            </c:rich>
          </c:tx>
          <c:overlay val="0"/>
          <c:spPr>
            <a:noFill/>
            <a:ln w="25400">
              <a:noFill/>
            </a:ln>
          </c:spPr>
        </c:title>
        <c:numFmt formatCode="_-* #,##0_-;\-* #,##0_-;_-* &quot;-&quot;??_-;_-@_-" sourceLinked="1"/>
        <c:majorTickMark val="none"/>
        <c:minorTickMark val="none"/>
        <c:tickLblPos val="nextTo"/>
        <c:spPr>
          <a:ln w="6350">
            <a:noFill/>
          </a:ln>
        </c:spPr>
        <c:txPr>
          <a:bodyPr rot="-60000000" vert="horz"/>
          <a:lstStyle/>
          <a:p>
            <a:pPr>
              <a:defRPr sz="1000"/>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sz="1000"/>
                </a:pPr>
                <a:r>
                  <a:rPr lang="es-MX" sz="1000" b="0" i="0" u="none" strike="noStrike" baseline="0">
                    <a:effectLst/>
                  </a:rPr>
                  <a:t>Índice</a:t>
                </a:r>
                <a:endParaRPr lang="es-MX" sz="1000"/>
              </a:p>
            </c:rich>
          </c:tx>
          <c:overlay val="0"/>
          <c:spPr>
            <a:noFill/>
            <a:ln w="25400">
              <a:noFill/>
            </a:ln>
          </c:spPr>
        </c:title>
        <c:numFmt formatCode="_-* #,##0_-;\-* #,##0_-;_-* &quot;-&quot;??_-;_-@_-" sourceLinked="1"/>
        <c:majorTickMark val="out"/>
        <c:minorTickMark val="none"/>
        <c:tickLblPos val="nextTo"/>
        <c:spPr>
          <a:ln w="6350">
            <a:noFill/>
          </a:ln>
        </c:spPr>
        <c:txPr>
          <a:bodyPr rot="-60000000" vert="horz"/>
          <a:lstStyle/>
          <a:p>
            <a:pPr>
              <a:defRPr sz="1000"/>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D25-45E1-837C-B58DB4062997}"/>
              </c:ext>
            </c:extLst>
          </c:dPt>
          <c:dPt>
            <c:idx val="1"/>
            <c:invertIfNegative val="0"/>
            <c:bubble3D val="0"/>
            <c:spPr>
              <a:solidFill>
                <a:srgbClr val="7C878E"/>
              </a:solidFill>
              <a:ln>
                <a:noFill/>
              </a:ln>
              <a:effectLst/>
            </c:spPr>
            <c:extLst>
              <c:ext xmlns:c16="http://schemas.microsoft.com/office/drawing/2014/chart" uri="{C3380CC4-5D6E-409C-BE32-E72D297353CC}">
                <c16:uniqueId val="{00000003-6D25-45E1-837C-B58DB4062997}"/>
              </c:ext>
            </c:extLst>
          </c:dPt>
          <c:dPt>
            <c:idx val="2"/>
            <c:invertIfNegative val="0"/>
            <c:bubble3D val="0"/>
            <c:spPr>
              <a:solidFill>
                <a:srgbClr val="7C878E"/>
              </a:solidFill>
              <a:ln>
                <a:noFill/>
              </a:ln>
              <a:effectLst/>
            </c:spPr>
            <c:extLst>
              <c:ext xmlns:c16="http://schemas.microsoft.com/office/drawing/2014/chart" uri="{C3380CC4-5D6E-409C-BE32-E72D297353CC}">
                <c16:uniqueId val="{00000005-6D25-45E1-837C-B58DB4062997}"/>
              </c:ext>
            </c:extLst>
          </c:dPt>
          <c:dPt>
            <c:idx val="3"/>
            <c:invertIfNegative val="0"/>
            <c:bubble3D val="0"/>
            <c:spPr>
              <a:solidFill>
                <a:srgbClr val="7C878E"/>
              </a:solidFill>
              <a:ln>
                <a:noFill/>
              </a:ln>
              <a:effectLst/>
            </c:spPr>
            <c:extLst>
              <c:ext xmlns:c16="http://schemas.microsoft.com/office/drawing/2014/chart" uri="{C3380CC4-5D6E-409C-BE32-E72D297353CC}">
                <c16:uniqueId val="{00000007-6D25-45E1-837C-B58DB4062997}"/>
              </c:ext>
            </c:extLst>
          </c:dPt>
          <c:dPt>
            <c:idx val="4"/>
            <c:invertIfNegative val="0"/>
            <c:bubble3D val="0"/>
            <c:spPr>
              <a:solidFill>
                <a:srgbClr val="7C878E"/>
              </a:solidFill>
              <a:ln>
                <a:noFill/>
              </a:ln>
              <a:effectLst/>
            </c:spPr>
            <c:extLst>
              <c:ext xmlns:c16="http://schemas.microsoft.com/office/drawing/2014/chart" uri="{C3380CC4-5D6E-409C-BE32-E72D297353CC}">
                <c16:uniqueId val="{00000009-6D25-45E1-837C-B58DB4062997}"/>
              </c:ext>
            </c:extLst>
          </c:dPt>
          <c:dPt>
            <c:idx val="5"/>
            <c:invertIfNegative val="0"/>
            <c:bubble3D val="0"/>
            <c:spPr>
              <a:solidFill>
                <a:srgbClr val="7C878E"/>
              </a:solidFill>
              <a:ln>
                <a:noFill/>
              </a:ln>
              <a:effectLst/>
            </c:spPr>
            <c:extLst>
              <c:ext xmlns:c16="http://schemas.microsoft.com/office/drawing/2014/chart" uri="{C3380CC4-5D6E-409C-BE32-E72D297353CC}">
                <c16:uniqueId val="{0000000B-6D25-45E1-837C-B58DB4062997}"/>
              </c:ext>
            </c:extLst>
          </c:dPt>
          <c:dPt>
            <c:idx val="6"/>
            <c:invertIfNegative val="0"/>
            <c:bubble3D val="0"/>
            <c:spPr>
              <a:solidFill>
                <a:srgbClr val="7C878E"/>
              </a:solidFill>
              <a:ln>
                <a:noFill/>
              </a:ln>
              <a:effectLst/>
            </c:spPr>
            <c:extLst>
              <c:ext xmlns:c16="http://schemas.microsoft.com/office/drawing/2014/chart" uri="{C3380CC4-5D6E-409C-BE32-E72D297353CC}">
                <c16:uniqueId val="{0000000D-6D25-45E1-837C-B58DB4062997}"/>
              </c:ext>
            </c:extLst>
          </c:dPt>
          <c:dPt>
            <c:idx val="7"/>
            <c:invertIfNegative val="0"/>
            <c:bubble3D val="0"/>
            <c:spPr>
              <a:solidFill>
                <a:srgbClr val="7C878E"/>
              </a:solidFill>
              <a:ln>
                <a:noFill/>
              </a:ln>
              <a:effectLst/>
            </c:spPr>
            <c:extLst>
              <c:ext xmlns:c16="http://schemas.microsoft.com/office/drawing/2014/chart" uri="{C3380CC4-5D6E-409C-BE32-E72D297353CC}">
                <c16:uniqueId val="{0000000F-6D25-45E1-837C-B58DB4062997}"/>
              </c:ext>
            </c:extLst>
          </c:dPt>
          <c:dPt>
            <c:idx val="8"/>
            <c:invertIfNegative val="0"/>
            <c:bubble3D val="0"/>
            <c:spPr>
              <a:solidFill>
                <a:srgbClr val="7C878E"/>
              </a:solidFill>
              <a:ln>
                <a:noFill/>
              </a:ln>
              <a:effectLst/>
            </c:spPr>
            <c:extLst>
              <c:ext xmlns:c16="http://schemas.microsoft.com/office/drawing/2014/chart" uri="{C3380CC4-5D6E-409C-BE32-E72D297353CC}">
                <c16:uniqueId val="{00000011-6D25-45E1-837C-B58DB4062997}"/>
              </c:ext>
            </c:extLst>
          </c:dPt>
          <c:dPt>
            <c:idx val="9"/>
            <c:invertIfNegative val="0"/>
            <c:bubble3D val="0"/>
            <c:spPr>
              <a:solidFill>
                <a:srgbClr val="7C878E"/>
              </a:solidFill>
              <a:ln>
                <a:noFill/>
              </a:ln>
              <a:effectLst/>
            </c:spPr>
            <c:extLst>
              <c:ext xmlns:c16="http://schemas.microsoft.com/office/drawing/2014/chart" uri="{C3380CC4-5D6E-409C-BE32-E72D297353CC}">
                <c16:uniqueId val="{00000013-6D25-45E1-837C-B58DB406299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D25-45E1-837C-B58DB406299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D25-45E1-837C-B58DB406299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D25-45E1-837C-B58DB406299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D25-45E1-837C-B58DB406299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D25-45E1-837C-B58DB406299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D25-45E1-837C-B58DB406299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D25-45E1-837C-B58DB406299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6D25-45E1-837C-B58DB4062997}"/>
              </c:ext>
            </c:extLst>
          </c:dPt>
          <c:dPt>
            <c:idx val="21"/>
            <c:invertIfNegative val="0"/>
            <c:bubble3D val="0"/>
            <c:spPr>
              <a:solidFill>
                <a:srgbClr val="7C878E"/>
              </a:solidFill>
              <a:ln>
                <a:noFill/>
              </a:ln>
              <a:effectLst/>
            </c:spPr>
            <c:extLst>
              <c:ext xmlns:c16="http://schemas.microsoft.com/office/drawing/2014/chart" uri="{C3380CC4-5D6E-409C-BE32-E72D297353CC}">
                <c16:uniqueId val="{00000025-6D25-45E1-837C-B58DB4062997}"/>
              </c:ext>
            </c:extLst>
          </c:dPt>
          <c:dPt>
            <c:idx val="28"/>
            <c:invertIfNegative val="0"/>
            <c:bubble3D val="0"/>
            <c:spPr>
              <a:solidFill>
                <a:srgbClr val="7C878E"/>
              </a:solidFill>
              <a:ln>
                <a:noFill/>
              </a:ln>
              <a:effectLst/>
            </c:spPr>
            <c:extLst>
              <c:ext xmlns:c16="http://schemas.microsoft.com/office/drawing/2014/chart" uri="{C3380CC4-5D6E-409C-BE32-E72D297353CC}">
                <c16:uniqueId val="{00000027-6D25-45E1-837C-B58DB4062997}"/>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'F116'!$A$7:$A$39</c:f>
              <c:strCache>
                <c:ptCount val="33"/>
                <c:pt idx="0">
                  <c:v>Durango</c:v>
                </c:pt>
                <c:pt idx="1">
                  <c:v>Zacatecas</c:v>
                </c:pt>
                <c:pt idx="2">
                  <c:v>Aguascalientes</c:v>
                </c:pt>
                <c:pt idx="3">
                  <c:v>Morelos</c:v>
                </c:pt>
                <c:pt idx="4">
                  <c:v>Puebla</c:v>
                </c:pt>
                <c:pt idx="5">
                  <c:v>Campeche</c:v>
                </c:pt>
                <c:pt idx="6">
                  <c:v>Oaxaca</c:v>
                </c:pt>
                <c:pt idx="7">
                  <c:v>Hidalgo</c:v>
                </c:pt>
                <c:pt idx="8">
                  <c:v>Nayarit</c:v>
                </c:pt>
                <c:pt idx="9">
                  <c:v>Michoacán</c:v>
                </c:pt>
                <c:pt idx="10">
                  <c:v>Tamaulipas</c:v>
                </c:pt>
                <c:pt idx="11">
                  <c:v>Querétaro</c:v>
                </c:pt>
                <c:pt idx="12">
                  <c:v>Guerrero</c:v>
                </c:pt>
                <c:pt idx="13">
                  <c:v>Tabasco</c:v>
                </c:pt>
                <c:pt idx="14">
                  <c:v>Guanajuato</c:v>
                </c:pt>
                <c:pt idx="15">
                  <c:v>Veracruz</c:v>
                </c:pt>
                <c:pt idx="16">
                  <c:v>Chiapas</c:v>
                </c:pt>
                <c:pt idx="17">
                  <c:v>Sonora</c:v>
                </c:pt>
                <c:pt idx="18">
                  <c:v>Ciudad de México</c:v>
                </c:pt>
                <c:pt idx="19">
                  <c:v>San Luis Potosí</c:v>
                </c:pt>
                <c:pt idx="20">
                  <c:v>Nacional</c:v>
                </c:pt>
                <c:pt idx="21">
                  <c:v>Yucatán</c:v>
                </c:pt>
                <c:pt idx="22">
                  <c:v>Chihuahua</c:v>
                </c:pt>
                <c:pt idx="23">
                  <c:v>Jalisco</c:v>
                </c:pt>
                <c:pt idx="24">
                  <c:v>Nuevo León</c:v>
                </c:pt>
                <c:pt idx="25">
                  <c:v>Coahuila</c:v>
                </c:pt>
                <c:pt idx="26">
                  <c:v>Estado de México</c:v>
                </c:pt>
                <c:pt idx="27">
                  <c:v>Baja California Sur</c:v>
                </c:pt>
                <c:pt idx="28">
                  <c:v>Sinaloa</c:v>
                </c:pt>
                <c:pt idx="29">
                  <c:v>Baja California</c:v>
                </c:pt>
                <c:pt idx="30">
                  <c:v>Colima</c:v>
                </c:pt>
                <c:pt idx="31">
                  <c:v>Tlaxcala</c:v>
                </c:pt>
                <c:pt idx="32">
                  <c:v>Quintana Roo</c:v>
                </c:pt>
              </c:strCache>
            </c:strRef>
          </c:cat>
          <c:val>
            <c:numRef>
              <c:f>'F116'!$B$7:$B$39</c:f>
              <c:numCache>
                <c:formatCode>0.00</c:formatCode>
                <c:ptCount val="33"/>
                <c:pt idx="0">
                  <c:v>-0.63329243273437208</c:v>
                </c:pt>
                <c:pt idx="1">
                  <c:v>1.9640780970356497</c:v>
                </c:pt>
                <c:pt idx="2">
                  <c:v>3.0324424575562516</c:v>
                </c:pt>
                <c:pt idx="3">
                  <c:v>4.1801012886489541</c:v>
                </c:pt>
                <c:pt idx="4">
                  <c:v>4.6240020651129417</c:v>
                </c:pt>
                <c:pt idx="5">
                  <c:v>5.1569427566949306</c:v>
                </c:pt>
                <c:pt idx="6">
                  <c:v>5.1725359231332586</c:v>
                </c:pt>
                <c:pt idx="7">
                  <c:v>5.2757737100269697</c:v>
                </c:pt>
                <c:pt idx="8">
                  <c:v>5.6488148490700754</c:v>
                </c:pt>
                <c:pt idx="9">
                  <c:v>6.0640774981846297</c:v>
                </c:pt>
                <c:pt idx="10">
                  <c:v>6.9467890644541077</c:v>
                </c:pt>
                <c:pt idx="11">
                  <c:v>7.0613186079443393</c:v>
                </c:pt>
                <c:pt idx="12">
                  <c:v>7.0808100213359451</c:v>
                </c:pt>
                <c:pt idx="13">
                  <c:v>7.4067855878018909</c:v>
                </c:pt>
                <c:pt idx="14">
                  <c:v>7.9263767514496308</c:v>
                </c:pt>
                <c:pt idx="15">
                  <c:v>7.9378965574824587</c:v>
                </c:pt>
                <c:pt idx="16">
                  <c:v>8.9224721041573805</c:v>
                </c:pt>
                <c:pt idx="17">
                  <c:v>10.905320296788283</c:v>
                </c:pt>
                <c:pt idx="18">
                  <c:v>11.769696642390423</c:v>
                </c:pt>
                <c:pt idx="19">
                  <c:v>12.289758570045292</c:v>
                </c:pt>
                <c:pt idx="20">
                  <c:v>13.267906457227985</c:v>
                </c:pt>
                <c:pt idx="21">
                  <c:v>15.106821691802022</c:v>
                </c:pt>
                <c:pt idx="22">
                  <c:v>15.594306662711107</c:v>
                </c:pt>
                <c:pt idx="23">
                  <c:v>15.975428488150047</c:v>
                </c:pt>
                <c:pt idx="24">
                  <c:v>16.316682522048715</c:v>
                </c:pt>
                <c:pt idx="25">
                  <c:v>17.225234863553712</c:v>
                </c:pt>
                <c:pt idx="26">
                  <c:v>17.346464241719829</c:v>
                </c:pt>
                <c:pt idx="27">
                  <c:v>19.414168922367676</c:v>
                </c:pt>
                <c:pt idx="28">
                  <c:v>19.935768032332184</c:v>
                </c:pt>
                <c:pt idx="29">
                  <c:v>19.946374006583405</c:v>
                </c:pt>
                <c:pt idx="30">
                  <c:v>20.409155672928598</c:v>
                </c:pt>
                <c:pt idx="31">
                  <c:v>26.880334412970559</c:v>
                </c:pt>
                <c:pt idx="32">
                  <c:v>37.266837255086081</c:v>
                </c:pt>
              </c:numCache>
            </c:numRef>
          </c:val>
          <c:extLst>
            <c:ext xmlns:c16="http://schemas.microsoft.com/office/drawing/2014/chart" uri="{C3380CC4-5D6E-409C-BE32-E72D297353CC}">
              <c16:uniqueId val="{00000028-6D25-45E1-837C-B58DB406299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00.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0.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24.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0.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80.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_rels/drawing90.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90.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8</xdr:col>
      <xdr:colOff>247650</xdr:colOff>
      <xdr:row>25</xdr:row>
      <xdr:rowOff>17145</xdr:rowOff>
    </xdr:to>
    <xdr:pic>
      <xdr:nvPicPr>
        <xdr:cNvPr id="3" name="Imagen 2">
          <a:extLst>
            <a:ext uri="{FF2B5EF4-FFF2-40B4-BE49-F238E27FC236}">
              <a16:creationId xmlns:a16="http://schemas.microsoft.com/office/drawing/2014/main" id="{618A2704-3B9B-46E4-8CA2-BC9B0B4C21F3}"/>
            </a:ext>
          </a:extLst>
        </xdr:cNvPr>
        <xdr:cNvPicPr/>
      </xdr:nvPicPr>
      <xdr:blipFill>
        <a:blip xmlns:r="http://schemas.openxmlformats.org/officeDocument/2006/relationships" r:embed="rId1"/>
        <a:stretch>
          <a:fillRect/>
        </a:stretch>
      </xdr:blipFill>
      <xdr:spPr>
        <a:xfrm>
          <a:off x="0" y="733425"/>
          <a:ext cx="5972175" cy="38271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390525</xdr:colOff>
      <xdr:row>38</xdr:row>
      <xdr:rowOff>95250</xdr:rowOff>
    </xdr:to>
    <xdr:pic>
      <xdr:nvPicPr>
        <xdr:cNvPr id="2" name="Picture 1">
          <a:extLst>
            <a:ext uri="{FF2B5EF4-FFF2-40B4-BE49-F238E27FC236}">
              <a16:creationId xmlns:a16="http://schemas.microsoft.com/office/drawing/2014/main" id="{2F677DFB-3C72-45B9-921B-4BFDFB1770B9}"/>
            </a:ext>
          </a:extLst>
        </xdr:cNvPr>
        <xdr:cNvPicPr>
          <a:picLocks noChangeAspect="1"/>
        </xdr:cNvPicPr>
      </xdr:nvPicPr>
      <xdr:blipFill>
        <a:blip xmlns:r="http://schemas.openxmlformats.org/officeDocument/2006/relationships" r:embed="rId1"/>
        <a:srcRect/>
        <a:stretch>
          <a:fillRect/>
        </a:stretch>
      </xdr:blipFill>
      <xdr:spPr>
        <a:xfrm>
          <a:off x="3657600" y="1143000"/>
          <a:ext cx="6486525" cy="6191250"/>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AA2A1B14-FD11-4C3D-8E55-18D18B48A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36CA7A13-BC46-4607-9A51-9EEF58BF0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75672B43-F541-4800-A740-1A9FB0CD74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30</xdr:row>
      <xdr:rowOff>87630</xdr:rowOff>
    </xdr:to>
    <xdr:graphicFrame macro="">
      <xdr:nvGraphicFramePr>
        <xdr:cNvPr id="2" name="Gráfico 1">
          <a:extLst>
            <a:ext uri="{FF2B5EF4-FFF2-40B4-BE49-F238E27FC236}">
              <a16:creationId xmlns:a16="http://schemas.microsoft.com/office/drawing/2014/main" id="{AFF68EBC-81C7-49DA-B2DC-C8B5D18541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48E3F588-0411-4CF1-8AB4-417ADF8FAB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DE803D6C-5973-4E01-9492-4473E549B0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30</xdr:row>
      <xdr:rowOff>87630</xdr:rowOff>
    </xdr:to>
    <xdr:graphicFrame macro="">
      <xdr:nvGraphicFramePr>
        <xdr:cNvPr id="2" name="Gráfico 1">
          <a:extLst>
            <a:ext uri="{FF2B5EF4-FFF2-40B4-BE49-F238E27FC236}">
              <a16:creationId xmlns:a16="http://schemas.microsoft.com/office/drawing/2014/main" id="{BF159078-D5B3-403A-AA02-C96CAE1330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7</xdr:col>
      <xdr:colOff>104774</xdr:colOff>
      <xdr:row>7</xdr:row>
      <xdr:rowOff>47624</xdr:rowOff>
    </xdr:from>
    <xdr:to>
      <xdr:col>17</xdr:col>
      <xdr:colOff>190499</xdr:colOff>
      <xdr:row>25</xdr:row>
      <xdr:rowOff>190499</xdr:rowOff>
    </xdr:to>
    <xdr:graphicFrame macro="">
      <xdr:nvGraphicFramePr>
        <xdr:cNvPr id="2" name="Gráfico 1">
          <a:extLst>
            <a:ext uri="{FF2B5EF4-FFF2-40B4-BE49-F238E27FC236}">
              <a16:creationId xmlns:a16="http://schemas.microsoft.com/office/drawing/2014/main" id="{BAAB737C-0825-4EDF-8DD7-FFB043F8A1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5</xdr:col>
      <xdr:colOff>152399</xdr:colOff>
      <xdr:row>5</xdr:row>
      <xdr:rowOff>63500</xdr:rowOff>
    </xdr:from>
    <xdr:to>
      <xdr:col>14</xdr:col>
      <xdr:colOff>28574</xdr:colOff>
      <xdr:row>38</xdr:row>
      <xdr:rowOff>127000</xdr:rowOff>
    </xdr:to>
    <xdr:graphicFrame macro="">
      <xdr:nvGraphicFramePr>
        <xdr:cNvPr id="2" name="Gráfico 1">
          <a:extLst>
            <a:ext uri="{FF2B5EF4-FFF2-40B4-BE49-F238E27FC236}">
              <a16:creationId xmlns:a16="http://schemas.microsoft.com/office/drawing/2014/main" id="{6F0CFE1B-2A19-4628-A401-C515C8A56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3</xdr:col>
      <xdr:colOff>571499</xdr:colOff>
      <xdr:row>5</xdr:row>
      <xdr:rowOff>63500</xdr:rowOff>
    </xdr:from>
    <xdr:to>
      <xdr:col>12</xdr:col>
      <xdr:colOff>47624</xdr:colOff>
      <xdr:row>38</xdr:row>
      <xdr:rowOff>127000</xdr:rowOff>
    </xdr:to>
    <xdr:graphicFrame macro="">
      <xdr:nvGraphicFramePr>
        <xdr:cNvPr id="2" name="Gráfico 1">
          <a:extLst>
            <a:ext uri="{FF2B5EF4-FFF2-40B4-BE49-F238E27FC236}">
              <a16:creationId xmlns:a16="http://schemas.microsoft.com/office/drawing/2014/main" id="{0D5C90DF-742C-43D7-A88F-46F3DD559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95250</xdr:colOff>
      <xdr:row>23</xdr:row>
      <xdr:rowOff>95250</xdr:rowOff>
    </xdr:to>
    <xdr:pic>
      <xdr:nvPicPr>
        <xdr:cNvPr id="2" name="Picture 1">
          <a:extLst>
            <a:ext uri="{FF2B5EF4-FFF2-40B4-BE49-F238E27FC236}">
              <a16:creationId xmlns:a16="http://schemas.microsoft.com/office/drawing/2014/main" id="{3F4C1F99-65B1-44B9-85EE-02ABA42FE4B2}"/>
            </a:ext>
          </a:extLst>
        </xdr:cNvPr>
        <xdr:cNvPicPr>
          <a:picLocks noChangeAspect="1"/>
        </xdr:cNvPicPr>
      </xdr:nvPicPr>
      <xdr:blipFill>
        <a:blip xmlns:r="http://schemas.openxmlformats.org/officeDocument/2006/relationships" r:embed="rId1"/>
        <a:srcRect/>
        <a:stretch>
          <a:fillRect/>
        </a:stretch>
      </xdr:blipFill>
      <xdr:spPr>
        <a:xfrm>
          <a:off x="3657600" y="1143000"/>
          <a:ext cx="6191250" cy="3333750"/>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6</xdr:col>
      <xdr:colOff>609599</xdr:colOff>
      <xdr:row>7</xdr:row>
      <xdr:rowOff>0</xdr:rowOff>
    </xdr:from>
    <xdr:to>
      <xdr:col>18</xdr:col>
      <xdr:colOff>66674</xdr:colOff>
      <xdr:row>26</xdr:row>
      <xdr:rowOff>152400</xdr:rowOff>
    </xdr:to>
    <xdr:graphicFrame macro="">
      <xdr:nvGraphicFramePr>
        <xdr:cNvPr id="2" name="Gráfico 1">
          <a:extLst>
            <a:ext uri="{FF2B5EF4-FFF2-40B4-BE49-F238E27FC236}">
              <a16:creationId xmlns:a16="http://schemas.microsoft.com/office/drawing/2014/main" id="{127610D2-41C8-451E-A0C1-9C96AD142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5</xdr:col>
      <xdr:colOff>152400</xdr:colOff>
      <xdr:row>5</xdr:row>
      <xdr:rowOff>63500</xdr:rowOff>
    </xdr:from>
    <xdr:to>
      <xdr:col>13</xdr:col>
      <xdr:colOff>552450</xdr:colOff>
      <xdr:row>38</xdr:row>
      <xdr:rowOff>127000</xdr:rowOff>
    </xdr:to>
    <xdr:graphicFrame macro="">
      <xdr:nvGraphicFramePr>
        <xdr:cNvPr id="2" name="Gráfico 1">
          <a:extLst>
            <a:ext uri="{FF2B5EF4-FFF2-40B4-BE49-F238E27FC236}">
              <a16:creationId xmlns:a16="http://schemas.microsoft.com/office/drawing/2014/main" id="{13A3BCF2-5E20-4E51-90D2-ED53FE2A5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32</xdr:row>
      <xdr:rowOff>57150</xdr:rowOff>
    </xdr:to>
    <xdr:pic>
      <xdr:nvPicPr>
        <xdr:cNvPr id="4" name="Picture 1">
          <a:extLst>
            <a:ext uri="{FF2B5EF4-FFF2-40B4-BE49-F238E27FC236}">
              <a16:creationId xmlns:a16="http://schemas.microsoft.com/office/drawing/2014/main" id="{40AA1D5A-B127-4E47-BE99-1211B1BDA66F}"/>
            </a:ext>
          </a:extLst>
        </xdr:cNvPr>
        <xdr:cNvPicPr>
          <a:picLocks noChangeAspect="1"/>
        </xdr:cNvPicPr>
      </xdr:nvPicPr>
      <xdr:blipFill>
        <a:blip xmlns:r="http://schemas.openxmlformats.org/officeDocument/2006/relationships" r:embed="rId1"/>
        <a:srcRect/>
        <a:stretch>
          <a:fillRect/>
        </a:stretch>
      </xdr:blipFill>
      <xdr:spPr>
        <a:xfrm>
          <a:off x="2619375" y="1095375"/>
          <a:ext cx="8848725" cy="476250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40</xdr:row>
      <xdr:rowOff>38100</xdr:rowOff>
    </xdr:to>
    <xdr:pic>
      <xdr:nvPicPr>
        <xdr:cNvPr id="4" name="Picture 1">
          <a:extLst>
            <a:ext uri="{FF2B5EF4-FFF2-40B4-BE49-F238E27FC236}">
              <a16:creationId xmlns:a16="http://schemas.microsoft.com/office/drawing/2014/main" id="{66D05525-6BE6-45B1-9330-0A1844C52B2F}"/>
            </a:ext>
          </a:extLst>
        </xdr:cNvPr>
        <xdr:cNvPicPr>
          <a:picLocks noChangeAspect="1"/>
        </xdr:cNvPicPr>
      </xdr:nvPicPr>
      <xdr:blipFill>
        <a:blip xmlns:r="http://schemas.openxmlformats.org/officeDocument/2006/relationships" r:embed="rId1"/>
        <a:srcRect/>
        <a:stretch>
          <a:fillRect/>
        </a:stretch>
      </xdr:blipFill>
      <xdr:spPr>
        <a:xfrm>
          <a:off x="3228975" y="1095375"/>
          <a:ext cx="6486525" cy="619125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32</xdr:row>
      <xdr:rowOff>57150</xdr:rowOff>
    </xdr:to>
    <xdr:pic>
      <xdr:nvPicPr>
        <xdr:cNvPr id="4" name="Picture 1">
          <a:extLst>
            <a:ext uri="{FF2B5EF4-FFF2-40B4-BE49-F238E27FC236}">
              <a16:creationId xmlns:a16="http://schemas.microsoft.com/office/drawing/2014/main" id="{81776166-E275-44E6-AC86-539B73C66EAE}"/>
            </a:ext>
          </a:extLst>
        </xdr:cNvPr>
        <xdr:cNvPicPr>
          <a:picLocks noChangeAspect="1"/>
        </xdr:cNvPicPr>
      </xdr:nvPicPr>
      <xdr:blipFill>
        <a:blip xmlns:r="http://schemas.openxmlformats.org/officeDocument/2006/relationships" r:embed="rId1"/>
        <a:srcRect/>
        <a:stretch>
          <a:fillRect/>
        </a:stretch>
      </xdr:blipFill>
      <xdr:spPr>
        <a:xfrm>
          <a:off x="2619375" y="1095375"/>
          <a:ext cx="8848725" cy="4762500"/>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40</xdr:row>
      <xdr:rowOff>38100</xdr:rowOff>
    </xdr:to>
    <xdr:pic>
      <xdr:nvPicPr>
        <xdr:cNvPr id="4" name="Picture 1">
          <a:extLst>
            <a:ext uri="{FF2B5EF4-FFF2-40B4-BE49-F238E27FC236}">
              <a16:creationId xmlns:a16="http://schemas.microsoft.com/office/drawing/2014/main" id="{836F1340-4D7B-4890-B3AC-EB7C32C5B559}"/>
            </a:ext>
          </a:extLst>
        </xdr:cNvPr>
        <xdr:cNvPicPr>
          <a:picLocks noChangeAspect="1"/>
        </xdr:cNvPicPr>
      </xdr:nvPicPr>
      <xdr:blipFill>
        <a:blip xmlns:r="http://schemas.openxmlformats.org/officeDocument/2006/relationships" r:embed="rId1"/>
        <a:srcRect/>
        <a:stretch>
          <a:fillRect/>
        </a:stretch>
      </xdr:blipFill>
      <xdr:spPr>
        <a:xfrm>
          <a:off x="3228975" y="1095375"/>
          <a:ext cx="6486525" cy="6191250"/>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32</xdr:row>
      <xdr:rowOff>57150</xdr:rowOff>
    </xdr:to>
    <xdr:pic>
      <xdr:nvPicPr>
        <xdr:cNvPr id="4" name="Picture 1">
          <a:extLst>
            <a:ext uri="{FF2B5EF4-FFF2-40B4-BE49-F238E27FC236}">
              <a16:creationId xmlns:a16="http://schemas.microsoft.com/office/drawing/2014/main" id="{29F50100-480B-4DF8-8E1D-A440B1873385}"/>
            </a:ext>
          </a:extLst>
        </xdr:cNvPr>
        <xdr:cNvPicPr>
          <a:picLocks noChangeAspect="1"/>
        </xdr:cNvPicPr>
      </xdr:nvPicPr>
      <xdr:blipFill>
        <a:blip xmlns:r="http://schemas.openxmlformats.org/officeDocument/2006/relationships" r:embed="rId1"/>
        <a:srcRect/>
        <a:stretch>
          <a:fillRect/>
        </a:stretch>
      </xdr:blipFill>
      <xdr:spPr>
        <a:xfrm>
          <a:off x="2619375" y="1095375"/>
          <a:ext cx="8848725" cy="4762500"/>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xdr:from>
      <xdr:col>5</xdr:col>
      <xdr:colOff>0</xdr:colOff>
      <xdr:row>5</xdr:row>
      <xdr:rowOff>0</xdr:rowOff>
    </xdr:from>
    <xdr:to>
      <xdr:col>15</xdr:col>
      <xdr:colOff>390525</xdr:colOff>
      <xdr:row>39</xdr:row>
      <xdr:rowOff>38100</xdr:rowOff>
    </xdr:to>
    <xdr:pic>
      <xdr:nvPicPr>
        <xdr:cNvPr id="4" name="Picture 1">
          <a:extLst>
            <a:ext uri="{FF2B5EF4-FFF2-40B4-BE49-F238E27FC236}">
              <a16:creationId xmlns:a16="http://schemas.microsoft.com/office/drawing/2014/main" id="{0056B3D0-82E5-4DA0-8ED3-3FCA371D4D1C}"/>
            </a:ext>
          </a:extLst>
        </xdr:cNvPr>
        <xdr:cNvPicPr>
          <a:picLocks noChangeAspect="1"/>
        </xdr:cNvPicPr>
      </xdr:nvPicPr>
      <xdr:blipFill>
        <a:blip xmlns:r="http://schemas.openxmlformats.org/officeDocument/2006/relationships" r:embed="rId1"/>
        <a:srcRect/>
        <a:stretch>
          <a:fillRect/>
        </a:stretch>
      </xdr:blipFill>
      <xdr:spPr>
        <a:xfrm>
          <a:off x="3228975" y="914400"/>
          <a:ext cx="6486525" cy="6191250"/>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32</xdr:row>
      <xdr:rowOff>57150</xdr:rowOff>
    </xdr:to>
    <xdr:pic>
      <xdr:nvPicPr>
        <xdr:cNvPr id="4" name="Picture 1">
          <a:extLst>
            <a:ext uri="{FF2B5EF4-FFF2-40B4-BE49-F238E27FC236}">
              <a16:creationId xmlns:a16="http://schemas.microsoft.com/office/drawing/2014/main" id="{18364B8C-045F-44B0-9B9F-83EB197251D1}"/>
            </a:ext>
          </a:extLst>
        </xdr:cNvPr>
        <xdr:cNvPicPr>
          <a:picLocks noChangeAspect="1"/>
        </xdr:cNvPicPr>
      </xdr:nvPicPr>
      <xdr:blipFill>
        <a:blip xmlns:r="http://schemas.openxmlformats.org/officeDocument/2006/relationships" r:embed="rId1"/>
        <a:srcRect/>
        <a:stretch>
          <a:fillRect/>
        </a:stretch>
      </xdr:blipFill>
      <xdr:spPr>
        <a:xfrm>
          <a:off x="2619375" y="1095375"/>
          <a:ext cx="8848725" cy="4762500"/>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xdr:from>
      <xdr:col>5</xdr:col>
      <xdr:colOff>0</xdr:colOff>
      <xdr:row>5</xdr:row>
      <xdr:rowOff>0</xdr:rowOff>
    </xdr:from>
    <xdr:to>
      <xdr:col>15</xdr:col>
      <xdr:colOff>390525</xdr:colOff>
      <xdr:row>39</xdr:row>
      <xdr:rowOff>38100</xdr:rowOff>
    </xdr:to>
    <xdr:pic>
      <xdr:nvPicPr>
        <xdr:cNvPr id="4" name="Picture 1">
          <a:extLst>
            <a:ext uri="{FF2B5EF4-FFF2-40B4-BE49-F238E27FC236}">
              <a16:creationId xmlns:a16="http://schemas.microsoft.com/office/drawing/2014/main" id="{DFF59D7E-E71B-4DF0-B30F-198A7C3DE405}"/>
            </a:ext>
          </a:extLst>
        </xdr:cNvPr>
        <xdr:cNvPicPr>
          <a:picLocks noChangeAspect="1"/>
        </xdr:cNvPicPr>
      </xdr:nvPicPr>
      <xdr:blipFill>
        <a:blip xmlns:r="http://schemas.openxmlformats.org/officeDocument/2006/relationships" r:embed="rId1"/>
        <a:srcRect/>
        <a:stretch>
          <a:fillRect/>
        </a:stretch>
      </xdr:blipFill>
      <xdr:spPr>
        <a:xfrm>
          <a:off x="3228975" y="914400"/>
          <a:ext cx="6486525" cy="61912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390525</xdr:colOff>
      <xdr:row>38</xdr:row>
      <xdr:rowOff>95250</xdr:rowOff>
    </xdr:to>
    <xdr:pic>
      <xdr:nvPicPr>
        <xdr:cNvPr id="2" name="Picture 1">
          <a:extLst>
            <a:ext uri="{FF2B5EF4-FFF2-40B4-BE49-F238E27FC236}">
              <a16:creationId xmlns:a16="http://schemas.microsoft.com/office/drawing/2014/main" id="{413D15C6-5533-4DB7-9AF7-C4E8BA299287}"/>
            </a:ext>
          </a:extLst>
        </xdr:cNvPr>
        <xdr:cNvPicPr>
          <a:picLocks noChangeAspect="1"/>
        </xdr:cNvPicPr>
      </xdr:nvPicPr>
      <xdr:blipFill>
        <a:blip xmlns:r="http://schemas.openxmlformats.org/officeDocument/2006/relationships" r:embed="rId1"/>
        <a:srcRect/>
        <a:stretch>
          <a:fillRect/>
        </a:stretch>
      </xdr:blipFill>
      <xdr:spPr>
        <a:xfrm>
          <a:off x="3657600" y="1143000"/>
          <a:ext cx="6486525" cy="619125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32</xdr:row>
      <xdr:rowOff>57150</xdr:rowOff>
    </xdr:to>
    <xdr:pic>
      <xdr:nvPicPr>
        <xdr:cNvPr id="4" name="Picture 1">
          <a:extLst>
            <a:ext uri="{FF2B5EF4-FFF2-40B4-BE49-F238E27FC236}">
              <a16:creationId xmlns:a16="http://schemas.microsoft.com/office/drawing/2014/main" id="{039417FA-1036-4861-9DB4-75F075C15AD6}"/>
            </a:ext>
          </a:extLst>
        </xdr:cNvPr>
        <xdr:cNvPicPr>
          <a:picLocks noChangeAspect="1"/>
        </xdr:cNvPicPr>
      </xdr:nvPicPr>
      <xdr:blipFill>
        <a:blip xmlns:r="http://schemas.openxmlformats.org/officeDocument/2006/relationships" r:embed="rId1"/>
        <a:srcRect/>
        <a:stretch>
          <a:fillRect/>
        </a:stretch>
      </xdr:blipFill>
      <xdr:spPr>
        <a:xfrm>
          <a:off x="2619375" y="1095375"/>
          <a:ext cx="8848725" cy="4762500"/>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xdr:from>
      <xdr:col>5</xdr:col>
      <xdr:colOff>0</xdr:colOff>
      <xdr:row>5</xdr:row>
      <xdr:rowOff>0</xdr:rowOff>
    </xdr:from>
    <xdr:to>
      <xdr:col>15</xdr:col>
      <xdr:colOff>390525</xdr:colOff>
      <xdr:row>39</xdr:row>
      <xdr:rowOff>38100</xdr:rowOff>
    </xdr:to>
    <xdr:pic>
      <xdr:nvPicPr>
        <xdr:cNvPr id="4" name="Picture 1">
          <a:extLst>
            <a:ext uri="{FF2B5EF4-FFF2-40B4-BE49-F238E27FC236}">
              <a16:creationId xmlns:a16="http://schemas.microsoft.com/office/drawing/2014/main" id="{F221EDB3-6B57-4BD9-9AF2-A2725436B4EA}"/>
            </a:ext>
          </a:extLst>
        </xdr:cNvPr>
        <xdr:cNvPicPr>
          <a:picLocks noChangeAspect="1"/>
        </xdr:cNvPicPr>
      </xdr:nvPicPr>
      <xdr:blipFill>
        <a:blip xmlns:r="http://schemas.openxmlformats.org/officeDocument/2006/relationships" r:embed="rId1"/>
        <a:srcRect/>
        <a:stretch>
          <a:fillRect/>
        </a:stretch>
      </xdr:blipFill>
      <xdr:spPr>
        <a:xfrm>
          <a:off x="3228975" y="914400"/>
          <a:ext cx="6486525" cy="6191250"/>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xdr:from>
      <xdr:col>4</xdr:col>
      <xdr:colOff>0</xdr:colOff>
      <xdr:row>5</xdr:row>
      <xdr:rowOff>9525</xdr:rowOff>
    </xdr:from>
    <xdr:to>
      <xdr:col>18</xdr:col>
      <xdr:colOff>314325</xdr:colOff>
      <xdr:row>31</xdr:row>
      <xdr:rowOff>66675</xdr:rowOff>
    </xdr:to>
    <xdr:pic>
      <xdr:nvPicPr>
        <xdr:cNvPr id="4" name="Picture 1">
          <a:extLst>
            <a:ext uri="{FF2B5EF4-FFF2-40B4-BE49-F238E27FC236}">
              <a16:creationId xmlns:a16="http://schemas.microsoft.com/office/drawing/2014/main" id="{75143A9E-05DD-4209-8F6A-40436D31DB2F}"/>
            </a:ext>
          </a:extLst>
        </xdr:cNvPr>
        <xdr:cNvPicPr>
          <a:picLocks noChangeAspect="1"/>
        </xdr:cNvPicPr>
      </xdr:nvPicPr>
      <xdr:blipFill>
        <a:blip xmlns:r="http://schemas.openxmlformats.org/officeDocument/2006/relationships" r:embed="rId1"/>
        <a:srcRect/>
        <a:stretch>
          <a:fillRect/>
        </a:stretch>
      </xdr:blipFill>
      <xdr:spPr>
        <a:xfrm>
          <a:off x="2619375" y="923925"/>
          <a:ext cx="8848725" cy="4762500"/>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xdr:from>
      <xdr:col>5</xdr:col>
      <xdr:colOff>0</xdr:colOff>
      <xdr:row>5</xdr:row>
      <xdr:rowOff>0</xdr:rowOff>
    </xdr:from>
    <xdr:to>
      <xdr:col>15</xdr:col>
      <xdr:colOff>390525</xdr:colOff>
      <xdr:row>39</xdr:row>
      <xdr:rowOff>38100</xdr:rowOff>
    </xdr:to>
    <xdr:pic>
      <xdr:nvPicPr>
        <xdr:cNvPr id="4" name="Picture 1">
          <a:extLst>
            <a:ext uri="{FF2B5EF4-FFF2-40B4-BE49-F238E27FC236}">
              <a16:creationId xmlns:a16="http://schemas.microsoft.com/office/drawing/2014/main" id="{006BFF6F-B9AD-47F7-B669-A3BE2713CAEE}"/>
            </a:ext>
          </a:extLst>
        </xdr:cNvPr>
        <xdr:cNvPicPr>
          <a:picLocks noChangeAspect="1"/>
        </xdr:cNvPicPr>
      </xdr:nvPicPr>
      <xdr:blipFill>
        <a:blip xmlns:r="http://schemas.openxmlformats.org/officeDocument/2006/relationships" r:embed="rId1"/>
        <a:srcRect/>
        <a:stretch>
          <a:fillRect/>
        </a:stretch>
      </xdr:blipFill>
      <xdr:spPr>
        <a:xfrm>
          <a:off x="3228975" y="914400"/>
          <a:ext cx="6486525" cy="6191250"/>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xdr:from>
      <xdr:col>10</xdr:col>
      <xdr:colOff>0</xdr:colOff>
      <xdr:row>4</xdr:row>
      <xdr:rowOff>0</xdr:rowOff>
    </xdr:from>
    <xdr:to>
      <xdr:col>17</xdr:col>
      <xdr:colOff>752475</xdr:colOff>
      <xdr:row>24</xdr:row>
      <xdr:rowOff>20828</xdr:rowOff>
    </xdr:to>
    <xdr:graphicFrame macro="">
      <xdr:nvGraphicFramePr>
        <xdr:cNvPr id="2" name="Gráfico 1">
          <a:extLst>
            <a:ext uri="{FF2B5EF4-FFF2-40B4-BE49-F238E27FC236}">
              <a16:creationId xmlns:a16="http://schemas.microsoft.com/office/drawing/2014/main" id="{E079259B-FB2A-4642-BA66-C7656FB67A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6</xdr:col>
      <xdr:colOff>0</xdr:colOff>
      <xdr:row>5</xdr:row>
      <xdr:rowOff>0</xdr:rowOff>
    </xdr:from>
    <xdr:to>
      <xdr:col>13</xdr:col>
      <xdr:colOff>639699</xdr:colOff>
      <xdr:row>29</xdr:row>
      <xdr:rowOff>155321</xdr:rowOff>
    </xdr:to>
    <xdr:graphicFrame macro="">
      <xdr:nvGraphicFramePr>
        <xdr:cNvPr id="2" name="Gráfico 1">
          <a:extLst>
            <a:ext uri="{FF2B5EF4-FFF2-40B4-BE49-F238E27FC236}">
              <a16:creationId xmlns:a16="http://schemas.microsoft.com/office/drawing/2014/main" id="{828BEF08-7C08-4324-A8DB-80D0C13ADF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7</xdr:col>
      <xdr:colOff>0</xdr:colOff>
      <xdr:row>4</xdr:row>
      <xdr:rowOff>0</xdr:rowOff>
    </xdr:from>
    <xdr:to>
      <xdr:col>14</xdr:col>
      <xdr:colOff>639699</xdr:colOff>
      <xdr:row>33</xdr:row>
      <xdr:rowOff>171450</xdr:rowOff>
    </xdr:to>
    <xdr:graphicFrame macro="">
      <xdr:nvGraphicFramePr>
        <xdr:cNvPr id="2" name="Gráfico 1">
          <a:extLst>
            <a:ext uri="{FF2B5EF4-FFF2-40B4-BE49-F238E27FC236}">
              <a16:creationId xmlns:a16="http://schemas.microsoft.com/office/drawing/2014/main" id="{7EF8C015-5B6B-455D-A0E9-DDE3ED0E5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6</xdr:col>
      <xdr:colOff>0</xdr:colOff>
      <xdr:row>4</xdr:row>
      <xdr:rowOff>0</xdr:rowOff>
    </xdr:from>
    <xdr:to>
      <xdr:col>13</xdr:col>
      <xdr:colOff>639699</xdr:colOff>
      <xdr:row>33</xdr:row>
      <xdr:rowOff>171450</xdr:rowOff>
    </xdr:to>
    <xdr:graphicFrame macro="">
      <xdr:nvGraphicFramePr>
        <xdr:cNvPr id="2" name="Gráfico 1">
          <a:extLst>
            <a:ext uri="{FF2B5EF4-FFF2-40B4-BE49-F238E27FC236}">
              <a16:creationId xmlns:a16="http://schemas.microsoft.com/office/drawing/2014/main" id="{978E3768-AB8D-439D-A41B-A1935D489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3</xdr:col>
      <xdr:colOff>428625</xdr:colOff>
      <xdr:row>4</xdr:row>
      <xdr:rowOff>171450</xdr:rowOff>
    </xdr:from>
    <xdr:to>
      <xdr:col>13</xdr:col>
      <xdr:colOff>28575</xdr:colOff>
      <xdr:row>15</xdr:row>
      <xdr:rowOff>28574</xdr:rowOff>
    </xdr:to>
    <xdr:graphicFrame macro="">
      <xdr:nvGraphicFramePr>
        <xdr:cNvPr id="2" name="1 Gráfico">
          <a:extLst>
            <a:ext uri="{FF2B5EF4-FFF2-40B4-BE49-F238E27FC236}">
              <a16:creationId xmlns:a16="http://schemas.microsoft.com/office/drawing/2014/main" id="{4040622F-B69F-4252-BA9D-8DB80AF0B9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3</xdr:col>
      <xdr:colOff>657225</xdr:colOff>
      <xdr:row>5</xdr:row>
      <xdr:rowOff>66675</xdr:rowOff>
    </xdr:from>
    <xdr:to>
      <xdr:col>13</xdr:col>
      <xdr:colOff>257175</xdr:colOff>
      <xdr:row>14</xdr:row>
      <xdr:rowOff>180975</xdr:rowOff>
    </xdr:to>
    <xdr:graphicFrame macro="">
      <xdr:nvGraphicFramePr>
        <xdr:cNvPr id="2" name="1 Gráfico">
          <a:extLst>
            <a:ext uri="{FF2B5EF4-FFF2-40B4-BE49-F238E27FC236}">
              <a16:creationId xmlns:a16="http://schemas.microsoft.com/office/drawing/2014/main" id="{2E1DD9C2-7EFD-4C5D-A6D7-745474381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95250</xdr:colOff>
      <xdr:row>23</xdr:row>
      <xdr:rowOff>95250</xdr:rowOff>
    </xdr:to>
    <xdr:pic>
      <xdr:nvPicPr>
        <xdr:cNvPr id="2" name="Picture 1">
          <a:extLst>
            <a:ext uri="{FF2B5EF4-FFF2-40B4-BE49-F238E27FC236}">
              <a16:creationId xmlns:a16="http://schemas.microsoft.com/office/drawing/2014/main" id="{2226FBF9-3534-4730-8198-C91857AF96B6}"/>
            </a:ext>
          </a:extLst>
        </xdr:cNvPr>
        <xdr:cNvPicPr>
          <a:picLocks noChangeAspect="1"/>
        </xdr:cNvPicPr>
      </xdr:nvPicPr>
      <xdr:blipFill>
        <a:blip xmlns:r="http://schemas.openxmlformats.org/officeDocument/2006/relationships" r:embed="rId1"/>
        <a:srcRect/>
        <a:stretch>
          <a:fillRect/>
        </a:stretch>
      </xdr:blipFill>
      <xdr:spPr>
        <a:xfrm>
          <a:off x="3657600" y="1143000"/>
          <a:ext cx="6191250" cy="3333750"/>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xdr:from>
      <xdr:col>3</xdr:col>
      <xdr:colOff>523875</xdr:colOff>
      <xdr:row>4</xdr:row>
      <xdr:rowOff>133350</xdr:rowOff>
    </xdr:from>
    <xdr:to>
      <xdr:col>13</xdr:col>
      <xdr:colOff>123825</xdr:colOff>
      <xdr:row>15</xdr:row>
      <xdr:rowOff>19049</xdr:rowOff>
    </xdr:to>
    <xdr:graphicFrame macro="">
      <xdr:nvGraphicFramePr>
        <xdr:cNvPr id="2" name="1 Gráfico">
          <a:extLst>
            <a:ext uri="{FF2B5EF4-FFF2-40B4-BE49-F238E27FC236}">
              <a16:creationId xmlns:a16="http://schemas.microsoft.com/office/drawing/2014/main" id="{DFBD20A8-77B1-4022-8BA4-21C2686B4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3</xdr:col>
      <xdr:colOff>533400</xdr:colOff>
      <xdr:row>5</xdr:row>
      <xdr:rowOff>85725</xdr:rowOff>
    </xdr:from>
    <xdr:to>
      <xdr:col>13</xdr:col>
      <xdr:colOff>133350</xdr:colOff>
      <xdr:row>15</xdr:row>
      <xdr:rowOff>28575</xdr:rowOff>
    </xdr:to>
    <xdr:graphicFrame macro="">
      <xdr:nvGraphicFramePr>
        <xdr:cNvPr id="2" name="1 Gráfico">
          <a:extLst>
            <a:ext uri="{FF2B5EF4-FFF2-40B4-BE49-F238E27FC236}">
              <a16:creationId xmlns:a16="http://schemas.microsoft.com/office/drawing/2014/main" id="{A4B51ED9-9F2A-4A6B-9271-45804EE8C5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4</xdr:col>
      <xdr:colOff>542924</xdr:colOff>
      <xdr:row>4</xdr:row>
      <xdr:rowOff>52386</xdr:rowOff>
    </xdr:from>
    <xdr:to>
      <xdr:col>10</xdr:col>
      <xdr:colOff>542925</xdr:colOff>
      <xdr:row>37</xdr:row>
      <xdr:rowOff>85725</xdr:rowOff>
    </xdr:to>
    <xdr:graphicFrame macro="">
      <xdr:nvGraphicFramePr>
        <xdr:cNvPr id="2" name="1 Gráfico">
          <a:extLst>
            <a:ext uri="{FF2B5EF4-FFF2-40B4-BE49-F238E27FC236}">
              <a16:creationId xmlns:a16="http://schemas.microsoft.com/office/drawing/2014/main" id="{22FB10D6-AF2E-4BF0-8B50-98E27B72D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4</xdr:col>
      <xdr:colOff>371475</xdr:colOff>
      <xdr:row>6</xdr:row>
      <xdr:rowOff>47625</xdr:rowOff>
    </xdr:from>
    <xdr:to>
      <xdr:col>10</xdr:col>
      <xdr:colOff>371476</xdr:colOff>
      <xdr:row>39</xdr:row>
      <xdr:rowOff>80964</xdr:rowOff>
    </xdr:to>
    <xdr:graphicFrame macro="">
      <xdr:nvGraphicFramePr>
        <xdr:cNvPr id="2" name="1 Gráfico">
          <a:extLst>
            <a:ext uri="{FF2B5EF4-FFF2-40B4-BE49-F238E27FC236}">
              <a16:creationId xmlns:a16="http://schemas.microsoft.com/office/drawing/2014/main" id="{EBB7B40D-EFBC-4FE8-AB31-9FB1AFA9D7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4</xdr:col>
      <xdr:colOff>742950</xdr:colOff>
      <xdr:row>6</xdr:row>
      <xdr:rowOff>85725</xdr:rowOff>
    </xdr:from>
    <xdr:to>
      <xdr:col>10</xdr:col>
      <xdr:colOff>742951</xdr:colOff>
      <xdr:row>39</xdr:row>
      <xdr:rowOff>119064</xdr:rowOff>
    </xdr:to>
    <xdr:graphicFrame macro="">
      <xdr:nvGraphicFramePr>
        <xdr:cNvPr id="2" name="1 Gráfico">
          <a:extLst>
            <a:ext uri="{FF2B5EF4-FFF2-40B4-BE49-F238E27FC236}">
              <a16:creationId xmlns:a16="http://schemas.microsoft.com/office/drawing/2014/main" id="{57A3FB2F-7D4D-49D8-AE4A-2E4311116C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4</xdr:col>
      <xdr:colOff>685800</xdr:colOff>
      <xdr:row>6</xdr:row>
      <xdr:rowOff>47625</xdr:rowOff>
    </xdr:from>
    <xdr:to>
      <xdr:col>10</xdr:col>
      <xdr:colOff>685801</xdr:colOff>
      <xdr:row>39</xdr:row>
      <xdr:rowOff>90489</xdr:rowOff>
    </xdr:to>
    <xdr:graphicFrame macro="">
      <xdr:nvGraphicFramePr>
        <xdr:cNvPr id="2" name="1 Gráfico">
          <a:extLst>
            <a:ext uri="{FF2B5EF4-FFF2-40B4-BE49-F238E27FC236}">
              <a16:creationId xmlns:a16="http://schemas.microsoft.com/office/drawing/2014/main" id="{36066C8D-6445-423A-BEBB-4FF9A822B0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11</xdr:col>
      <xdr:colOff>276225</xdr:colOff>
      <xdr:row>7</xdr:row>
      <xdr:rowOff>19050</xdr:rowOff>
    </xdr:from>
    <xdr:to>
      <xdr:col>16</xdr:col>
      <xdr:colOff>352425</xdr:colOff>
      <xdr:row>21</xdr:row>
      <xdr:rowOff>66676</xdr:rowOff>
    </xdr:to>
    <xdr:graphicFrame macro="">
      <xdr:nvGraphicFramePr>
        <xdr:cNvPr id="2" name="5 Gráfico">
          <a:extLst>
            <a:ext uri="{FF2B5EF4-FFF2-40B4-BE49-F238E27FC236}">
              <a16:creationId xmlns:a16="http://schemas.microsoft.com/office/drawing/2014/main" id="{A7DCB56D-CD2A-49E4-920B-67602CFF7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11</xdr:col>
      <xdr:colOff>314325</xdr:colOff>
      <xdr:row>6</xdr:row>
      <xdr:rowOff>147638</xdr:rowOff>
    </xdr:from>
    <xdr:to>
      <xdr:col>16</xdr:col>
      <xdr:colOff>390525</xdr:colOff>
      <xdr:row>22</xdr:row>
      <xdr:rowOff>66676</xdr:rowOff>
    </xdr:to>
    <xdr:graphicFrame macro="">
      <xdr:nvGraphicFramePr>
        <xdr:cNvPr id="2" name="2 Gráfico">
          <a:extLst>
            <a:ext uri="{FF2B5EF4-FFF2-40B4-BE49-F238E27FC236}">
              <a16:creationId xmlns:a16="http://schemas.microsoft.com/office/drawing/2014/main" id="{8C7F6AE1-1AA5-4DEA-822A-5157756B3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A00DC0AC-9CB4-44BE-B2EE-5994E06C0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7AEEE3E1-6FA7-4389-8C25-B9D688A16B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390525</xdr:colOff>
      <xdr:row>38</xdr:row>
      <xdr:rowOff>95250</xdr:rowOff>
    </xdr:to>
    <xdr:pic>
      <xdr:nvPicPr>
        <xdr:cNvPr id="2" name="Picture 1">
          <a:extLst>
            <a:ext uri="{FF2B5EF4-FFF2-40B4-BE49-F238E27FC236}">
              <a16:creationId xmlns:a16="http://schemas.microsoft.com/office/drawing/2014/main" id="{0F35612C-4B67-4C96-A49B-59FBB333AAB5}"/>
            </a:ext>
          </a:extLst>
        </xdr:cNvPr>
        <xdr:cNvPicPr>
          <a:picLocks noChangeAspect="1"/>
        </xdr:cNvPicPr>
      </xdr:nvPicPr>
      <xdr:blipFill>
        <a:blip xmlns:r="http://schemas.openxmlformats.org/officeDocument/2006/relationships" r:embed="rId1"/>
        <a:srcRect/>
        <a:stretch>
          <a:fillRect/>
        </a:stretch>
      </xdr:blipFill>
      <xdr:spPr>
        <a:xfrm>
          <a:off x="3657600" y="1143000"/>
          <a:ext cx="6486525" cy="61912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95250</xdr:colOff>
      <xdr:row>23</xdr:row>
      <xdr:rowOff>95250</xdr:rowOff>
    </xdr:to>
    <xdr:pic>
      <xdr:nvPicPr>
        <xdr:cNvPr id="2" name="Picture 1">
          <a:extLst>
            <a:ext uri="{FF2B5EF4-FFF2-40B4-BE49-F238E27FC236}">
              <a16:creationId xmlns:a16="http://schemas.microsoft.com/office/drawing/2014/main" id="{F080786E-4581-497F-9A49-8C3806FBA875}"/>
            </a:ext>
          </a:extLst>
        </xdr:cNvPr>
        <xdr:cNvPicPr>
          <a:picLocks noChangeAspect="1"/>
        </xdr:cNvPicPr>
      </xdr:nvPicPr>
      <xdr:blipFill>
        <a:blip xmlns:r="http://schemas.openxmlformats.org/officeDocument/2006/relationships" r:embed="rId1"/>
        <a:srcRect/>
        <a:stretch>
          <a:fillRect/>
        </a:stretch>
      </xdr:blipFill>
      <xdr:spPr>
        <a:xfrm>
          <a:off x="3657600" y="1143000"/>
          <a:ext cx="6191250" cy="33337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95250</xdr:colOff>
      <xdr:row>23</xdr:row>
      <xdr:rowOff>95250</xdr:rowOff>
    </xdr:to>
    <xdr:pic>
      <xdr:nvPicPr>
        <xdr:cNvPr id="2" name="Picture 1">
          <a:extLst>
            <a:ext uri="{FF2B5EF4-FFF2-40B4-BE49-F238E27FC236}">
              <a16:creationId xmlns:a16="http://schemas.microsoft.com/office/drawing/2014/main" id="{12A5599A-2B46-4F53-9516-415C41FB703C}"/>
            </a:ext>
          </a:extLst>
        </xdr:cNvPr>
        <xdr:cNvPicPr>
          <a:picLocks noChangeAspect="1"/>
        </xdr:cNvPicPr>
      </xdr:nvPicPr>
      <xdr:blipFill>
        <a:blip xmlns:r="http://schemas.openxmlformats.org/officeDocument/2006/relationships" r:embed="rId1"/>
        <a:srcRect/>
        <a:stretch>
          <a:fillRect/>
        </a:stretch>
      </xdr:blipFill>
      <xdr:spPr>
        <a:xfrm>
          <a:off x="3657600" y="1143000"/>
          <a:ext cx="6191250" cy="33337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95250</xdr:colOff>
      <xdr:row>23</xdr:row>
      <xdr:rowOff>95250</xdr:rowOff>
    </xdr:to>
    <xdr:pic>
      <xdr:nvPicPr>
        <xdr:cNvPr id="2" name="Picture 1">
          <a:extLst>
            <a:ext uri="{FF2B5EF4-FFF2-40B4-BE49-F238E27FC236}">
              <a16:creationId xmlns:a16="http://schemas.microsoft.com/office/drawing/2014/main" id="{2344D7A7-E694-4732-B7F3-ED8999C2B5D4}"/>
            </a:ext>
          </a:extLst>
        </xdr:cNvPr>
        <xdr:cNvPicPr>
          <a:picLocks noChangeAspect="1"/>
        </xdr:cNvPicPr>
      </xdr:nvPicPr>
      <xdr:blipFill>
        <a:blip xmlns:r="http://schemas.openxmlformats.org/officeDocument/2006/relationships" r:embed="rId1"/>
        <a:srcRect/>
        <a:stretch>
          <a:fillRect/>
        </a:stretch>
      </xdr:blipFill>
      <xdr:spPr>
        <a:xfrm>
          <a:off x="3657600" y="1143000"/>
          <a:ext cx="6191250" cy="33337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0</xdr:colOff>
      <xdr:row>5</xdr:row>
      <xdr:rowOff>0</xdr:rowOff>
    </xdr:from>
    <xdr:to>
      <xdr:col>12</xdr:col>
      <xdr:colOff>511177</xdr:colOff>
      <xdr:row>17</xdr:row>
      <xdr:rowOff>49405</xdr:rowOff>
    </xdr:to>
    <xdr:graphicFrame macro="">
      <xdr:nvGraphicFramePr>
        <xdr:cNvPr id="3" name="Gráfico 2">
          <a:extLst>
            <a:ext uri="{FF2B5EF4-FFF2-40B4-BE49-F238E27FC236}">
              <a16:creationId xmlns:a16="http://schemas.microsoft.com/office/drawing/2014/main" id="{841B6DA0-4B8F-481A-8214-C666DF10D8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41</xdr:col>
      <xdr:colOff>0</xdr:colOff>
      <xdr:row>6</xdr:row>
      <xdr:rowOff>0</xdr:rowOff>
    </xdr:from>
    <xdr:to>
      <xdr:col>55</xdr:col>
      <xdr:colOff>356429</xdr:colOff>
      <xdr:row>28</xdr:row>
      <xdr:rowOff>28707</xdr:rowOff>
    </xdr:to>
    <xdr:graphicFrame macro="">
      <xdr:nvGraphicFramePr>
        <xdr:cNvPr id="3" name="Chart 2">
          <a:extLst>
            <a:ext uri="{FF2B5EF4-FFF2-40B4-BE49-F238E27FC236}">
              <a16:creationId xmlns:a16="http://schemas.microsoft.com/office/drawing/2014/main" id="{8FB626B0-E556-406D-AD52-37743E967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5</xdr:col>
      <xdr:colOff>981075</xdr:colOff>
      <xdr:row>17</xdr:row>
      <xdr:rowOff>5715</xdr:rowOff>
    </xdr:to>
    <xdr:pic>
      <xdr:nvPicPr>
        <xdr:cNvPr id="3" name="Imagen 2">
          <a:extLst>
            <a:ext uri="{FF2B5EF4-FFF2-40B4-BE49-F238E27FC236}">
              <a16:creationId xmlns:a16="http://schemas.microsoft.com/office/drawing/2014/main" id="{D10F0EDB-5DCE-47D3-A305-1F12B0138062}"/>
            </a:ext>
          </a:extLst>
        </xdr:cNvPr>
        <xdr:cNvPicPr/>
      </xdr:nvPicPr>
      <xdr:blipFill>
        <a:blip xmlns:r="http://schemas.openxmlformats.org/officeDocument/2006/relationships" r:embed="rId1"/>
        <a:stretch>
          <a:fillRect/>
        </a:stretch>
      </xdr:blipFill>
      <xdr:spPr>
        <a:xfrm>
          <a:off x="0" y="742950"/>
          <a:ext cx="5972175" cy="235839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606095</xdr:colOff>
      <xdr:row>5</xdr:row>
      <xdr:rowOff>0</xdr:rowOff>
    </xdr:from>
    <xdr:to>
      <xdr:col>11</xdr:col>
      <xdr:colOff>301295</xdr:colOff>
      <xdr:row>39</xdr:row>
      <xdr:rowOff>38100</xdr:rowOff>
    </xdr:to>
    <xdr:graphicFrame macro="">
      <xdr:nvGraphicFramePr>
        <xdr:cNvPr id="2" name="Chart 3">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8</xdr:col>
      <xdr:colOff>8986</xdr:colOff>
      <xdr:row>6</xdr:row>
      <xdr:rowOff>0</xdr:rowOff>
    </xdr:from>
    <xdr:to>
      <xdr:col>22</xdr:col>
      <xdr:colOff>200217</xdr:colOff>
      <xdr:row>28</xdr:row>
      <xdr:rowOff>64050</xdr:rowOff>
    </xdr:to>
    <xdr:graphicFrame macro="">
      <xdr:nvGraphicFramePr>
        <xdr:cNvPr id="4" name="Chart 2">
          <a:extLst>
            <a:ext uri="{FF2B5EF4-FFF2-40B4-BE49-F238E27FC236}">
              <a16:creationId xmlns:a16="http://schemas.microsoft.com/office/drawing/2014/main" id="{D1B31CCF-9C91-4548-9C10-26BB047EF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195262</xdr:colOff>
      <xdr:row>5</xdr:row>
      <xdr:rowOff>0</xdr:rowOff>
    </xdr:from>
    <xdr:to>
      <xdr:col>11</xdr:col>
      <xdr:colOff>500062</xdr:colOff>
      <xdr:row>38</xdr:row>
      <xdr:rowOff>19050</xdr:rowOff>
    </xdr:to>
    <xdr:graphicFrame macro="">
      <xdr:nvGraphicFramePr>
        <xdr:cNvPr id="2" name="Chart 2">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761999</xdr:colOff>
      <xdr:row>4</xdr:row>
      <xdr:rowOff>0</xdr:rowOff>
    </xdr:from>
    <xdr:to>
      <xdr:col>13</xdr:col>
      <xdr:colOff>734786</xdr:colOff>
      <xdr:row>29</xdr:row>
      <xdr:rowOff>84364</xdr:rowOff>
    </xdr:to>
    <xdr:graphicFrame macro="">
      <xdr:nvGraphicFramePr>
        <xdr:cNvPr id="2" name="Gráfico 1">
          <a:extLst>
            <a:ext uri="{FF2B5EF4-FFF2-40B4-BE49-F238E27FC236}">
              <a16:creationId xmlns:a16="http://schemas.microsoft.com/office/drawing/2014/main" id="{9E65673F-E2E0-4657-ABE6-58F8EDF704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34992</xdr:colOff>
      <xdr:row>4</xdr:row>
      <xdr:rowOff>-1</xdr:rowOff>
    </xdr:from>
    <xdr:to>
      <xdr:col>17</xdr:col>
      <xdr:colOff>601929</xdr:colOff>
      <xdr:row>46</xdr:row>
      <xdr:rowOff>38620</xdr:rowOff>
    </xdr:to>
    <xdr:graphicFrame macro="">
      <xdr:nvGraphicFramePr>
        <xdr:cNvPr id="2" name="Gráfico 1">
          <a:extLst>
            <a:ext uri="{FF2B5EF4-FFF2-40B4-BE49-F238E27FC236}">
              <a16:creationId xmlns:a16="http://schemas.microsoft.com/office/drawing/2014/main" id="{A1E2021A-4D11-4D6D-ADC9-58B7817789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246530</xdr:colOff>
      <xdr:row>5</xdr:row>
      <xdr:rowOff>168088</xdr:rowOff>
    </xdr:from>
    <xdr:to>
      <xdr:col>14</xdr:col>
      <xdr:colOff>412937</xdr:colOff>
      <xdr:row>19</xdr:row>
      <xdr:rowOff>168088</xdr:rowOff>
    </xdr:to>
    <xdr:graphicFrame macro="">
      <xdr:nvGraphicFramePr>
        <xdr:cNvPr id="2" name="Gráfico 1">
          <a:extLst>
            <a:ext uri="{FF2B5EF4-FFF2-40B4-BE49-F238E27FC236}">
              <a16:creationId xmlns:a16="http://schemas.microsoft.com/office/drawing/2014/main" id="{DDB4C499-1F62-4F71-9D5B-32ABED000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79563</xdr:colOff>
      <xdr:row>7</xdr:row>
      <xdr:rowOff>56028</xdr:rowOff>
    </xdr:from>
    <xdr:to>
      <xdr:col>13</xdr:col>
      <xdr:colOff>251013</xdr:colOff>
      <xdr:row>16</xdr:row>
      <xdr:rowOff>141753</xdr:rowOff>
    </xdr:to>
    <xdr:sp macro="" textlink="">
      <xdr:nvSpPr>
        <xdr:cNvPr id="3" name="Cerrar llave 2">
          <a:extLst>
            <a:ext uri="{FF2B5EF4-FFF2-40B4-BE49-F238E27FC236}">
              <a16:creationId xmlns:a16="http://schemas.microsoft.com/office/drawing/2014/main" id="{63400391-D3EE-4298-BB99-57949FB2418B}"/>
            </a:ext>
          </a:extLst>
        </xdr:cNvPr>
        <xdr:cNvSpPr/>
      </xdr:nvSpPr>
      <xdr:spPr>
        <a:xfrm>
          <a:off x="11909613" y="1389528"/>
          <a:ext cx="171450" cy="1800225"/>
        </a:xfrm>
        <a:prstGeom prst="rightBrace">
          <a:avLst/>
        </a:prstGeom>
        <a:ln w="12700"/>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clientData/>
  </xdr:twoCellAnchor>
  <xdr:twoCellAnchor>
    <xdr:from>
      <xdr:col>13</xdr:col>
      <xdr:colOff>272863</xdr:colOff>
      <xdr:row>10</xdr:row>
      <xdr:rowOff>164166</xdr:rowOff>
    </xdr:from>
    <xdr:to>
      <xdr:col>14</xdr:col>
      <xdr:colOff>120463</xdr:colOff>
      <xdr:row>12</xdr:row>
      <xdr:rowOff>148926</xdr:rowOff>
    </xdr:to>
    <xdr:sp macro="" textlink="">
      <xdr:nvSpPr>
        <xdr:cNvPr id="4" name="Cuadro de texto 2">
          <a:extLst>
            <a:ext uri="{FF2B5EF4-FFF2-40B4-BE49-F238E27FC236}">
              <a16:creationId xmlns:a16="http://schemas.microsoft.com/office/drawing/2014/main" id="{CD74649E-4061-400F-81FA-197924036BE4}"/>
            </a:ext>
          </a:extLst>
        </xdr:cNvPr>
        <xdr:cNvSpPr txBox="1">
          <a:spLocks noChangeArrowheads="1"/>
        </xdr:cNvSpPr>
      </xdr:nvSpPr>
      <xdr:spPr bwMode="auto">
        <a:xfrm>
          <a:off x="12102913" y="2069166"/>
          <a:ext cx="609600" cy="365760"/>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just">
            <a:lnSpc>
              <a:spcPct val="107000"/>
            </a:lnSpc>
            <a:spcAft>
              <a:spcPts val="800"/>
            </a:spcAft>
          </a:pPr>
          <a:r>
            <a:rPr lang="es-MX" sz="800" b="1">
              <a:solidFill>
                <a:schemeClr val="tx1">
                  <a:lumMod val="75000"/>
                  <a:lumOff val="25000"/>
                </a:schemeClr>
              </a:solidFill>
              <a:effectLst/>
              <a:latin typeface="Arial" panose="020B0604020202020204" pitchFamily="34" charset="0"/>
              <a:ea typeface="Calibri" panose="020F0502020204030204" pitchFamily="34" charset="0"/>
            </a:rPr>
            <a:t>81.6%, 2,988</a:t>
          </a:r>
        </a:p>
        <a:p>
          <a:pPr algn="just">
            <a:lnSpc>
              <a:spcPct val="107000"/>
            </a:lnSpc>
            <a:spcAft>
              <a:spcPts val="800"/>
            </a:spcAft>
          </a:pPr>
          <a:endParaRPr lang="es-MX" sz="800" b="1">
            <a:solidFill>
              <a:schemeClr val="tx1">
                <a:lumMod val="75000"/>
                <a:lumOff val="25000"/>
              </a:schemeClr>
            </a:solidFill>
            <a:effectLst/>
            <a:latin typeface="Arial" panose="020B0604020202020204" pitchFamily="34" charset="0"/>
            <a:ea typeface="Calibri" panose="020F050202020403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1139597</xdr:colOff>
      <xdr:row>1</xdr:row>
      <xdr:rowOff>43475</xdr:rowOff>
    </xdr:from>
    <xdr:to>
      <xdr:col>17</xdr:col>
      <xdr:colOff>352962</xdr:colOff>
      <xdr:row>21</xdr:row>
      <xdr:rowOff>5375</xdr:rowOff>
    </xdr:to>
    <xdr:graphicFrame macro="">
      <xdr:nvGraphicFramePr>
        <xdr:cNvPr id="2" name="Gráfico 1">
          <a:extLst>
            <a:ext uri="{FF2B5EF4-FFF2-40B4-BE49-F238E27FC236}">
              <a16:creationId xmlns:a16="http://schemas.microsoft.com/office/drawing/2014/main" id="{51F3B1E7-B501-4F30-A22B-1127ABD46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13</xdr:col>
      <xdr:colOff>254000</xdr:colOff>
      <xdr:row>6</xdr:row>
      <xdr:rowOff>0</xdr:rowOff>
    </xdr:from>
    <xdr:to>
      <xdr:col>21</xdr:col>
      <xdr:colOff>90800</xdr:colOff>
      <xdr:row>29</xdr:row>
      <xdr:rowOff>104100</xdr:rowOff>
    </xdr:to>
    <xdr:graphicFrame macro="">
      <xdr:nvGraphicFramePr>
        <xdr:cNvPr id="2" name="Gráfico 1">
          <a:extLst>
            <a:ext uri="{FF2B5EF4-FFF2-40B4-BE49-F238E27FC236}">
              <a16:creationId xmlns:a16="http://schemas.microsoft.com/office/drawing/2014/main" id="{F7767A58-CB3A-4F29-BC69-9A10DACDE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146050</xdr:colOff>
      <xdr:row>6</xdr:row>
      <xdr:rowOff>66675</xdr:rowOff>
    </xdr:from>
    <xdr:to>
      <xdr:col>12</xdr:col>
      <xdr:colOff>752049</xdr:colOff>
      <xdr:row>39</xdr:row>
      <xdr:rowOff>80175</xdr:rowOff>
    </xdr:to>
    <xdr:graphicFrame macro="">
      <xdr:nvGraphicFramePr>
        <xdr:cNvPr id="2" name="Gráfico 1">
          <a:extLst>
            <a:ext uri="{FF2B5EF4-FFF2-40B4-BE49-F238E27FC236}">
              <a16:creationId xmlns:a16="http://schemas.microsoft.com/office/drawing/2014/main" id="{CFF7D55D-E019-4385-BCE9-ABDD26D87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279400</xdr:colOff>
      <xdr:row>6</xdr:row>
      <xdr:rowOff>0</xdr:rowOff>
    </xdr:from>
    <xdr:to>
      <xdr:col>12</xdr:col>
      <xdr:colOff>123399</xdr:colOff>
      <xdr:row>34</xdr:row>
      <xdr:rowOff>66002</xdr:rowOff>
    </xdr:to>
    <xdr:graphicFrame macro="">
      <xdr:nvGraphicFramePr>
        <xdr:cNvPr id="2" name="Gráfico 1">
          <a:extLst>
            <a:ext uri="{FF2B5EF4-FFF2-40B4-BE49-F238E27FC236}">
              <a16:creationId xmlns:a16="http://schemas.microsoft.com/office/drawing/2014/main" id="{85E03278-E20A-4C54-937B-8FBDDC93AA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8282</xdr:colOff>
      <xdr:row>5</xdr:row>
      <xdr:rowOff>49696</xdr:rowOff>
    </xdr:from>
    <xdr:to>
      <xdr:col>7</xdr:col>
      <xdr:colOff>132935</xdr:colOff>
      <xdr:row>15</xdr:row>
      <xdr:rowOff>175068</xdr:rowOff>
    </xdr:to>
    <xdr:pic>
      <xdr:nvPicPr>
        <xdr:cNvPr id="3" name="Imagen 2">
          <a:extLst>
            <a:ext uri="{FF2B5EF4-FFF2-40B4-BE49-F238E27FC236}">
              <a16:creationId xmlns:a16="http://schemas.microsoft.com/office/drawing/2014/main" id="{C249CA38-25E5-4F5F-9D8D-BB74F489E199}"/>
            </a:ext>
          </a:extLst>
        </xdr:cNvPr>
        <xdr:cNvPicPr/>
      </xdr:nvPicPr>
      <xdr:blipFill>
        <a:blip xmlns:r="http://schemas.openxmlformats.org/officeDocument/2006/relationships" r:embed="rId1"/>
        <a:stretch>
          <a:fillRect/>
        </a:stretch>
      </xdr:blipFill>
      <xdr:spPr>
        <a:xfrm>
          <a:off x="8282" y="977348"/>
          <a:ext cx="5972175" cy="194754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1904</xdr:colOff>
      <xdr:row>16</xdr:row>
      <xdr:rowOff>73342</xdr:rowOff>
    </xdr:from>
    <xdr:to>
      <xdr:col>18</xdr:col>
      <xdr:colOff>575504</xdr:colOff>
      <xdr:row>29</xdr:row>
      <xdr:rowOff>1642</xdr:rowOff>
    </xdr:to>
    <xdr:graphicFrame macro="">
      <xdr:nvGraphicFramePr>
        <xdr:cNvPr id="2" name="Gráfico 1">
          <a:extLst>
            <a:ext uri="{FF2B5EF4-FFF2-40B4-BE49-F238E27FC236}">
              <a16:creationId xmlns:a16="http://schemas.microsoft.com/office/drawing/2014/main" id="{BA650AC1-5121-43CD-937D-D3379A196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47625</xdr:colOff>
      <xdr:row>6</xdr:row>
      <xdr:rowOff>23811</xdr:rowOff>
    </xdr:from>
    <xdr:to>
      <xdr:col>14</xdr:col>
      <xdr:colOff>653625</xdr:colOff>
      <xdr:row>33</xdr:row>
      <xdr:rowOff>100311</xdr:rowOff>
    </xdr:to>
    <xdr:graphicFrame macro="">
      <xdr:nvGraphicFramePr>
        <xdr:cNvPr id="2" name="Gráfico 1">
          <a:extLst>
            <a:ext uri="{FF2B5EF4-FFF2-40B4-BE49-F238E27FC236}">
              <a16:creationId xmlns:a16="http://schemas.microsoft.com/office/drawing/2014/main" id="{D4298152-DD8B-4888-B131-D52A2AD939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5</xdr:col>
      <xdr:colOff>0</xdr:colOff>
      <xdr:row>5</xdr:row>
      <xdr:rowOff>157162</xdr:rowOff>
    </xdr:from>
    <xdr:to>
      <xdr:col>12</xdr:col>
      <xdr:colOff>606000</xdr:colOff>
      <xdr:row>33</xdr:row>
      <xdr:rowOff>115162</xdr:rowOff>
    </xdr:to>
    <xdr:graphicFrame macro="">
      <xdr:nvGraphicFramePr>
        <xdr:cNvPr id="2" name="Gráfico 1">
          <a:extLst>
            <a:ext uri="{FF2B5EF4-FFF2-40B4-BE49-F238E27FC236}">
              <a16:creationId xmlns:a16="http://schemas.microsoft.com/office/drawing/2014/main" id="{ED1BE2D4-BF10-4320-BA51-4BE65263EC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752475</xdr:colOff>
      <xdr:row>5</xdr:row>
      <xdr:rowOff>166685</xdr:rowOff>
    </xdr:from>
    <xdr:to>
      <xdr:col>12</xdr:col>
      <xdr:colOff>596475</xdr:colOff>
      <xdr:row>33</xdr:row>
      <xdr:rowOff>19842</xdr:rowOff>
    </xdr:to>
    <xdr:graphicFrame macro="">
      <xdr:nvGraphicFramePr>
        <xdr:cNvPr id="2" name="Gráfico 1">
          <a:extLst>
            <a:ext uri="{FF2B5EF4-FFF2-40B4-BE49-F238E27FC236}">
              <a16:creationId xmlns:a16="http://schemas.microsoft.com/office/drawing/2014/main" id="{8489A354-8544-4DC9-B9B5-F9D2D8646E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5</xdr:col>
      <xdr:colOff>0</xdr:colOff>
      <xdr:row>6</xdr:row>
      <xdr:rowOff>0</xdr:rowOff>
    </xdr:from>
    <xdr:to>
      <xdr:col>12</xdr:col>
      <xdr:colOff>606000</xdr:colOff>
      <xdr:row>31</xdr:row>
      <xdr:rowOff>140700</xdr:rowOff>
    </xdr:to>
    <xdr:graphicFrame macro="">
      <xdr:nvGraphicFramePr>
        <xdr:cNvPr id="2" name="Gráfico 1">
          <a:extLst>
            <a:ext uri="{FF2B5EF4-FFF2-40B4-BE49-F238E27FC236}">
              <a16:creationId xmlns:a16="http://schemas.microsoft.com/office/drawing/2014/main" id="{2D743B07-3E0B-43CF-A90B-CFAC01DBED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733425</xdr:colOff>
      <xdr:row>5</xdr:row>
      <xdr:rowOff>176211</xdr:rowOff>
    </xdr:from>
    <xdr:to>
      <xdr:col>12</xdr:col>
      <xdr:colOff>577425</xdr:colOff>
      <xdr:row>31</xdr:row>
      <xdr:rowOff>137211</xdr:rowOff>
    </xdr:to>
    <xdr:graphicFrame macro="">
      <xdr:nvGraphicFramePr>
        <xdr:cNvPr id="2" name="Gráfico 1">
          <a:extLst>
            <a:ext uri="{FF2B5EF4-FFF2-40B4-BE49-F238E27FC236}">
              <a16:creationId xmlns:a16="http://schemas.microsoft.com/office/drawing/2014/main" id="{9CE021DB-EB55-4D36-B95A-AB49987E9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4</xdr:col>
      <xdr:colOff>209550</xdr:colOff>
      <xdr:row>5</xdr:row>
      <xdr:rowOff>152400</xdr:rowOff>
    </xdr:from>
    <xdr:to>
      <xdr:col>12</xdr:col>
      <xdr:colOff>53550</xdr:colOff>
      <xdr:row>31</xdr:row>
      <xdr:rowOff>23400</xdr:rowOff>
    </xdr:to>
    <xdr:graphicFrame macro="">
      <xdr:nvGraphicFramePr>
        <xdr:cNvPr id="2" name="Gráfico 1">
          <a:extLst>
            <a:ext uri="{FF2B5EF4-FFF2-40B4-BE49-F238E27FC236}">
              <a16:creationId xmlns:a16="http://schemas.microsoft.com/office/drawing/2014/main" id="{F5289D7B-9AFA-42CF-890E-C3C2EA64A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xdr:col>
      <xdr:colOff>476248</xdr:colOff>
      <xdr:row>6</xdr:row>
      <xdr:rowOff>23811</xdr:rowOff>
    </xdr:from>
    <xdr:to>
      <xdr:col>12</xdr:col>
      <xdr:colOff>320248</xdr:colOff>
      <xdr:row>32</xdr:row>
      <xdr:rowOff>128811</xdr:rowOff>
    </xdr:to>
    <xdr:graphicFrame macro="">
      <xdr:nvGraphicFramePr>
        <xdr:cNvPr id="2" name="Gráfico 1">
          <a:extLst>
            <a:ext uri="{FF2B5EF4-FFF2-40B4-BE49-F238E27FC236}">
              <a16:creationId xmlns:a16="http://schemas.microsoft.com/office/drawing/2014/main" id="{73F7292B-8129-422A-B79F-ACB06C6914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4</xdr:col>
      <xdr:colOff>695325</xdr:colOff>
      <xdr:row>6</xdr:row>
      <xdr:rowOff>14286</xdr:rowOff>
    </xdr:from>
    <xdr:to>
      <xdr:col>12</xdr:col>
      <xdr:colOff>539325</xdr:colOff>
      <xdr:row>31</xdr:row>
      <xdr:rowOff>165786</xdr:rowOff>
    </xdr:to>
    <xdr:graphicFrame macro="">
      <xdr:nvGraphicFramePr>
        <xdr:cNvPr id="2" name="Gráfico 1">
          <a:extLst>
            <a:ext uri="{FF2B5EF4-FFF2-40B4-BE49-F238E27FC236}">
              <a16:creationId xmlns:a16="http://schemas.microsoft.com/office/drawing/2014/main" id="{502E7679-B565-4AA4-87EF-98782FD8C9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12</xdr:row>
      <xdr:rowOff>0</xdr:rowOff>
    </xdr:from>
    <xdr:to>
      <xdr:col>0</xdr:col>
      <xdr:colOff>5939999</xdr:colOff>
      <xdr:row>28</xdr:row>
      <xdr:rowOff>30000</xdr:rowOff>
    </xdr:to>
    <xdr:graphicFrame macro="">
      <xdr:nvGraphicFramePr>
        <xdr:cNvPr id="2" name="Gráfico 1">
          <a:extLst>
            <a:ext uri="{FF2B5EF4-FFF2-40B4-BE49-F238E27FC236}">
              <a16:creationId xmlns:a16="http://schemas.microsoft.com/office/drawing/2014/main" id="{00B0717C-E268-4867-8CBA-5C03044484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6</xdr:row>
      <xdr:rowOff>0</xdr:rowOff>
    </xdr:from>
    <xdr:to>
      <xdr:col>20</xdr:col>
      <xdr:colOff>133350</xdr:colOff>
      <xdr:row>23</xdr:row>
      <xdr:rowOff>95250</xdr:rowOff>
    </xdr:to>
    <xdr:pic>
      <xdr:nvPicPr>
        <xdr:cNvPr id="2" name="Picture 1">
          <a:extLst>
            <a:ext uri="{FF2B5EF4-FFF2-40B4-BE49-F238E27FC236}">
              <a16:creationId xmlns:a16="http://schemas.microsoft.com/office/drawing/2014/main" id="{BC37B5B6-18B3-4141-A0A4-F4567E8C63CA}"/>
            </a:ext>
          </a:extLst>
        </xdr:cNvPr>
        <xdr:cNvPicPr>
          <a:picLocks noChangeAspect="1"/>
        </xdr:cNvPicPr>
      </xdr:nvPicPr>
      <xdr:blipFill>
        <a:blip xmlns:r="http://schemas.openxmlformats.org/officeDocument/2006/relationships" r:embed="rId1"/>
        <a:srcRect/>
        <a:stretch>
          <a:fillRect/>
        </a:stretch>
      </xdr:blipFill>
      <xdr:spPr>
        <a:xfrm>
          <a:off x="3657600" y="1143000"/>
          <a:ext cx="8667750" cy="33337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A29C47C3-94DE-4039-B2D0-CB4205D3C8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C772C324-1AA9-43BA-A422-4608D8D26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E76DEA03-E915-4708-951F-E22FDCE86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28EEB7AB-666B-4FB3-A9DD-F8FBF4BD9F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38614310-073A-4A8E-9921-AE90F544CF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C5B8F967-82B7-436B-B9BA-D89F4F5F12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4</xdr:col>
      <xdr:colOff>15875</xdr:colOff>
      <xdr:row>6</xdr:row>
      <xdr:rowOff>0</xdr:rowOff>
    </xdr:from>
    <xdr:to>
      <xdr:col>11</xdr:col>
      <xdr:colOff>621874</xdr:colOff>
      <xdr:row>34</xdr:row>
      <xdr:rowOff>66002</xdr:rowOff>
    </xdr:to>
    <xdr:graphicFrame macro="">
      <xdr:nvGraphicFramePr>
        <xdr:cNvPr id="2" name="Gráfico 1">
          <a:extLst>
            <a:ext uri="{FF2B5EF4-FFF2-40B4-BE49-F238E27FC236}">
              <a16:creationId xmlns:a16="http://schemas.microsoft.com/office/drawing/2014/main" id="{F5F8475E-FEB2-4DAA-BB1F-F1711912A9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3</xdr:col>
      <xdr:colOff>347661</xdr:colOff>
      <xdr:row>7</xdr:row>
      <xdr:rowOff>128587</xdr:rowOff>
    </xdr:from>
    <xdr:to>
      <xdr:col>10</xdr:col>
      <xdr:colOff>676274</xdr:colOff>
      <xdr:row>22</xdr:row>
      <xdr:rowOff>14287</xdr:rowOff>
    </xdr:to>
    <xdr:graphicFrame macro="">
      <xdr:nvGraphicFramePr>
        <xdr:cNvPr id="2" name="Gráfico 1">
          <a:extLst>
            <a:ext uri="{FF2B5EF4-FFF2-40B4-BE49-F238E27FC236}">
              <a16:creationId xmlns:a16="http://schemas.microsoft.com/office/drawing/2014/main" id="{3C51D771-E7DA-4C9E-9F08-5195CC71D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2</xdr:col>
      <xdr:colOff>666750</xdr:colOff>
      <xdr:row>5</xdr:row>
      <xdr:rowOff>147637</xdr:rowOff>
    </xdr:from>
    <xdr:to>
      <xdr:col>9</xdr:col>
      <xdr:colOff>704850</xdr:colOff>
      <xdr:row>43</xdr:row>
      <xdr:rowOff>28575</xdr:rowOff>
    </xdr:to>
    <xdr:graphicFrame macro="">
      <xdr:nvGraphicFramePr>
        <xdr:cNvPr id="2" name="Gráfico 1">
          <a:extLst>
            <a:ext uri="{FF2B5EF4-FFF2-40B4-BE49-F238E27FC236}">
              <a16:creationId xmlns:a16="http://schemas.microsoft.com/office/drawing/2014/main" id="{F665011F-584C-4192-8F12-5D5FE955E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3</xdr:col>
      <xdr:colOff>438149</xdr:colOff>
      <xdr:row>6</xdr:row>
      <xdr:rowOff>42861</xdr:rowOff>
    </xdr:from>
    <xdr:to>
      <xdr:col>10</xdr:col>
      <xdr:colOff>542924</xdr:colOff>
      <xdr:row>43</xdr:row>
      <xdr:rowOff>47625</xdr:rowOff>
    </xdr:to>
    <xdr:graphicFrame macro="">
      <xdr:nvGraphicFramePr>
        <xdr:cNvPr id="2" name="Gráfico 1">
          <a:extLst>
            <a:ext uri="{FF2B5EF4-FFF2-40B4-BE49-F238E27FC236}">
              <a16:creationId xmlns:a16="http://schemas.microsoft.com/office/drawing/2014/main" id="{5D972B8E-DF55-4874-81EA-A2493BF2B4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0</xdr:colOff>
      <xdr:row>254</xdr:row>
      <xdr:rowOff>0</xdr:rowOff>
    </xdr:from>
    <xdr:to>
      <xdr:col>21</xdr:col>
      <xdr:colOff>571500</xdr:colOff>
      <xdr:row>269</xdr:row>
      <xdr:rowOff>38100</xdr:rowOff>
    </xdr:to>
    <xdr:graphicFrame macro="">
      <xdr:nvGraphicFramePr>
        <xdr:cNvPr id="2" name="Gráfico 1">
          <a:extLst>
            <a:ext uri="{FF2B5EF4-FFF2-40B4-BE49-F238E27FC236}">
              <a16:creationId xmlns:a16="http://schemas.microsoft.com/office/drawing/2014/main" id="{C0C60172-E1FA-4871-9EA2-F005FF668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8</xdr:col>
      <xdr:colOff>9525</xdr:colOff>
      <xdr:row>5</xdr:row>
      <xdr:rowOff>185737</xdr:rowOff>
    </xdr:from>
    <xdr:to>
      <xdr:col>17</xdr:col>
      <xdr:colOff>463125</xdr:colOff>
      <xdr:row>20</xdr:row>
      <xdr:rowOff>71437</xdr:rowOff>
    </xdr:to>
    <xdr:graphicFrame macro="">
      <xdr:nvGraphicFramePr>
        <xdr:cNvPr id="2" name="Gráfico 1">
          <a:extLst>
            <a:ext uri="{FF2B5EF4-FFF2-40B4-BE49-F238E27FC236}">
              <a16:creationId xmlns:a16="http://schemas.microsoft.com/office/drawing/2014/main" id="{3975A73D-0025-45CD-A109-B6ED5BFCE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11</xdr:col>
      <xdr:colOff>461962</xdr:colOff>
      <xdr:row>238</xdr:row>
      <xdr:rowOff>57150</xdr:rowOff>
    </xdr:from>
    <xdr:to>
      <xdr:col>21</xdr:col>
      <xdr:colOff>305962</xdr:colOff>
      <xdr:row>252</xdr:row>
      <xdr:rowOff>133350</xdr:rowOff>
    </xdr:to>
    <xdr:graphicFrame macro="">
      <xdr:nvGraphicFramePr>
        <xdr:cNvPr id="2" name="Gráfico 1">
          <a:extLst>
            <a:ext uri="{FF2B5EF4-FFF2-40B4-BE49-F238E27FC236}">
              <a16:creationId xmlns:a16="http://schemas.microsoft.com/office/drawing/2014/main" id="{FF21C88A-0358-4048-B36F-A31CFBF93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6</xdr:row>
      <xdr:rowOff>0</xdr:rowOff>
    </xdr:from>
    <xdr:to>
      <xdr:col>20</xdr:col>
      <xdr:colOff>133350</xdr:colOff>
      <xdr:row>23</xdr:row>
      <xdr:rowOff>95250</xdr:rowOff>
    </xdr:to>
    <xdr:pic>
      <xdr:nvPicPr>
        <xdr:cNvPr id="2" name="Picture 1">
          <a:extLst>
            <a:ext uri="{FF2B5EF4-FFF2-40B4-BE49-F238E27FC236}">
              <a16:creationId xmlns:a16="http://schemas.microsoft.com/office/drawing/2014/main" id="{238D6F11-E218-4FD4-8084-A15F35DF0E49}"/>
            </a:ext>
          </a:extLst>
        </xdr:cNvPr>
        <xdr:cNvPicPr>
          <a:picLocks noChangeAspect="1"/>
        </xdr:cNvPicPr>
      </xdr:nvPicPr>
      <xdr:blipFill>
        <a:blip xmlns:r="http://schemas.openxmlformats.org/officeDocument/2006/relationships" r:embed="rId1"/>
        <a:srcRect/>
        <a:stretch>
          <a:fillRect/>
        </a:stretch>
      </xdr:blipFill>
      <xdr:spPr>
        <a:xfrm>
          <a:off x="3657600" y="1143000"/>
          <a:ext cx="8667750" cy="333375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6</xdr:col>
      <xdr:colOff>71435</xdr:colOff>
      <xdr:row>15</xdr:row>
      <xdr:rowOff>19050</xdr:rowOff>
    </xdr:from>
    <xdr:to>
      <xdr:col>17</xdr:col>
      <xdr:colOff>29735</xdr:colOff>
      <xdr:row>39</xdr:row>
      <xdr:rowOff>9525</xdr:rowOff>
    </xdr:to>
    <xdr:graphicFrame macro="">
      <xdr:nvGraphicFramePr>
        <xdr:cNvPr id="2" name="Gráfico 1">
          <a:extLst>
            <a:ext uri="{FF2B5EF4-FFF2-40B4-BE49-F238E27FC236}">
              <a16:creationId xmlns:a16="http://schemas.microsoft.com/office/drawing/2014/main" id="{36B980C8-36E7-4312-AF93-7A6113C5B8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9</xdr:col>
      <xdr:colOff>138112</xdr:colOff>
      <xdr:row>5</xdr:row>
      <xdr:rowOff>33337</xdr:rowOff>
    </xdr:from>
    <xdr:to>
      <xdr:col>18</xdr:col>
      <xdr:colOff>591712</xdr:colOff>
      <xdr:row>32</xdr:row>
      <xdr:rowOff>120637</xdr:rowOff>
    </xdr:to>
    <xdr:graphicFrame macro="">
      <xdr:nvGraphicFramePr>
        <xdr:cNvPr id="2" name="Gráfico 1">
          <a:extLst>
            <a:ext uri="{FF2B5EF4-FFF2-40B4-BE49-F238E27FC236}">
              <a16:creationId xmlns:a16="http://schemas.microsoft.com/office/drawing/2014/main" id="{5363CA29-A59A-4A13-BF72-71CD6BD405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21</xdr:col>
      <xdr:colOff>28575</xdr:colOff>
      <xdr:row>5</xdr:row>
      <xdr:rowOff>161925</xdr:rowOff>
    </xdr:from>
    <xdr:to>
      <xdr:col>30</xdr:col>
      <xdr:colOff>482175</xdr:colOff>
      <xdr:row>32</xdr:row>
      <xdr:rowOff>58425</xdr:rowOff>
    </xdr:to>
    <xdr:graphicFrame macro="">
      <xdr:nvGraphicFramePr>
        <xdr:cNvPr id="2" name="Gráfico 1">
          <a:extLst>
            <a:ext uri="{FF2B5EF4-FFF2-40B4-BE49-F238E27FC236}">
              <a16:creationId xmlns:a16="http://schemas.microsoft.com/office/drawing/2014/main" id="{C811369E-2C46-49AC-A0D0-07764A115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7</xdr:col>
      <xdr:colOff>242887</xdr:colOff>
      <xdr:row>5</xdr:row>
      <xdr:rowOff>52387</xdr:rowOff>
    </xdr:from>
    <xdr:to>
      <xdr:col>17</xdr:col>
      <xdr:colOff>448837</xdr:colOff>
      <xdr:row>25</xdr:row>
      <xdr:rowOff>61987</xdr:rowOff>
    </xdr:to>
    <xdr:graphicFrame macro="">
      <xdr:nvGraphicFramePr>
        <xdr:cNvPr id="2" name="Gráfico 1">
          <a:extLst>
            <a:ext uri="{FF2B5EF4-FFF2-40B4-BE49-F238E27FC236}">
              <a16:creationId xmlns:a16="http://schemas.microsoft.com/office/drawing/2014/main" id="{BCCD8084-B7C7-459A-96EB-46048AB25D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6</xdr:col>
      <xdr:colOff>4762</xdr:colOff>
      <xdr:row>5</xdr:row>
      <xdr:rowOff>14287</xdr:rowOff>
    </xdr:from>
    <xdr:to>
      <xdr:col>16</xdr:col>
      <xdr:colOff>572662</xdr:colOff>
      <xdr:row>32</xdr:row>
      <xdr:rowOff>187987</xdr:rowOff>
    </xdr:to>
    <xdr:graphicFrame macro="">
      <xdr:nvGraphicFramePr>
        <xdr:cNvPr id="2" name="Gráfico 1">
          <a:extLst>
            <a:ext uri="{FF2B5EF4-FFF2-40B4-BE49-F238E27FC236}">
              <a16:creationId xmlns:a16="http://schemas.microsoft.com/office/drawing/2014/main" id="{BDA00804-4A2C-4111-8084-83EFB70495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6</xdr:col>
      <xdr:colOff>4762</xdr:colOff>
      <xdr:row>6</xdr:row>
      <xdr:rowOff>14287</xdr:rowOff>
    </xdr:from>
    <xdr:to>
      <xdr:col>16</xdr:col>
      <xdr:colOff>572662</xdr:colOff>
      <xdr:row>33</xdr:row>
      <xdr:rowOff>187987</xdr:rowOff>
    </xdr:to>
    <xdr:graphicFrame macro="">
      <xdr:nvGraphicFramePr>
        <xdr:cNvPr id="2" name="Gráfico 1">
          <a:extLst>
            <a:ext uri="{FF2B5EF4-FFF2-40B4-BE49-F238E27FC236}">
              <a16:creationId xmlns:a16="http://schemas.microsoft.com/office/drawing/2014/main" id="{6B861AAF-F650-46C1-84ED-DE074D5631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9</xdr:col>
      <xdr:colOff>1361</xdr:colOff>
      <xdr:row>4</xdr:row>
      <xdr:rowOff>177572</xdr:rowOff>
    </xdr:from>
    <xdr:to>
      <xdr:col>19</xdr:col>
      <xdr:colOff>517071</xdr:colOff>
      <xdr:row>38</xdr:row>
      <xdr:rowOff>122463</xdr:rowOff>
    </xdr:to>
    <xdr:graphicFrame macro="">
      <xdr:nvGraphicFramePr>
        <xdr:cNvPr id="2" name="Gráfico 1">
          <a:extLst>
            <a:ext uri="{FF2B5EF4-FFF2-40B4-BE49-F238E27FC236}">
              <a16:creationId xmlns:a16="http://schemas.microsoft.com/office/drawing/2014/main" id="{249ECC8D-E872-4FC2-A745-C1E6B2539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10</xdr:col>
      <xdr:colOff>76200</xdr:colOff>
      <xdr:row>5</xdr:row>
      <xdr:rowOff>14287</xdr:rowOff>
    </xdr:from>
    <xdr:to>
      <xdr:col>18</xdr:col>
      <xdr:colOff>596475</xdr:colOff>
      <xdr:row>30</xdr:row>
      <xdr:rowOff>111787</xdr:rowOff>
    </xdr:to>
    <xdr:graphicFrame macro="">
      <xdr:nvGraphicFramePr>
        <xdr:cNvPr id="2" name="Gráfico 1">
          <a:extLst>
            <a:ext uri="{FF2B5EF4-FFF2-40B4-BE49-F238E27FC236}">
              <a16:creationId xmlns:a16="http://schemas.microsoft.com/office/drawing/2014/main" id="{D4BDD9DF-DBA7-48C6-8110-8DBDF1698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105</xdr:row>
      <xdr:rowOff>100012</xdr:rowOff>
    </xdr:from>
    <xdr:to>
      <xdr:col>19</xdr:col>
      <xdr:colOff>463125</xdr:colOff>
      <xdr:row>131</xdr:row>
      <xdr:rowOff>7012</xdr:rowOff>
    </xdr:to>
    <xdr:graphicFrame macro="">
      <xdr:nvGraphicFramePr>
        <xdr:cNvPr id="4" name="Gráfico 3">
          <a:extLst>
            <a:ext uri="{FF2B5EF4-FFF2-40B4-BE49-F238E27FC236}">
              <a16:creationId xmlns:a16="http://schemas.microsoft.com/office/drawing/2014/main" id="{D47F1BF8-3C91-4D1C-A57C-DD99AF3E5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10</xdr:col>
      <xdr:colOff>76200</xdr:colOff>
      <xdr:row>5</xdr:row>
      <xdr:rowOff>14287</xdr:rowOff>
    </xdr:from>
    <xdr:to>
      <xdr:col>18</xdr:col>
      <xdr:colOff>596475</xdr:colOff>
      <xdr:row>30</xdr:row>
      <xdr:rowOff>111787</xdr:rowOff>
    </xdr:to>
    <xdr:graphicFrame macro="">
      <xdr:nvGraphicFramePr>
        <xdr:cNvPr id="2" name="Gráfico 1">
          <a:extLst>
            <a:ext uri="{FF2B5EF4-FFF2-40B4-BE49-F238E27FC236}">
              <a16:creationId xmlns:a16="http://schemas.microsoft.com/office/drawing/2014/main" id="{22C8E758-97AC-46AE-93A8-B32F2F2D7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5</xdr:row>
      <xdr:rowOff>4762</xdr:rowOff>
    </xdr:from>
    <xdr:to>
      <xdr:col>29</xdr:col>
      <xdr:colOff>453600</xdr:colOff>
      <xdr:row>30</xdr:row>
      <xdr:rowOff>102262</xdr:rowOff>
    </xdr:to>
    <xdr:graphicFrame macro="">
      <xdr:nvGraphicFramePr>
        <xdr:cNvPr id="3" name="Gráfico 2">
          <a:extLst>
            <a:ext uri="{FF2B5EF4-FFF2-40B4-BE49-F238E27FC236}">
              <a16:creationId xmlns:a16="http://schemas.microsoft.com/office/drawing/2014/main" id="{568965CD-3B04-4383-8B7A-922D46A660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105</xdr:row>
      <xdr:rowOff>100012</xdr:rowOff>
    </xdr:from>
    <xdr:to>
      <xdr:col>19</xdr:col>
      <xdr:colOff>463125</xdr:colOff>
      <xdr:row>131</xdr:row>
      <xdr:rowOff>7012</xdr:rowOff>
    </xdr:to>
    <xdr:graphicFrame macro="">
      <xdr:nvGraphicFramePr>
        <xdr:cNvPr id="4" name="Gráfico 3">
          <a:extLst>
            <a:ext uri="{FF2B5EF4-FFF2-40B4-BE49-F238E27FC236}">
              <a16:creationId xmlns:a16="http://schemas.microsoft.com/office/drawing/2014/main" id="{CEA557B1-CBBB-4191-9C21-98D47700F9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105</xdr:row>
      <xdr:rowOff>95250</xdr:rowOff>
    </xdr:from>
    <xdr:to>
      <xdr:col>30</xdr:col>
      <xdr:colOff>453390</xdr:colOff>
      <xdr:row>131</xdr:row>
      <xdr:rowOff>1905</xdr:rowOff>
    </xdr:to>
    <xdr:graphicFrame macro="">
      <xdr:nvGraphicFramePr>
        <xdr:cNvPr id="5" name="Gráfico 4">
          <a:extLst>
            <a:ext uri="{FF2B5EF4-FFF2-40B4-BE49-F238E27FC236}">
              <a16:creationId xmlns:a16="http://schemas.microsoft.com/office/drawing/2014/main" id="{5F0B937C-522B-48C1-BC96-C167DCDC6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8</xdr:col>
      <xdr:colOff>665938</xdr:colOff>
      <xdr:row>4</xdr:row>
      <xdr:rowOff>25790</xdr:rowOff>
    </xdr:from>
    <xdr:to>
      <xdr:col>16</xdr:col>
      <xdr:colOff>754063</xdr:colOff>
      <xdr:row>20</xdr:row>
      <xdr:rowOff>141288</xdr:rowOff>
    </xdr:to>
    <xdr:graphicFrame macro="">
      <xdr:nvGraphicFramePr>
        <xdr:cNvPr id="4" name="Gráfico 3">
          <a:extLst>
            <a:ext uri="{FF2B5EF4-FFF2-40B4-BE49-F238E27FC236}">
              <a16:creationId xmlns:a16="http://schemas.microsoft.com/office/drawing/2014/main" id="{53AED8FB-3B02-46F2-BF1E-3DF47A5487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390525</xdr:colOff>
      <xdr:row>38</xdr:row>
      <xdr:rowOff>95250</xdr:rowOff>
    </xdr:to>
    <xdr:pic>
      <xdr:nvPicPr>
        <xdr:cNvPr id="2" name="Picture 1">
          <a:extLst>
            <a:ext uri="{FF2B5EF4-FFF2-40B4-BE49-F238E27FC236}">
              <a16:creationId xmlns:a16="http://schemas.microsoft.com/office/drawing/2014/main" id="{12C177FE-0C75-46AB-9BDC-65408697572F}"/>
            </a:ext>
          </a:extLst>
        </xdr:cNvPr>
        <xdr:cNvPicPr>
          <a:picLocks noChangeAspect="1"/>
        </xdr:cNvPicPr>
      </xdr:nvPicPr>
      <xdr:blipFill>
        <a:blip xmlns:r="http://schemas.openxmlformats.org/officeDocument/2006/relationships" r:embed="rId1"/>
        <a:srcRect/>
        <a:stretch>
          <a:fillRect/>
        </a:stretch>
      </xdr:blipFill>
      <xdr:spPr>
        <a:xfrm>
          <a:off x="3657600" y="1143000"/>
          <a:ext cx="6486525" cy="619125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438150</xdr:colOff>
      <xdr:row>19</xdr:row>
      <xdr:rowOff>71437</xdr:rowOff>
    </xdr:from>
    <xdr:to>
      <xdr:col>8</xdr:col>
      <xdr:colOff>571500</xdr:colOff>
      <xdr:row>33</xdr:row>
      <xdr:rowOff>47625</xdr:rowOff>
    </xdr:to>
    <xdr:graphicFrame macro="">
      <xdr:nvGraphicFramePr>
        <xdr:cNvPr id="2" name="Gráfico 1">
          <a:extLst>
            <a:ext uri="{FF2B5EF4-FFF2-40B4-BE49-F238E27FC236}">
              <a16:creationId xmlns:a16="http://schemas.microsoft.com/office/drawing/2014/main" id="{14F26425-4F1A-47F6-B17A-344F2673F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8</xdr:col>
      <xdr:colOff>750834</xdr:colOff>
      <xdr:row>8</xdr:row>
      <xdr:rowOff>92343</xdr:rowOff>
    </xdr:from>
    <xdr:to>
      <xdr:col>16</xdr:col>
      <xdr:colOff>201516</xdr:colOff>
      <xdr:row>25</xdr:row>
      <xdr:rowOff>40929</xdr:rowOff>
    </xdr:to>
    <xdr:graphicFrame macro="">
      <xdr:nvGraphicFramePr>
        <xdr:cNvPr id="2" name="Gráfico 1">
          <a:extLst>
            <a:ext uri="{FF2B5EF4-FFF2-40B4-BE49-F238E27FC236}">
              <a16:creationId xmlns:a16="http://schemas.microsoft.com/office/drawing/2014/main" id="{F3EC39AD-70B7-458D-A7E6-5B989E96C4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29087</xdr:colOff>
      <xdr:row>30</xdr:row>
      <xdr:rowOff>153071</xdr:rowOff>
    </xdr:from>
    <xdr:to>
      <xdr:col>16</xdr:col>
      <xdr:colOff>377700</xdr:colOff>
      <xdr:row>47</xdr:row>
      <xdr:rowOff>115359</xdr:rowOff>
    </xdr:to>
    <xdr:graphicFrame macro="">
      <xdr:nvGraphicFramePr>
        <xdr:cNvPr id="3" name="Gráfico 2">
          <a:extLst>
            <a:ext uri="{FF2B5EF4-FFF2-40B4-BE49-F238E27FC236}">
              <a16:creationId xmlns:a16="http://schemas.microsoft.com/office/drawing/2014/main" id="{0183B2CB-4BDB-40D9-B6E7-488CD6900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xdr:col>
      <xdr:colOff>320675</xdr:colOff>
      <xdr:row>20</xdr:row>
      <xdr:rowOff>104774</xdr:rowOff>
    </xdr:from>
    <xdr:to>
      <xdr:col>8</xdr:col>
      <xdr:colOff>444500</xdr:colOff>
      <xdr:row>40</xdr:row>
      <xdr:rowOff>31749</xdr:rowOff>
    </xdr:to>
    <xdr:graphicFrame macro="">
      <xdr:nvGraphicFramePr>
        <xdr:cNvPr id="2" name="Gráfico 1">
          <a:extLst>
            <a:ext uri="{FF2B5EF4-FFF2-40B4-BE49-F238E27FC236}">
              <a16:creationId xmlns:a16="http://schemas.microsoft.com/office/drawing/2014/main" id="{00000000-0008-0000-6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4</xdr:col>
      <xdr:colOff>56073</xdr:colOff>
      <xdr:row>2</xdr:row>
      <xdr:rowOff>152399</xdr:rowOff>
    </xdr:from>
    <xdr:to>
      <xdr:col>11</xdr:col>
      <xdr:colOff>275147</xdr:colOff>
      <xdr:row>33</xdr:row>
      <xdr:rowOff>28574</xdr:rowOff>
    </xdr:to>
    <xdr:graphicFrame macro="">
      <xdr:nvGraphicFramePr>
        <xdr:cNvPr id="2" name="Gráfico 1">
          <a:extLst>
            <a:ext uri="{FF2B5EF4-FFF2-40B4-BE49-F238E27FC236}">
              <a16:creationId xmlns:a16="http://schemas.microsoft.com/office/drawing/2014/main" id="{00000000-0008-0000-6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2</xdr:col>
      <xdr:colOff>723899</xdr:colOff>
      <xdr:row>4</xdr:row>
      <xdr:rowOff>139700</xdr:rowOff>
    </xdr:from>
    <xdr:to>
      <xdr:col>11</xdr:col>
      <xdr:colOff>409575</xdr:colOff>
      <xdr:row>24</xdr:row>
      <xdr:rowOff>123825</xdr:rowOff>
    </xdr:to>
    <xdr:graphicFrame macro="">
      <xdr:nvGraphicFramePr>
        <xdr:cNvPr id="2" name="Gráfico 1">
          <a:extLst>
            <a:ext uri="{FF2B5EF4-FFF2-40B4-BE49-F238E27FC236}">
              <a16:creationId xmlns:a16="http://schemas.microsoft.com/office/drawing/2014/main" id="{00000000-0008-0000-6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2</xdr:col>
      <xdr:colOff>666750</xdr:colOff>
      <xdr:row>1</xdr:row>
      <xdr:rowOff>158749</xdr:rowOff>
    </xdr:from>
    <xdr:to>
      <xdr:col>10</xdr:col>
      <xdr:colOff>438150</xdr:colOff>
      <xdr:row>26</xdr:row>
      <xdr:rowOff>19050</xdr:rowOff>
    </xdr:to>
    <xdr:graphicFrame macro="">
      <xdr:nvGraphicFramePr>
        <xdr:cNvPr id="2" name="Gráfico 1">
          <a:extLst>
            <a:ext uri="{FF2B5EF4-FFF2-40B4-BE49-F238E27FC236}">
              <a16:creationId xmlns:a16="http://schemas.microsoft.com/office/drawing/2014/main" id="{00000000-0008-0000-6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3</xdr:col>
      <xdr:colOff>26957</xdr:colOff>
      <xdr:row>2</xdr:row>
      <xdr:rowOff>152760</xdr:rowOff>
    </xdr:from>
    <xdr:to>
      <xdr:col>10</xdr:col>
      <xdr:colOff>664953</xdr:colOff>
      <xdr:row>20</xdr:row>
      <xdr:rowOff>152759</xdr:rowOff>
    </xdr:to>
    <xdr:graphicFrame macro="">
      <xdr:nvGraphicFramePr>
        <xdr:cNvPr id="2" name="Gráfico 1">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2</xdr:col>
      <xdr:colOff>512733</xdr:colOff>
      <xdr:row>1</xdr:row>
      <xdr:rowOff>76201</xdr:rowOff>
    </xdr:from>
    <xdr:to>
      <xdr:col>10</xdr:col>
      <xdr:colOff>116816</xdr:colOff>
      <xdr:row>44</xdr:row>
      <xdr:rowOff>107830</xdr:rowOff>
    </xdr:to>
    <xdr:graphicFrame macro="">
      <xdr:nvGraphicFramePr>
        <xdr:cNvPr id="2" name="Gráfico 1">
          <a:extLst>
            <a:ext uri="{FF2B5EF4-FFF2-40B4-BE49-F238E27FC236}">
              <a16:creationId xmlns:a16="http://schemas.microsoft.com/office/drawing/2014/main" id="{00000000-0008-0000-7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4</xdr:col>
      <xdr:colOff>152400</xdr:colOff>
      <xdr:row>2</xdr:row>
      <xdr:rowOff>19049</xdr:rowOff>
    </xdr:from>
    <xdr:to>
      <xdr:col>12</xdr:col>
      <xdr:colOff>419100</xdr:colOff>
      <xdr:row>19</xdr:row>
      <xdr:rowOff>85724</xdr:rowOff>
    </xdr:to>
    <xdr:graphicFrame macro="">
      <xdr:nvGraphicFramePr>
        <xdr:cNvPr id="2" name="Gráfico 1">
          <a:extLst>
            <a:ext uri="{FF2B5EF4-FFF2-40B4-BE49-F238E27FC236}">
              <a16:creationId xmlns:a16="http://schemas.microsoft.com/office/drawing/2014/main" id="{00000000-0008-0000-7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3</xdr:col>
      <xdr:colOff>8985</xdr:colOff>
      <xdr:row>1</xdr:row>
      <xdr:rowOff>149226</xdr:rowOff>
    </xdr:from>
    <xdr:to>
      <xdr:col>10</xdr:col>
      <xdr:colOff>143774</xdr:colOff>
      <xdr:row>44</xdr:row>
      <xdr:rowOff>17972</xdr:rowOff>
    </xdr:to>
    <xdr:graphicFrame macro="">
      <xdr:nvGraphicFramePr>
        <xdr:cNvPr id="2" name="Gráfico 1">
          <a:extLst>
            <a:ext uri="{FF2B5EF4-FFF2-40B4-BE49-F238E27FC236}">
              <a16:creationId xmlns:a16="http://schemas.microsoft.com/office/drawing/2014/main" id="{00000000-0008-0000-7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390525</xdr:colOff>
      <xdr:row>38</xdr:row>
      <xdr:rowOff>95250</xdr:rowOff>
    </xdr:to>
    <xdr:pic>
      <xdr:nvPicPr>
        <xdr:cNvPr id="2" name="Picture 1">
          <a:extLst>
            <a:ext uri="{FF2B5EF4-FFF2-40B4-BE49-F238E27FC236}">
              <a16:creationId xmlns:a16="http://schemas.microsoft.com/office/drawing/2014/main" id="{ABDC6767-B3E9-4813-BD25-BF5649372CE5}"/>
            </a:ext>
          </a:extLst>
        </xdr:cNvPr>
        <xdr:cNvPicPr>
          <a:picLocks noChangeAspect="1"/>
        </xdr:cNvPicPr>
      </xdr:nvPicPr>
      <xdr:blipFill>
        <a:blip xmlns:r="http://schemas.openxmlformats.org/officeDocument/2006/relationships" r:embed="rId1"/>
        <a:srcRect/>
        <a:stretch>
          <a:fillRect/>
        </a:stretch>
      </xdr:blipFill>
      <xdr:spPr>
        <a:xfrm>
          <a:off x="3657600" y="1143000"/>
          <a:ext cx="6486525" cy="619125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3</xdr:col>
      <xdr:colOff>669925</xdr:colOff>
      <xdr:row>2</xdr:row>
      <xdr:rowOff>34924</xdr:rowOff>
    </xdr:from>
    <xdr:to>
      <xdr:col>12</xdr:col>
      <xdr:colOff>184150</xdr:colOff>
      <xdr:row>19</xdr:row>
      <xdr:rowOff>47625</xdr:rowOff>
    </xdr:to>
    <xdr:graphicFrame macro="">
      <xdr:nvGraphicFramePr>
        <xdr:cNvPr id="2" name="Gráfico 1">
          <a:extLst>
            <a:ext uri="{FF2B5EF4-FFF2-40B4-BE49-F238E27FC236}">
              <a16:creationId xmlns:a16="http://schemas.microsoft.com/office/drawing/2014/main" id="{00000000-0008-0000-7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2</xdr:col>
      <xdr:colOff>263467</xdr:colOff>
      <xdr:row>1</xdr:row>
      <xdr:rowOff>135925</xdr:rowOff>
    </xdr:from>
    <xdr:to>
      <xdr:col>9</xdr:col>
      <xdr:colOff>709883</xdr:colOff>
      <xdr:row>43</xdr:row>
      <xdr:rowOff>134789</xdr:rowOff>
    </xdr:to>
    <xdr:graphicFrame macro="">
      <xdr:nvGraphicFramePr>
        <xdr:cNvPr id="2" name="Gráfico 1">
          <a:extLst>
            <a:ext uri="{FF2B5EF4-FFF2-40B4-BE49-F238E27FC236}">
              <a16:creationId xmlns:a16="http://schemas.microsoft.com/office/drawing/2014/main" id="{00000000-0008-0000-7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6</xdr:col>
      <xdr:colOff>557720</xdr:colOff>
      <xdr:row>4</xdr:row>
      <xdr:rowOff>27495</xdr:rowOff>
    </xdr:from>
    <xdr:to>
      <xdr:col>14</xdr:col>
      <xdr:colOff>73504</xdr:colOff>
      <xdr:row>30</xdr:row>
      <xdr:rowOff>160847</xdr:rowOff>
    </xdr:to>
    <xdr:graphicFrame macro="">
      <xdr:nvGraphicFramePr>
        <xdr:cNvPr id="2" name="Gráfico 1">
          <a:extLst>
            <a:ext uri="{FF2B5EF4-FFF2-40B4-BE49-F238E27FC236}">
              <a16:creationId xmlns:a16="http://schemas.microsoft.com/office/drawing/2014/main" id="{00000000-0008-0000-7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3</xdr:col>
      <xdr:colOff>628651</xdr:colOff>
      <xdr:row>3</xdr:row>
      <xdr:rowOff>123825</xdr:rowOff>
    </xdr:from>
    <xdr:to>
      <xdr:col>10</xdr:col>
      <xdr:colOff>476250</xdr:colOff>
      <xdr:row>31</xdr:row>
      <xdr:rowOff>76200</xdr:rowOff>
    </xdr:to>
    <xdr:graphicFrame macro="">
      <xdr:nvGraphicFramePr>
        <xdr:cNvPr id="2" name="Gráfico 1">
          <a:extLst>
            <a:ext uri="{FF2B5EF4-FFF2-40B4-BE49-F238E27FC236}">
              <a16:creationId xmlns:a16="http://schemas.microsoft.com/office/drawing/2014/main" id="{00000000-0008-0000-7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7</xdr:col>
      <xdr:colOff>11322</xdr:colOff>
      <xdr:row>5</xdr:row>
      <xdr:rowOff>59244</xdr:rowOff>
    </xdr:from>
    <xdr:to>
      <xdr:col>15</xdr:col>
      <xdr:colOff>314504</xdr:colOff>
      <xdr:row>29</xdr:row>
      <xdr:rowOff>8985</xdr:rowOff>
    </xdr:to>
    <xdr:graphicFrame macro="">
      <xdr:nvGraphicFramePr>
        <xdr:cNvPr id="2" name="Gráfico 1">
          <a:extLst>
            <a:ext uri="{FF2B5EF4-FFF2-40B4-BE49-F238E27FC236}">
              <a16:creationId xmlns:a16="http://schemas.microsoft.com/office/drawing/2014/main" id="{00000000-0008-0000-7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3</xdr:col>
      <xdr:colOff>200024</xdr:colOff>
      <xdr:row>2</xdr:row>
      <xdr:rowOff>38099</xdr:rowOff>
    </xdr:from>
    <xdr:to>
      <xdr:col>11</xdr:col>
      <xdr:colOff>219075</xdr:colOff>
      <xdr:row>24</xdr:row>
      <xdr:rowOff>57150</xdr:rowOff>
    </xdr:to>
    <xdr:graphicFrame macro="">
      <xdr:nvGraphicFramePr>
        <xdr:cNvPr id="2" name="Gráfico 1">
          <a:extLst>
            <a:ext uri="{FF2B5EF4-FFF2-40B4-BE49-F238E27FC236}">
              <a16:creationId xmlns:a16="http://schemas.microsoft.com/office/drawing/2014/main" id="{00000000-0008-0000-7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3</xdr:col>
      <xdr:colOff>88841</xdr:colOff>
      <xdr:row>1</xdr:row>
      <xdr:rowOff>161924</xdr:rowOff>
    </xdr:from>
    <xdr:to>
      <xdr:col>11</xdr:col>
      <xdr:colOff>82490</xdr:colOff>
      <xdr:row>41</xdr:row>
      <xdr:rowOff>3174</xdr:rowOff>
    </xdr:to>
    <xdr:graphicFrame macro="">
      <xdr:nvGraphicFramePr>
        <xdr:cNvPr id="2" name="Gráfico 1">
          <a:extLst>
            <a:ext uri="{FF2B5EF4-FFF2-40B4-BE49-F238E27FC236}">
              <a16:creationId xmlns:a16="http://schemas.microsoft.com/office/drawing/2014/main" id="{00000000-0008-0000-7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7</xdr:col>
      <xdr:colOff>19050</xdr:colOff>
      <xdr:row>9</xdr:row>
      <xdr:rowOff>152400</xdr:rowOff>
    </xdr:from>
    <xdr:to>
      <xdr:col>17</xdr:col>
      <xdr:colOff>228600</xdr:colOff>
      <xdr:row>38</xdr:row>
      <xdr:rowOff>27900</xdr:rowOff>
    </xdr:to>
    <xdr:graphicFrame macro="">
      <xdr:nvGraphicFramePr>
        <xdr:cNvPr id="2" name="Gráfico 1">
          <a:extLst>
            <a:ext uri="{FF2B5EF4-FFF2-40B4-BE49-F238E27FC236}">
              <a16:creationId xmlns:a16="http://schemas.microsoft.com/office/drawing/2014/main" id="{045D08CD-29A1-45DF-89E7-028ED28D45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7</xdr:col>
      <xdr:colOff>114300</xdr:colOff>
      <xdr:row>6</xdr:row>
      <xdr:rowOff>0</xdr:rowOff>
    </xdr:from>
    <xdr:to>
      <xdr:col>17</xdr:col>
      <xdr:colOff>142875</xdr:colOff>
      <xdr:row>34</xdr:row>
      <xdr:rowOff>66000</xdr:rowOff>
    </xdr:to>
    <xdr:graphicFrame macro="">
      <xdr:nvGraphicFramePr>
        <xdr:cNvPr id="2" name="Gráfico 1">
          <a:extLst>
            <a:ext uri="{FF2B5EF4-FFF2-40B4-BE49-F238E27FC236}">
              <a16:creationId xmlns:a16="http://schemas.microsoft.com/office/drawing/2014/main" id="{9DC98707-47DF-4278-B480-0BD05F022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7</xdr:col>
      <xdr:colOff>171450</xdr:colOff>
      <xdr:row>5</xdr:row>
      <xdr:rowOff>161925</xdr:rowOff>
    </xdr:from>
    <xdr:to>
      <xdr:col>17</xdr:col>
      <xdr:colOff>381000</xdr:colOff>
      <xdr:row>34</xdr:row>
      <xdr:rowOff>37425</xdr:rowOff>
    </xdr:to>
    <xdr:graphicFrame macro="">
      <xdr:nvGraphicFramePr>
        <xdr:cNvPr id="2" name="Gráfico 1">
          <a:extLst>
            <a:ext uri="{FF2B5EF4-FFF2-40B4-BE49-F238E27FC236}">
              <a16:creationId xmlns:a16="http://schemas.microsoft.com/office/drawing/2014/main" id="{F942A2D5-04BE-4FAA-894E-F63CBF86FC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95250</xdr:colOff>
      <xdr:row>23</xdr:row>
      <xdr:rowOff>95250</xdr:rowOff>
    </xdr:to>
    <xdr:pic>
      <xdr:nvPicPr>
        <xdr:cNvPr id="2" name="Picture 1">
          <a:extLst>
            <a:ext uri="{FF2B5EF4-FFF2-40B4-BE49-F238E27FC236}">
              <a16:creationId xmlns:a16="http://schemas.microsoft.com/office/drawing/2014/main" id="{D685969F-BB6D-433E-9247-CDE75F270D94}"/>
            </a:ext>
          </a:extLst>
        </xdr:cNvPr>
        <xdr:cNvPicPr>
          <a:picLocks noChangeAspect="1"/>
        </xdr:cNvPicPr>
      </xdr:nvPicPr>
      <xdr:blipFill>
        <a:blip xmlns:r="http://schemas.openxmlformats.org/officeDocument/2006/relationships" r:embed="rId1"/>
        <a:srcRect/>
        <a:stretch>
          <a:fillRect/>
        </a:stretch>
      </xdr:blipFill>
      <xdr:spPr>
        <a:xfrm>
          <a:off x="3657600" y="1143000"/>
          <a:ext cx="6191250" cy="3333750"/>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7</xdr:col>
      <xdr:colOff>200025</xdr:colOff>
      <xdr:row>6</xdr:row>
      <xdr:rowOff>9525</xdr:rowOff>
    </xdr:from>
    <xdr:to>
      <xdr:col>17</xdr:col>
      <xdr:colOff>405975</xdr:colOff>
      <xdr:row>34</xdr:row>
      <xdr:rowOff>75525</xdr:rowOff>
    </xdr:to>
    <xdr:graphicFrame macro="">
      <xdr:nvGraphicFramePr>
        <xdr:cNvPr id="2" name="Gráfico 1">
          <a:extLst>
            <a:ext uri="{FF2B5EF4-FFF2-40B4-BE49-F238E27FC236}">
              <a16:creationId xmlns:a16="http://schemas.microsoft.com/office/drawing/2014/main" id="{3139A9EC-2ECB-456E-AE1A-55B6BD6D95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D38D0E63-C592-4999-9104-C4E6867F3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F6F87881-F173-4D51-92CA-D3A49AA7B0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48A11E32-8515-41F2-A3AC-E4B19FAD3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393700</xdr:colOff>
      <xdr:row>33</xdr:row>
      <xdr:rowOff>171450</xdr:rowOff>
    </xdr:to>
    <xdr:graphicFrame macro="">
      <xdr:nvGraphicFramePr>
        <xdr:cNvPr id="2" name="Gráfico 1">
          <a:extLst>
            <a:ext uri="{FF2B5EF4-FFF2-40B4-BE49-F238E27FC236}">
              <a16:creationId xmlns:a16="http://schemas.microsoft.com/office/drawing/2014/main" id="{8827146E-6A1C-470F-9AB4-4FA772688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8978D87C-2EBA-466B-914F-AAEA3B94A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23</xdr:row>
      <xdr:rowOff>127000</xdr:rowOff>
    </xdr:to>
    <xdr:graphicFrame macro="">
      <xdr:nvGraphicFramePr>
        <xdr:cNvPr id="2" name="Gráfico 1">
          <a:extLst>
            <a:ext uri="{FF2B5EF4-FFF2-40B4-BE49-F238E27FC236}">
              <a16:creationId xmlns:a16="http://schemas.microsoft.com/office/drawing/2014/main" id="{6A9EB3BC-276E-47F2-B7FD-79339C1BD6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4A82EBFE-780D-48A9-AD7A-38CD90C145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E402D832-5119-4207-B7B7-767F7E38F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E8B323D1-478A-4ECC-AC7A-7B55D4DBC1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95250</xdr:colOff>
      <xdr:row>23</xdr:row>
      <xdr:rowOff>95250</xdr:rowOff>
    </xdr:to>
    <xdr:pic>
      <xdr:nvPicPr>
        <xdr:cNvPr id="2" name="Picture 1">
          <a:extLst>
            <a:ext uri="{FF2B5EF4-FFF2-40B4-BE49-F238E27FC236}">
              <a16:creationId xmlns:a16="http://schemas.microsoft.com/office/drawing/2014/main" id="{1239D266-AEC5-4B89-BED2-D68F4CA53CA7}"/>
            </a:ext>
          </a:extLst>
        </xdr:cNvPr>
        <xdr:cNvPicPr>
          <a:picLocks noChangeAspect="1"/>
        </xdr:cNvPicPr>
      </xdr:nvPicPr>
      <xdr:blipFill>
        <a:blip xmlns:r="http://schemas.openxmlformats.org/officeDocument/2006/relationships" r:embed="rId1"/>
        <a:srcRect/>
        <a:stretch>
          <a:fillRect/>
        </a:stretch>
      </xdr:blipFill>
      <xdr:spPr>
        <a:xfrm>
          <a:off x="3657600" y="1143000"/>
          <a:ext cx="6191250" cy="3333750"/>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45A845EA-BF0B-4B92-AEB0-B3BEF23830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20</xdr:row>
      <xdr:rowOff>127000</xdr:rowOff>
    </xdr:to>
    <xdr:graphicFrame macro="">
      <xdr:nvGraphicFramePr>
        <xdr:cNvPr id="2" name="Gráfico 1">
          <a:extLst>
            <a:ext uri="{FF2B5EF4-FFF2-40B4-BE49-F238E27FC236}">
              <a16:creationId xmlns:a16="http://schemas.microsoft.com/office/drawing/2014/main" id="{268F93F9-78F7-4BB9-B017-27C7D132E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C0C90878-895A-4206-A8B0-588636B91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809CEE64-3DCA-4BCF-AA5F-40E6FBBF8B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D5420824-7E97-4B1F-81C3-401FB2776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C71137EF-AE64-4B33-BC82-EC2DBDAA81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3C6312A5-C736-472F-A577-5264871F4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2</xdr:col>
      <xdr:colOff>304800</xdr:colOff>
      <xdr:row>4</xdr:row>
      <xdr:rowOff>0</xdr:rowOff>
    </xdr:from>
    <xdr:to>
      <xdr:col>10</xdr:col>
      <xdr:colOff>153670</xdr:colOff>
      <xdr:row>28</xdr:row>
      <xdr:rowOff>36576</xdr:rowOff>
    </xdr:to>
    <xdr:graphicFrame macro="">
      <xdr:nvGraphicFramePr>
        <xdr:cNvPr id="2" name="Gráfico 1">
          <a:extLst>
            <a:ext uri="{FF2B5EF4-FFF2-40B4-BE49-F238E27FC236}">
              <a16:creationId xmlns:a16="http://schemas.microsoft.com/office/drawing/2014/main" id="{7692F19F-41E8-42E7-A62D-1B8E309B2E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2</xdr:col>
      <xdr:colOff>304800</xdr:colOff>
      <xdr:row>4</xdr:row>
      <xdr:rowOff>0</xdr:rowOff>
    </xdr:from>
    <xdr:to>
      <xdr:col>10</xdr:col>
      <xdr:colOff>153670</xdr:colOff>
      <xdr:row>31</xdr:row>
      <xdr:rowOff>77216</xdr:rowOff>
    </xdr:to>
    <xdr:graphicFrame macro="">
      <xdr:nvGraphicFramePr>
        <xdr:cNvPr id="2" name="Gráfico 1">
          <a:extLst>
            <a:ext uri="{FF2B5EF4-FFF2-40B4-BE49-F238E27FC236}">
              <a16:creationId xmlns:a16="http://schemas.microsoft.com/office/drawing/2014/main" id="{8B925622-C47A-4979-BC68-8B66DBE1F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EBEDB734-1722-43FE-AF11-8DED7ED7B9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39.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46.xml.rels><?xml version="1.0" encoding="UTF-8" standalone="yes"?>
<Relationships xmlns="http://schemas.openxmlformats.org/package/2006/relationships"><Relationship Id="rId3" Type="http://schemas.openxmlformats.org/officeDocument/2006/relationships/drawing" Target="../drawings/drawing128.xml"/><Relationship Id="rId2" Type="http://schemas.openxmlformats.org/officeDocument/2006/relationships/printerSettings" Target="../printerSettings/printerSettings40.bin"/><Relationship Id="rId1" Type="http://schemas.openxmlformats.org/officeDocument/2006/relationships/hyperlink" Target="https://www.inegi.org.mx/programas/sacrificioganado/default.html" TargetMode="External"/></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41.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42.bin"/></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43.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44.bin"/></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45.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46.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47.bin"/></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iieg.gob.mx/ns/?page_id=2798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iieg.gob.mx/ns/?page_id=27987"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iieg.gob.mx/ns/?page_id=27987"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5.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7.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9.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0.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1.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2.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3.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4.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5.bin"/></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6.bin"/></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8.bin"/></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8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3"/>
  <dimension ref="A1:B201"/>
  <sheetViews>
    <sheetView tabSelected="1" zoomScale="106" zoomScaleNormal="106" workbookViewId="0"/>
  </sheetViews>
  <sheetFormatPr baseColWidth="10" defaultRowHeight="14.25" x14ac:dyDescent="0.2"/>
  <cols>
    <col min="1" max="1" width="15.7109375" style="13" customWidth="1"/>
    <col min="2" max="2" width="75.7109375" style="13" customWidth="1"/>
    <col min="3" max="16384" width="11.42578125" style="13"/>
  </cols>
  <sheetData>
    <row r="1" spans="1:2" ht="15" x14ac:dyDescent="0.25">
      <c r="A1" s="11" t="s">
        <v>412</v>
      </c>
    </row>
    <row r="2" spans="1:2" ht="15" x14ac:dyDescent="0.25">
      <c r="A2" s="11" t="s">
        <v>1320</v>
      </c>
    </row>
    <row r="4" spans="1:2" x14ac:dyDescent="0.2">
      <c r="A4" s="12" t="s">
        <v>413</v>
      </c>
      <c r="B4" s="12" t="s">
        <v>414</v>
      </c>
    </row>
    <row r="5" spans="1:2" x14ac:dyDescent="0.2">
      <c r="A5" s="14" t="s">
        <v>415</v>
      </c>
      <c r="B5" s="16" t="s">
        <v>1167</v>
      </c>
    </row>
    <row r="6" spans="1:2" x14ac:dyDescent="0.2">
      <c r="A6" s="14" t="s">
        <v>416</v>
      </c>
      <c r="B6" s="16" t="s">
        <v>1168</v>
      </c>
    </row>
    <row r="7" spans="1:2" x14ac:dyDescent="0.2">
      <c r="A7" s="14" t="s">
        <v>417</v>
      </c>
      <c r="B7" s="16" t="s">
        <v>1169</v>
      </c>
    </row>
    <row r="8" spans="1:2" x14ac:dyDescent="0.2">
      <c r="A8" s="14" t="s">
        <v>418</v>
      </c>
      <c r="B8" s="16" t="s">
        <v>1170</v>
      </c>
    </row>
    <row r="9" spans="1:2" x14ac:dyDescent="0.2">
      <c r="A9" s="14" t="s">
        <v>419</v>
      </c>
      <c r="B9" s="16" t="s">
        <v>1171</v>
      </c>
    </row>
    <row r="10" spans="1:2" x14ac:dyDescent="0.2">
      <c r="A10" s="14" t="s">
        <v>420</v>
      </c>
      <c r="B10" s="16" t="s">
        <v>1172</v>
      </c>
    </row>
    <row r="11" spans="1:2" x14ac:dyDescent="0.2">
      <c r="A11" s="14" t="s">
        <v>421</v>
      </c>
      <c r="B11" s="16" t="s">
        <v>1173</v>
      </c>
    </row>
    <row r="12" spans="1:2" x14ac:dyDescent="0.2">
      <c r="A12" s="14" t="s">
        <v>422</v>
      </c>
      <c r="B12" s="16" t="s">
        <v>1174</v>
      </c>
    </row>
    <row r="13" spans="1:2" x14ac:dyDescent="0.2">
      <c r="A13" s="14" t="s">
        <v>423</v>
      </c>
      <c r="B13" s="16" t="s">
        <v>1175</v>
      </c>
    </row>
    <row r="14" spans="1:2" x14ac:dyDescent="0.2">
      <c r="A14" s="14" t="s">
        <v>424</v>
      </c>
      <c r="B14" s="16" t="s">
        <v>1176</v>
      </c>
    </row>
    <row r="15" spans="1:2" x14ac:dyDescent="0.2">
      <c r="A15" s="14" t="s">
        <v>425</v>
      </c>
      <c r="B15" s="16" t="s">
        <v>1177</v>
      </c>
    </row>
    <row r="16" spans="1:2" x14ac:dyDescent="0.2">
      <c r="A16" s="14" t="s">
        <v>426</v>
      </c>
      <c r="B16" s="16" t="s">
        <v>1178</v>
      </c>
    </row>
    <row r="17" spans="1:2" x14ac:dyDescent="0.2">
      <c r="A17" s="14" t="s">
        <v>427</v>
      </c>
      <c r="B17" s="16" t="s">
        <v>1179</v>
      </c>
    </row>
    <row r="18" spans="1:2" x14ac:dyDescent="0.2">
      <c r="A18" s="14" t="s">
        <v>428</v>
      </c>
      <c r="B18" s="16" t="s">
        <v>1180</v>
      </c>
    </row>
    <row r="19" spans="1:2" x14ac:dyDescent="0.2">
      <c r="A19" s="14" t="s">
        <v>429</v>
      </c>
      <c r="B19" s="16" t="s">
        <v>1181</v>
      </c>
    </row>
    <row r="20" spans="1:2" x14ac:dyDescent="0.2">
      <c r="A20" s="14" t="s">
        <v>430</v>
      </c>
      <c r="B20" s="16" t="s">
        <v>1182</v>
      </c>
    </row>
    <row r="21" spans="1:2" x14ac:dyDescent="0.2">
      <c r="A21" s="14" t="s">
        <v>431</v>
      </c>
      <c r="B21" s="16" t="s">
        <v>1183</v>
      </c>
    </row>
    <row r="22" spans="1:2" x14ac:dyDescent="0.2">
      <c r="A22" s="15" t="s">
        <v>432</v>
      </c>
      <c r="B22" s="16" t="s">
        <v>1184</v>
      </c>
    </row>
    <row r="23" spans="1:2" x14ac:dyDescent="0.2">
      <c r="A23" s="15" t="s">
        <v>906</v>
      </c>
      <c r="B23" s="16" t="s">
        <v>1185</v>
      </c>
    </row>
    <row r="24" spans="1:2" x14ac:dyDescent="0.2">
      <c r="A24" s="15" t="s">
        <v>907</v>
      </c>
      <c r="B24" s="16" t="s">
        <v>1186</v>
      </c>
    </row>
    <row r="25" spans="1:2" x14ac:dyDescent="0.2">
      <c r="A25" s="15" t="s">
        <v>908</v>
      </c>
      <c r="B25" s="16" t="s">
        <v>1187</v>
      </c>
    </row>
    <row r="26" spans="1:2" x14ac:dyDescent="0.2">
      <c r="A26" s="15" t="s">
        <v>909</v>
      </c>
      <c r="B26" s="16" t="s">
        <v>1188</v>
      </c>
    </row>
    <row r="27" spans="1:2" x14ac:dyDescent="0.2">
      <c r="A27" s="15" t="s">
        <v>910</v>
      </c>
      <c r="B27" s="16" t="s">
        <v>1189</v>
      </c>
    </row>
    <row r="28" spans="1:2" x14ac:dyDescent="0.2">
      <c r="A28" s="15" t="s">
        <v>911</v>
      </c>
      <c r="B28" s="16" t="s">
        <v>1190</v>
      </c>
    </row>
    <row r="29" spans="1:2" x14ac:dyDescent="0.2">
      <c r="A29" s="15" t="s">
        <v>912</v>
      </c>
      <c r="B29" s="16" t="s">
        <v>1191</v>
      </c>
    </row>
    <row r="30" spans="1:2" x14ac:dyDescent="0.2">
      <c r="A30" s="15" t="s">
        <v>913</v>
      </c>
      <c r="B30" s="16" t="s">
        <v>1192</v>
      </c>
    </row>
    <row r="31" spans="1:2" x14ac:dyDescent="0.2">
      <c r="A31" s="15" t="s">
        <v>914</v>
      </c>
      <c r="B31" s="16" t="s">
        <v>1193</v>
      </c>
    </row>
    <row r="32" spans="1:2" x14ac:dyDescent="0.2">
      <c r="A32" s="15" t="s">
        <v>915</v>
      </c>
      <c r="B32" s="16" t="s">
        <v>1194</v>
      </c>
    </row>
    <row r="33" spans="1:2" x14ac:dyDescent="0.2">
      <c r="A33" s="15" t="s">
        <v>916</v>
      </c>
      <c r="B33" s="16" t="s">
        <v>1195</v>
      </c>
    </row>
    <row r="34" spans="1:2" x14ac:dyDescent="0.2">
      <c r="A34" s="15" t="s">
        <v>917</v>
      </c>
      <c r="B34" s="16" t="s">
        <v>1196</v>
      </c>
    </row>
    <row r="35" spans="1:2" x14ac:dyDescent="0.2">
      <c r="A35" s="15" t="s">
        <v>918</v>
      </c>
      <c r="B35" s="16" t="s">
        <v>1197</v>
      </c>
    </row>
    <row r="36" spans="1:2" x14ac:dyDescent="0.2">
      <c r="A36" s="15" t="s">
        <v>919</v>
      </c>
      <c r="B36" s="16" t="s">
        <v>1198</v>
      </c>
    </row>
    <row r="37" spans="1:2" x14ac:dyDescent="0.2">
      <c r="A37" s="15" t="s">
        <v>920</v>
      </c>
      <c r="B37" s="16" t="s">
        <v>1199</v>
      </c>
    </row>
    <row r="38" spans="1:2" x14ac:dyDescent="0.2">
      <c r="A38" s="15" t="s">
        <v>921</v>
      </c>
      <c r="B38" s="16" t="s">
        <v>1200</v>
      </c>
    </row>
    <row r="39" spans="1:2" x14ac:dyDescent="0.2">
      <c r="A39" s="15" t="s">
        <v>922</v>
      </c>
      <c r="B39" s="16" t="s">
        <v>1201</v>
      </c>
    </row>
    <row r="40" spans="1:2" x14ac:dyDescent="0.2">
      <c r="A40" s="15" t="s">
        <v>923</v>
      </c>
      <c r="B40" s="16" t="s">
        <v>1163</v>
      </c>
    </row>
    <row r="41" spans="1:2" x14ac:dyDescent="0.2">
      <c r="A41" s="15" t="s">
        <v>433</v>
      </c>
      <c r="B41" s="16" t="s">
        <v>1164</v>
      </c>
    </row>
    <row r="42" spans="1:2" x14ac:dyDescent="0.2">
      <c r="A42" s="15" t="s">
        <v>434</v>
      </c>
      <c r="B42" s="16" t="s">
        <v>1165</v>
      </c>
    </row>
    <row r="43" spans="1:2" x14ac:dyDescent="0.2">
      <c r="A43" s="15" t="s">
        <v>435</v>
      </c>
      <c r="B43" s="16" t="s">
        <v>1166</v>
      </c>
    </row>
    <row r="44" spans="1:2" x14ac:dyDescent="0.2">
      <c r="A44" s="15" t="s">
        <v>436</v>
      </c>
      <c r="B44" s="16" t="s">
        <v>1202</v>
      </c>
    </row>
    <row r="45" spans="1:2" x14ac:dyDescent="0.2">
      <c r="A45" s="15" t="s">
        <v>437</v>
      </c>
      <c r="B45" s="16" t="s">
        <v>1203</v>
      </c>
    </row>
    <row r="46" spans="1:2" x14ac:dyDescent="0.2">
      <c r="A46" s="15" t="s">
        <v>438</v>
      </c>
      <c r="B46" s="16" t="s">
        <v>1204</v>
      </c>
    </row>
    <row r="47" spans="1:2" x14ac:dyDescent="0.2">
      <c r="A47" s="15" t="s">
        <v>879</v>
      </c>
      <c r="B47" s="16" t="s">
        <v>1205</v>
      </c>
    </row>
    <row r="48" spans="1:2" x14ac:dyDescent="0.2">
      <c r="A48" s="15" t="s">
        <v>880</v>
      </c>
      <c r="B48" s="16" t="s">
        <v>1206</v>
      </c>
    </row>
    <row r="49" spans="1:2" x14ac:dyDescent="0.2">
      <c r="A49" s="15" t="s">
        <v>881</v>
      </c>
      <c r="B49" s="16" t="s">
        <v>1207</v>
      </c>
    </row>
    <row r="50" spans="1:2" x14ac:dyDescent="0.2">
      <c r="A50" s="15" t="s">
        <v>882</v>
      </c>
      <c r="B50" s="16" t="s">
        <v>1208</v>
      </c>
    </row>
    <row r="51" spans="1:2" x14ac:dyDescent="0.2">
      <c r="A51" s="15" t="s">
        <v>883</v>
      </c>
      <c r="B51" s="16" t="s">
        <v>1209</v>
      </c>
    </row>
    <row r="52" spans="1:2" x14ac:dyDescent="0.2">
      <c r="A52" s="15" t="s">
        <v>1321</v>
      </c>
      <c r="B52" s="16" t="s">
        <v>1210</v>
      </c>
    </row>
    <row r="53" spans="1:2" x14ac:dyDescent="0.2">
      <c r="A53" s="15" t="s">
        <v>1322</v>
      </c>
      <c r="B53" s="16" t="s">
        <v>1211</v>
      </c>
    </row>
    <row r="54" spans="1:2" x14ac:dyDescent="0.2">
      <c r="A54" s="15" t="s">
        <v>1323</v>
      </c>
      <c r="B54" s="16" t="s">
        <v>1212</v>
      </c>
    </row>
    <row r="55" spans="1:2" x14ac:dyDescent="0.2">
      <c r="A55" s="15" t="s">
        <v>1324</v>
      </c>
      <c r="B55" s="16" t="s">
        <v>1213</v>
      </c>
    </row>
    <row r="56" spans="1:2" x14ac:dyDescent="0.2">
      <c r="A56" s="15" t="s">
        <v>1325</v>
      </c>
      <c r="B56" s="16" t="s">
        <v>1214</v>
      </c>
    </row>
    <row r="57" spans="1:2" x14ac:dyDescent="0.2">
      <c r="A57" s="15" t="s">
        <v>1326</v>
      </c>
      <c r="B57" s="16" t="s">
        <v>1215</v>
      </c>
    </row>
    <row r="58" spans="1:2" x14ac:dyDescent="0.2">
      <c r="A58" s="15" t="s">
        <v>439</v>
      </c>
      <c r="B58" s="16" t="s">
        <v>1216</v>
      </c>
    </row>
    <row r="59" spans="1:2" x14ac:dyDescent="0.2">
      <c r="A59" s="15" t="s">
        <v>440</v>
      </c>
      <c r="B59" s="16" t="s">
        <v>1217</v>
      </c>
    </row>
    <row r="60" spans="1:2" x14ac:dyDescent="0.2">
      <c r="A60" s="15" t="s">
        <v>441</v>
      </c>
      <c r="B60" s="16" t="s">
        <v>1218</v>
      </c>
    </row>
    <row r="61" spans="1:2" x14ac:dyDescent="0.2">
      <c r="A61" s="15" t="s">
        <v>1327</v>
      </c>
      <c r="B61" s="16" t="s">
        <v>1219</v>
      </c>
    </row>
    <row r="62" spans="1:2" x14ac:dyDescent="0.2">
      <c r="A62" s="15" t="s">
        <v>1328</v>
      </c>
      <c r="B62" s="16" t="s">
        <v>1220</v>
      </c>
    </row>
    <row r="63" spans="1:2" x14ac:dyDescent="0.2">
      <c r="A63" s="15" t="s">
        <v>1329</v>
      </c>
      <c r="B63" s="16" t="s">
        <v>1221</v>
      </c>
    </row>
    <row r="64" spans="1:2" x14ac:dyDescent="0.2">
      <c r="A64" s="15" t="s">
        <v>769</v>
      </c>
      <c r="B64" s="16" t="s">
        <v>1222</v>
      </c>
    </row>
    <row r="65" spans="1:2" x14ac:dyDescent="0.2">
      <c r="A65" s="15" t="s">
        <v>770</v>
      </c>
      <c r="B65" s="16" t="s">
        <v>1223</v>
      </c>
    </row>
    <row r="66" spans="1:2" x14ac:dyDescent="0.2">
      <c r="A66" s="15" t="s">
        <v>783</v>
      </c>
      <c r="B66" s="16" t="s">
        <v>1224</v>
      </c>
    </row>
    <row r="67" spans="1:2" x14ac:dyDescent="0.2">
      <c r="A67" s="15" t="s">
        <v>784</v>
      </c>
      <c r="B67" s="16" t="s">
        <v>1225</v>
      </c>
    </row>
    <row r="68" spans="1:2" x14ac:dyDescent="0.2">
      <c r="A68" s="15" t="s">
        <v>785</v>
      </c>
      <c r="B68" s="16" t="s">
        <v>1226</v>
      </c>
    </row>
    <row r="69" spans="1:2" x14ac:dyDescent="0.2">
      <c r="A69" s="15" t="s">
        <v>786</v>
      </c>
      <c r="B69" s="16" t="s">
        <v>1227</v>
      </c>
    </row>
    <row r="70" spans="1:2" x14ac:dyDescent="0.2">
      <c r="A70" s="15" t="s">
        <v>1330</v>
      </c>
      <c r="B70" s="16" t="s">
        <v>1228</v>
      </c>
    </row>
    <row r="71" spans="1:2" x14ac:dyDescent="0.2">
      <c r="A71" s="15" t="s">
        <v>1331</v>
      </c>
      <c r="B71" s="16" t="s">
        <v>1229</v>
      </c>
    </row>
    <row r="72" spans="1:2" x14ac:dyDescent="0.2">
      <c r="A72" s="15" t="s">
        <v>1332</v>
      </c>
      <c r="B72" s="16" t="s">
        <v>1230</v>
      </c>
    </row>
    <row r="73" spans="1:2" x14ac:dyDescent="0.2">
      <c r="A73" s="15" t="s">
        <v>1333</v>
      </c>
      <c r="B73" s="16" t="s">
        <v>1231</v>
      </c>
    </row>
    <row r="74" spans="1:2" x14ac:dyDescent="0.2">
      <c r="A74" s="15" t="s">
        <v>924</v>
      </c>
      <c r="B74" s="16" t="s">
        <v>1232</v>
      </c>
    </row>
    <row r="75" spans="1:2" x14ac:dyDescent="0.2">
      <c r="A75" s="15" t="s">
        <v>925</v>
      </c>
      <c r="B75" s="16" t="s">
        <v>1233</v>
      </c>
    </row>
    <row r="76" spans="1:2" x14ac:dyDescent="0.2">
      <c r="A76" s="15" t="s">
        <v>926</v>
      </c>
      <c r="B76" s="16" t="s">
        <v>1234</v>
      </c>
    </row>
    <row r="77" spans="1:2" x14ac:dyDescent="0.2">
      <c r="A77" s="15" t="s">
        <v>927</v>
      </c>
      <c r="B77" s="16" t="s">
        <v>1235</v>
      </c>
    </row>
    <row r="78" spans="1:2" x14ac:dyDescent="0.2">
      <c r="A78" s="15" t="s">
        <v>1334</v>
      </c>
      <c r="B78" s="16" t="s">
        <v>1319</v>
      </c>
    </row>
    <row r="79" spans="1:2" x14ac:dyDescent="0.2">
      <c r="A79" s="15" t="s">
        <v>1335</v>
      </c>
      <c r="B79" s="16" t="s">
        <v>1236</v>
      </c>
    </row>
    <row r="80" spans="1:2" x14ac:dyDescent="0.2">
      <c r="A80" s="15" t="s">
        <v>771</v>
      </c>
      <c r="B80" s="16" t="s">
        <v>1237</v>
      </c>
    </row>
    <row r="81" spans="1:2" x14ac:dyDescent="0.2">
      <c r="A81" s="15" t="s">
        <v>772</v>
      </c>
      <c r="B81" s="16" t="s">
        <v>1238</v>
      </c>
    </row>
    <row r="82" spans="1:2" x14ac:dyDescent="0.2">
      <c r="A82" s="15" t="s">
        <v>1336</v>
      </c>
      <c r="B82" s="16" t="s">
        <v>1239</v>
      </c>
    </row>
    <row r="83" spans="1:2" x14ac:dyDescent="0.2">
      <c r="A83" s="15" t="s">
        <v>787</v>
      </c>
      <c r="B83" s="16" t="s">
        <v>1240</v>
      </c>
    </row>
    <row r="84" spans="1:2" x14ac:dyDescent="0.2">
      <c r="A84" s="15" t="s">
        <v>788</v>
      </c>
      <c r="B84" s="16" t="s">
        <v>1241</v>
      </c>
    </row>
    <row r="85" spans="1:2" x14ac:dyDescent="0.2">
      <c r="A85" s="15" t="s">
        <v>442</v>
      </c>
      <c r="B85" s="16" t="s">
        <v>1242</v>
      </c>
    </row>
    <row r="86" spans="1:2" x14ac:dyDescent="0.2">
      <c r="A86" s="15" t="s">
        <v>801</v>
      </c>
      <c r="B86" s="16" t="s">
        <v>1243</v>
      </c>
    </row>
    <row r="87" spans="1:2" x14ac:dyDescent="0.2">
      <c r="A87" s="15" t="s">
        <v>865</v>
      </c>
      <c r="B87" s="16" t="s">
        <v>1244</v>
      </c>
    </row>
    <row r="88" spans="1:2" x14ac:dyDescent="0.2">
      <c r="A88" s="15" t="s">
        <v>866</v>
      </c>
      <c r="B88" s="16" t="s">
        <v>1245</v>
      </c>
    </row>
    <row r="89" spans="1:2" x14ac:dyDescent="0.2">
      <c r="A89" s="15" t="s">
        <v>867</v>
      </c>
      <c r="B89" s="16" t="s">
        <v>1246</v>
      </c>
    </row>
    <row r="90" spans="1:2" x14ac:dyDescent="0.2">
      <c r="A90" s="15" t="s">
        <v>868</v>
      </c>
      <c r="B90" s="16" t="s">
        <v>1247</v>
      </c>
    </row>
    <row r="91" spans="1:2" x14ac:dyDescent="0.2">
      <c r="A91" s="15" t="s">
        <v>869</v>
      </c>
      <c r="B91" s="16" t="s">
        <v>1248</v>
      </c>
    </row>
    <row r="92" spans="1:2" x14ac:dyDescent="0.2">
      <c r="A92" s="15" t="s">
        <v>870</v>
      </c>
      <c r="B92" s="16" t="s">
        <v>1249</v>
      </c>
    </row>
    <row r="93" spans="1:2" x14ac:dyDescent="0.2">
      <c r="A93" s="15" t="s">
        <v>443</v>
      </c>
      <c r="B93" s="16" t="s">
        <v>1250</v>
      </c>
    </row>
    <row r="94" spans="1:2" x14ac:dyDescent="0.2">
      <c r="A94" s="15" t="s">
        <v>444</v>
      </c>
      <c r="B94" s="16" t="s">
        <v>1251</v>
      </c>
    </row>
    <row r="95" spans="1:2" x14ac:dyDescent="0.2">
      <c r="A95" s="15" t="s">
        <v>445</v>
      </c>
      <c r="B95" s="16" t="s">
        <v>1252</v>
      </c>
    </row>
    <row r="96" spans="1:2" x14ac:dyDescent="0.2">
      <c r="A96" s="15" t="s">
        <v>446</v>
      </c>
      <c r="B96" s="16" t="s">
        <v>1253</v>
      </c>
    </row>
    <row r="97" spans="1:2" x14ac:dyDescent="0.2">
      <c r="A97" s="15" t="s">
        <v>928</v>
      </c>
      <c r="B97" s="16" t="s">
        <v>1254</v>
      </c>
    </row>
    <row r="98" spans="1:2" x14ac:dyDescent="0.2">
      <c r="A98" s="15" t="s">
        <v>929</v>
      </c>
      <c r="B98" s="16" t="s">
        <v>1255</v>
      </c>
    </row>
    <row r="99" spans="1:2" x14ac:dyDescent="0.2">
      <c r="A99" s="15" t="s">
        <v>930</v>
      </c>
      <c r="B99" s="16" t="s">
        <v>1256</v>
      </c>
    </row>
    <row r="100" spans="1:2" x14ac:dyDescent="0.2">
      <c r="A100" s="15" t="s">
        <v>931</v>
      </c>
      <c r="B100" s="16" t="s">
        <v>1257</v>
      </c>
    </row>
    <row r="101" spans="1:2" x14ac:dyDescent="0.2">
      <c r="A101" s="15" t="s">
        <v>447</v>
      </c>
      <c r="B101" s="16" t="s">
        <v>1258</v>
      </c>
    </row>
    <row r="102" spans="1:2" x14ac:dyDescent="0.2">
      <c r="A102" s="15" t="s">
        <v>448</v>
      </c>
      <c r="B102" s="16" t="s">
        <v>1259</v>
      </c>
    </row>
    <row r="103" spans="1:2" x14ac:dyDescent="0.2">
      <c r="A103" s="15" t="s">
        <v>449</v>
      </c>
      <c r="B103" s="16" t="s">
        <v>1260</v>
      </c>
    </row>
    <row r="104" spans="1:2" x14ac:dyDescent="0.2">
      <c r="A104" s="15" t="s">
        <v>450</v>
      </c>
      <c r="B104" s="16" t="s">
        <v>1261</v>
      </c>
    </row>
    <row r="105" spans="1:2" x14ac:dyDescent="0.2">
      <c r="A105" s="15" t="s">
        <v>451</v>
      </c>
      <c r="B105" s="16" t="s">
        <v>1262</v>
      </c>
    </row>
    <row r="106" spans="1:2" x14ac:dyDescent="0.2">
      <c r="A106" s="15" t="s">
        <v>452</v>
      </c>
      <c r="B106" s="16" t="s">
        <v>1263</v>
      </c>
    </row>
    <row r="107" spans="1:2" x14ac:dyDescent="0.2">
      <c r="A107" s="15" t="s">
        <v>453</v>
      </c>
      <c r="B107" s="16" t="s">
        <v>1264</v>
      </c>
    </row>
    <row r="108" spans="1:2" x14ac:dyDescent="0.2">
      <c r="A108" s="15" t="s">
        <v>871</v>
      </c>
      <c r="B108" s="16" t="s">
        <v>1265</v>
      </c>
    </row>
    <row r="109" spans="1:2" x14ac:dyDescent="0.2">
      <c r="A109" s="15" t="s">
        <v>872</v>
      </c>
      <c r="B109" s="16" t="s">
        <v>1266</v>
      </c>
    </row>
    <row r="110" spans="1:2" x14ac:dyDescent="0.2">
      <c r="A110" s="15" t="s">
        <v>873</v>
      </c>
      <c r="B110" s="16" t="s">
        <v>1267</v>
      </c>
    </row>
    <row r="111" spans="1:2" x14ac:dyDescent="0.2">
      <c r="A111" s="15" t="s">
        <v>874</v>
      </c>
      <c r="B111" s="16" t="s">
        <v>1268</v>
      </c>
    </row>
    <row r="112" spans="1:2" x14ac:dyDescent="0.2">
      <c r="A112" s="15" t="s">
        <v>456</v>
      </c>
      <c r="B112" s="16" t="s">
        <v>1269</v>
      </c>
    </row>
    <row r="113" spans="1:2" x14ac:dyDescent="0.2">
      <c r="A113" s="15" t="s">
        <v>457</v>
      </c>
      <c r="B113" s="16" t="s">
        <v>1270</v>
      </c>
    </row>
    <row r="114" spans="1:2" x14ac:dyDescent="0.2">
      <c r="A114" s="15" t="s">
        <v>458</v>
      </c>
      <c r="B114" s="16" t="s">
        <v>1271</v>
      </c>
    </row>
    <row r="115" spans="1:2" x14ac:dyDescent="0.2">
      <c r="A115" s="15" t="s">
        <v>459</v>
      </c>
      <c r="B115" s="16" t="s">
        <v>1272</v>
      </c>
    </row>
    <row r="116" spans="1:2" x14ac:dyDescent="0.2">
      <c r="A116" s="15" t="s">
        <v>460</v>
      </c>
      <c r="B116" s="16" t="s">
        <v>1273</v>
      </c>
    </row>
    <row r="117" spans="1:2" x14ac:dyDescent="0.2">
      <c r="A117" s="15" t="s">
        <v>461</v>
      </c>
      <c r="B117" s="16" t="s">
        <v>1274</v>
      </c>
    </row>
    <row r="118" spans="1:2" x14ac:dyDescent="0.2">
      <c r="A118" s="15" t="s">
        <v>462</v>
      </c>
      <c r="B118" s="16" t="s">
        <v>1275</v>
      </c>
    </row>
    <row r="119" spans="1:2" x14ac:dyDescent="0.2">
      <c r="A119" s="15" t="s">
        <v>474</v>
      </c>
      <c r="B119" s="16" t="s">
        <v>1276</v>
      </c>
    </row>
    <row r="120" spans="1:2" x14ac:dyDescent="0.2">
      <c r="A120" s="15" t="s">
        <v>475</v>
      </c>
      <c r="B120" s="16" t="s">
        <v>1277</v>
      </c>
    </row>
    <row r="121" spans="1:2" x14ac:dyDescent="0.2">
      <c r="A121" s="15" t="s">
        <v>476</v>
      </c>
      <c r="B121" s="16" t="s">
        <v>1278</v>
      </c>
    </row>
    <row r="122" spans="1:2" x14ac:dyDescent="0.2">
      <c r="A122" s="15" t="s">
        <v>477</v>
      </c>
      <c r="B122" s="16" t="s">
        <v>1279</v>
      </c>
    </row>
    <row r="123" spans="1:2" x14ac:dyDescent="0.2">
      <c r="A123" s="15" t="s">
        <v>478</v>
      </c>
      <c r="B123" s="16" t="s">
        <v>1280</v>
      </c>
    </row>
    <row r="124" spans="1:2" x14ac:dyDescent="0.2">
      <c r="A124" s="15" t="s">
        <v>479</v>
      </c>
      <c r="B124" s="16" t="s">
        <v>1281</v>
      </c>
    </row>
    <row r="125" spans="1:2" x14ac:dyDescent="0.2">
      <c r="A125" s="15" t="s">
        <v>480</v>
      </c>
      <c r="B125" s="16" t="s">
        <v>1282</v>
      </c>
    </row>
    <row r="126" spans="1:2" x14ac:dyDescent="0.2">
      <c r="A126" s="15" t="s">
        <v>481</v>
      </c>
      <c r="B126" s="16" t="s">
        <v>1283</v>
      </c>
    </row>
    <row r="127" spans="1:2" x14ac:dyDescent="0.2">
      <c r="A127" s="15" t="s">
        <v>482</v>
      </c>
      <c r="B127" s="16" t="s">
        <v>1284</v>
      </c>
    </row>
    <row r="128" spans="1:2" x14ac:dyDescent="0.2">
      <c r="A128" s="15" t="s">
        <v>483</v>
      </c>
      <c r="B128" s="16" t="s">
        <v>1285</v>
      </c>
    </row>
    <row r="129" spans="1:2" x14ac:dyDescent="0.2">
      <c r="A129" s="15" t="s">
        <v>484</v>
      </c>
      <c r="B129" s="16" t="s">
        <v>1286</v>
      </c>
    </row>
    <row r="130" spans="1:2" x14ac:dyDescent="0.2">
      <c r="A130" s="15" t="s">
        <v>494</v>
      </c>
      <c r="B130" s="16" t="s">
        <v>1287</v>
      </c>
    </row>
    <row r="131" spans="1:2" x14ac:dyDescent="0.2">
      <c r="A131" s="15" t="s">
        <v>495</v>
      </c>
      <c r="B131" s="16" t="s">
        <v>1288</v>
      </c>
    </row>
    <row r="132" spans="1:2" x14ac:dyDescent="0.2">
      <c r="A132" s="15" t="s">
        <v>496</v>
      </c>
      <c r="B132" s="16" t="s">
        <v>1289</v>
      </c>
    </row>
    <row r="133" spans="1:2" x14ac:dyDescent="0.2">
      <c r="A133" s="15" t="s">
        <v>497</v>
      </c>
      <c r="B133" s="16" t="s">
        <v>1290</v>
      </c>
    </row>
    <row r="134" spans="1:2" x14ac:dyDescent="0.2">
      <c r="A134" s="15" t="s">
        <v>498</v>
      </c>
      <c r="B134" s="16" t="s">
        <v>1291</v>
      </c>
    </row>
    <row r="135" spans="1:2" x14ac:dyDescent="0.2">
      <c r="A135" s="15" t="s">
        <v>884</v>
      </c>
      <c r="B135" s="16" t="s">
        <v>1292</v>
      </c>
    </row>
    <row r="136" spans="1:2" x14ac:dyDescent="0.2">
      <c r="A136" s="15" t="s">
        <v>885</v>
      </c>
      <c r="B136" s="16" t="s">
        <v>1293</v>
      </c>
    </row>
    <row r="137" spans="1:2" x14ac:dyDescent="0.2">
      <c r="A137" s="15" t="s">
        <v>886</v>
      </c>
      <c r="B137" s="16" t="s">
        <v>1294</v>
      </c>
    </row>
    <row r="138" spans="1:2" x14ac:dyDescent="0.2">
      <c r="A138" s="15" t="s">
        <v>887</v>
      </c>
      <c r="B138" s="16" t="s">
        <v>1295</v>
      </c>
    </row>
    <row r="139" spans="1:2" x14ac:dyDescent="0.2">
      <c r="A139" s="15" t="s">
        <v>888</v>
      </c>
      <c r="B139" s="16" t="s">
        <v>1296</v>
      </c>
    </row>
    <row r="140" spans="1:2" x14ac:dyDescent="0.2">
      <c r="A140" s="15" t="s">
        <v>889</v>
      </c>
      <c r="B140" s="16" t="s">
        <v>1297</v>
      </c>
    </row>
    <row r="141" spans="1:2" x14ac:dyDescent="0.2">
      <c r="A141" s="15" t="s">
        <v>890</v>
      </c>
      <c r="B141" s="16" t="s">
        <v>1298</v>
      </c>
    </row>
    <row r="142" spans="1:2" x14ac:dyDescent="0.2">
      <c r="A142" s="15" t="s">
        <v>891</v>
      </c>
      <c r="B142" s="16" t="s">
        <v>1299</v>
      </c>
    </row>
    <row r="143" spans="1:2" x14ac:dyDescent="0.2">
      <c r="A143" s="15" t="s">
        <v>892</v>
      </c>
      <c r="B143" s="16" t="s">
        <v>1300</v>
      </c>
    </row>
    <row r="144" spans="1:2" x14ac:dyDescent="0.2">
      <c r="A144" s="15" t="s">
        <v>893</v>
      </c>
      <c r="B144" s="16" t="s">
        <v>1301</v>
      </c>
    </row>
    <row r="145" spans="1:2" x14ac:dyDescent="0.2">
      <c r="A145" s="15" t="s">
        <v>894</v>
      </c>
      <c r="B145" s="16" t="s">
        <v>1302</v>
      </c>
    </row>
    <row r="146" spans="1:2" x14ac:dyDescent="0.2">
      <c r="A146" s="15" t="s">
        <v>1337</v>
      </c>
      <c r="B146" s="16" t="s">
        <v>1303</v>
      </c>
    </row>
    <row r="147" spans="1:2" x14ac:dyDescent="0.2">
      <c r="A147" s="15" t="s">
        <v>1338</v>
      </c>
      <c r="B147" s="16" t="s">
        <v>1304</v>
      </c>
    </row>
    <row r="148" spans="1:2" x14ac:dyDescent="0.2">
      <c r="A148" s="15" t="s">
        <v>1339</v>
      </c>
      <c r="B148" s="16" t="s">
        <v>1305</v>
      </c>
    </row>
    <row r="149" spans="1:2" x14ac:dyDescent="0.2">
      <c r="A149" s="15" t="s">
        <v>1340</v>
      </c>
      <c r="B149" s="16" t="s">
        <v>1306</v>
      </c>
    </row>
    <row r="150" spans="1:2" x14ac:dyDescent="0.2">
      <c r="A150" s="15" t="s">
        <v>1341</v>
      </c>
      <c r="B150" s="16" t="s">
        <v>1307</v>
      </c>
    </row>
    <row r="151" spans="1:2" x14ac:dyDescent="0.2">
      <c r="A151" s="15" t="s">
        <v>1342</v>
      </c>
      <c r="B151" s="16" t="s">
        <v>1308</v>
      </c>
    </row>
    <row r="152" spans="1:2" x14ac:dyDescent="0.2">
      <c r="A152" s="15" t="s">
        <v>1343</v>
      </c>
      <c r="B152" s="16" t="s">
        <v>1309</v>
      </c>
    </row>
    <row r="153" spans="1:2" x14ac:dyDescent="0.2">
      <c r="A153" s="15" t="s">
        <v>1344</v>
      </c>
      <c r="B153" s="16" t="s">
        <v>1310</v>
      </c>
    </row>
    <row r="154" spans="1:2" x14ac:dyDescent="0.2">
      <c r="A154" s="15" t="s">
        <v>1345</v>
      </c>
      <c r="B154" s="16" t="s">
        <v>1311</v>
      </c>
    </row>
    <row r="155" spans="1:2" x14ac:dyDescent="0.2">
      <c r="A155" s="15" t="s">
        <v>1346</v>
      </c>
      <c r="B155" s="16" t="s">
        <v>1312</v>
      </c>
    </row>
    <row r="156" spans="1:2" x14ac:dyDescent="0.2">
      <c r="A156" s="15" t="s">
        <v>1347</v>
      </c>
      <c r="B156" s="16" t="s">
        <v>1313</v>
      </c>
    </row>
    <row r="157" spans="1:2" x14ac:dyDescent="0.2">
      <c r="A157" s="15" t="s">
        <v>1348</v>
      </c>
      <c r="B157" s="16" t="s">
        <v>1314</v>
      </c>
    </row>
    <row r="158" spans="1:2" x14ac:dyDescent="0.2">
      <c r="A158" s="15" t="s">
        <v>1349</v>
      </c>
      <c r="B158" s="16" t="s">
        <v>1315</v>
      </c>
    </row>
    <row r="159" spans="1:2" x14ac:dyDescent="0.2">
      <c r="A159" s="15" t="s">
        <v>1350</v>
      </c>
      <c r="B159" s="16" t="s">
        <v>1316</v>
      </c>
    </row>
    <row r="160" spans="1:2" x14ac:dyDescent="0.2">
      <c r="A160" s="15" t="s">
        <v>1351</v>
      </c>
      <c r="B160" s="16" t="s">
        <v>1317</v>
      </c>
    </row>
    <row r="161" spans="1:2" x14ac:dyDescent="0.2">
      <c r="A161" s="15" t="s">
        <v>1352</v>
      </c>
      <c r="B161" s="16" t="s">
        <v>1318</v>
      </c>
    </row>
    <row r="162" spans="1:2" x14ac:dyDescent="0.2">
      <c r="B162" s="16"/>
    </row>
    <row r="163" spans="1:2" x14ac:dyDescent="0.2">
      <c r="B163" s="16"/>
    </row>
    <row r="164" spans="1:2" x14ac:dyDescent="0.2">
      <c r="B164" s="16"/>
    </row>
    <row r="165" spans="1:2" x14ac:dyDescent="0.2">
      <c r="B165" s="16"/>
    </row>
    <row r="166" spans="1:2" x14ac:dyDescent="0.2">
      <c r="B166" s="16"/>
    </row>
    <row r="167" spans="1:2" x14ac:dyDescent="0.2">
      <c r="B167" s="16"/>
    </row>
    <row r="168" spans="1:2" x14ac:dyDescent="0.2">
      <c r="B168" s="16"/>
    </row>
    <row r="169" spans="1:2" x14ac:dyDescent="0.2">
      <c r="B169" s="16"/>
    </row>
    <row r="170" spans="1:2" x14ac:dyDescent="0.2">
      <c r="B170" s="16"/>
    </row>
    <row r="171" spans="1:2" x14ac:dyDescent="0.2">
      <c r="B171" s="16"/>
    </row>
    <row r="172" spans="1:2" x14ac:dyDescent="0.2">
      <c r="B172" s="16"/>
    </row>
    <row r="173" spans="1:2" x14ac:dyDescent="0.2">
      <c r="B173" s="16"/>
    </row>
    <row r="174" spans="1:2" x14ac:dyDescent="0.2">
      <c r="B174" s="16"/>
    </row>
    <row r="175" spans="1:2" x14ac:dyDescent="0.2">
      <c r="B175" s="16"/>
    </row>
    <row r="176" spans="1:2" x14ac:dyDescent="0.2">
      <c r="B176" s="16"/>
    </row>
    <row r="177" spans="2:2" x14ac:dyDescent="0.2">
      <c r="B177" s="16"/>
    </row>
    <row r="178" spans="2:2" x14ac:dyDescent="0.2">
      <c r="B178" s="16"/>
    </row>
    <row r="179" spans="2:2" x14ac:dyDescent="0.2">
      <c r="B179" s="16"/>
    </row>
    <row r="180" spans="2:2" x14ac:dyDescent="0.2">
      <c r="B180" s="16"/>
    </row>
    <row r="181" spans="2:2" x14ac:dyDescent="0.2">
      <c r="B181" s="16"/>
    </row>
    <row r="182" spans="2:2" x14ac:dyDescent="0.2">
      <c r="B182" s="16"/>
    </row>
    <row r="183" spans="2:2" x14ac:dyDescent="0.2">
      <c r="B183" s="16"/>
    </row>
    <row r="184" spans="2:2" x14ac:dyDescent="0.2">
      <c r="B184" s="16"/>
    </row>
    <row r="185" spans="2:2" x14ac:dyDescent="0.2">
      <c r="B185" s="16"/>
    </row>
    <row r="186" spans="2:2" x14ac:dyDescent="0.2">
      <c r="B186" s="16"/>
    </row>
    <row r="187" spans="2:2" x14ac:dyDescent="0.2">
      <c r="B187" s="16"/>
    </row>
    <row r="188" spans="2:2" x14ac:dyDescent="0.2">
      <c r="B188" s="16"/>
    </row>
    <row r="189" spans="2:2" x14ac:dyDescent="0.2">
      <c r="B189" s="16"/>
    </row>
    <row r="190" spans="2:2" x14ac:dyDescent="0.2">
      <c r="B190" s="16"/>
    </row>
    <row r="191" spans="2:2" x14ac:dyDescent="0.2">
      <c r="B191" s="16"/>
    </row>
    <row r="192" spans="2:2" x14ac:dyDescent="0.2">
      <c r="B192" s="16"/>
    </row>
    <row r="193" spans="2:2" x14ac:dyDescent="0.2">
      <c r="B193" s="16"/>
    </row>
    <row r="194" spans="2:2" x14ac:dyDescent="0.2">
      <c r="B194" s="16"/>
    </row>
    <row r="195" spans="2:2" x14ac:dyDescent="0.2">
      <c r="B195" s="16"/>
    </row>
    <row r="196" spans="2:2" x14ac:dyDescent="0.2">
      <c r="B196" s="16"/>
    </row>
    <row r="197" spans="2:2" x14ac:dyDescent="0.2">
      <c r="B197" s="16"/>
    </row>
    <row r="198" spans="2:2" x14ac:dyDescent="0.2">
      <c r="B198" s="16"/>
    </row>
    <row r="199" spans="2:2" x14ac:dyDescent="0.2">
      <c r="B199" s="16"/>
    </row>
    <row r="200" spans="2:2" x14ac:dyDescent="0.2">
      <c r="B200" s="16"/>
    </row>
    <row r="201" spans="2:2" x14ac:dyDescent="0.2">
      <c r="B201" s="16"/>
    </row>
  </sheetData>
  <hyperlinks>
    <hyperlink ref="B5" location="Start2" display="Tabla 1. Indicador de Confianza del Consumidor Jalisciense, nivel del indicador y subíndices a diciembre de 2021" xr:uid="{0D533803-B554-494F-B617-B6A3A83C1DBA}"/>
    <hyperlink ref="B6" location="Start3" display="Tabla 2. Generación de empleos del municipio de Guadalajara por división de actividad económica, cierre 2021" xr:uid="{B23FC7EB-F551-4351-8B57-A5E001FD52B7}"/>
    <hyperlink ref="B7" location="Start4" display="Tabla 3. Empleos en Jalisco por sector de actividad económica, diciembre 2021 vs noviembre 2021" xr:uid="{4D93C4BA-EE47-4032-8DC5-13473BAB91AF}"/>
    <hyperlink ref="B8" location="Start5" display="Tabla 4. Empleos en Jalisco por sector de actividad económica, acumulado enero-diciembre 2021" xr:uid="{A6A15D5D-AE09-4212-A321-40CE0B36C596}"/>
    <hyperlink ref="B9" location="Start6" display="Tabla 5. Trabajadores asegurados en el IMSS en Jalisco por sector de actividad económica y sexo, noviembre y diciembre de 2021" xr:uid="{D3A4A91F-FC6F-47B4-AFF7-F6DC28CF592A}"/>
    <hyperlink ref="B10" location="Start7" display="Tabla 6. Empleos en Jalisco por grupos de edad, noviembre y diciembre de 2021" xr:uid="{F97081C5-E26D-489A-BB0B-647C68B59A5E}"/>
    <hyperlink ref="B11" location="Start8" display="Tabla 7. Patrones registrados en el IMSS en Jalisco por división económica, diciembre 2021 vs noviembre 2021" xr:uid="{4287DA69-1DC4-40D8-8912-92659B8D5FCA}"/>
    <hyperlink ref="B12" location="Start9" display="Tabla 8. Patrones registrados en el IMSS en Jalisco por división económica, anual 2021" xr:uid="{25664458-5601-47BB-A675-14BABF41E98A}"/>
    <hyperlink ref="B13" location="Start10" display="Tabla 9. Patrones registrados en el IMSS en Jalisco por tamaño, diciembre vs noviembre de 2021" xr:uid="{65F16564-EC44-425F-9784-3CEF475EA5E6}"/>
    <hyperlink ref="B14" location="Start11" display="Tabla 10. Patrones registrados en el IMSS en Jalisco por tamaño, diciembre 2021 vs diciembre 2020" xr:uid="{0F28EC16-A8E2-489E-8218-CE4380964E86}"/>
    <hyperlink ref="B15" location="Start12" display="Tabla 11. Participación porcentual y variación anual del valor de la producción de principales subsectores manufactureros en Jalisco en términos reales, acumulado de los últimos 12 meses, noviembre 2021" xr:uid="{D3F1C2E3-7782-4CA3-AC91-77C6688EF62F}"/>
    <hyperlink ref="B16" location="Start13" display="Tabla 12. Participación porcentual y variación anual del personal ocupado en principales subsectores manufactureros en Jalisco, noviembre 2021" xr:uid="{70CA3EB0-ADFB-4A91-89FA-920B4A68731E}"/>
    <hyperlink ref="B17" location="Start14" display="Tabla 13. Indicadores de empresas comerciales de Jalisco, variación porcentual anual, últimos doce meses" xr:uid="{C3D02BFC-04F3-4A9E-A041-63168A4C890C}"/>
    <hyperlink ref="B18" location="Start15" display="Tabla 14. Número de cabezas sacrificadas. Nacional y Jalisco, anual 2019-2020, noviembre-2021" xr:uid="{5CEDE1A4-D4A5-47D9-8730-A2009F30A377}"/>
    <hyperlink ref="B19" location="Start16" display="Tabla 15. Producción de carne en canal. Nacional y Jalisco, anual 2019-2020, noviembre-2021, toneladas" xr:uid="{A8A9C49A-1086-42F9-8F94-15B0EC6DC92F}"/>
    <hyperlink ref="B20" location="Start17" display="Tabla 16. Valor de producción de carne en canal, nacional y Jalisco, anual 2019-2020, enero-noviembre 2021, miles de pesos" xr:uid="{1CA078D0-8808-4941-9536-5235229CF3F3}"/>
    <hyperlink ref="B21" location="Start18" display="Tabla 17. Distribución del total de empleos de municipios, diciembre de 2021" xr:uid="{0AAA9D4C-8467-46CB-8E7B-93971FD33FE2}"/>
    <hyperlink ref="B22" location="Start19" display="Figura 1. Inflación en Jalisco por objeto de gasto, mensual, septiembre 2018-diciembre 2021" xr:uid="{418E7796-7D6C-4B01-9FF4-BA52780999C6}"/>
    <hyperlink ref="B23" location="Start20" display="Figura 2. Extracto de la inflación mensual, diciembre 2021" xr:uid="{0B7AC66A-AABF-4DE8-939D-959F1ABBD30B}"/>
    <hyperlink ref="B24" location="Start21" display="Figura 3. Volatilidad de los productos genéricos en Jalisco, julio 2020-diciembre 2021" xr:uid="{4C59F8D5-121B-48AE-BC38-76BF01981E13}"/>
    <hyperlink ref="B25" location="Start22" display="Figura 4. Variación porcentual anual del ITAEE de Jalisco y promedio nacional, 2013 T1 - 2021 T3, cifras originales" xr:uid="{58F992EE-EE8C-49BD-8398-4A4EF4631D8F}"/>
    <hyperlink ref="B26" location="Start23" display="Figura 5. Variación porcentual anual del ITAEE de Jalisco, 2013 T1 - 2021 T3, cifras desestacionalizadas" xr:uid="{EC07319F-6F8D-4C38-A582-8D6FBD3F6BC6}"/>
    <hyperlink ref="B27" location="Start24" display="Figura 6. Variación porcentual anual del ITAEE por entidad federativa, 2021 T3, cifras originales" xr:uid="{B10D3898-A8D5-4772-B6C8-9B591D80878C}"/>
    <hyperlink ref="B28" location="Start25" display="Figura 7. Variación porcentual anual del ITAEE por entidad federativa, 2021 T3, cifras desestacionalizadas" xr:uid="{04E93715-C18B-4DA0-89C7-F3AC3BFAF59C}"/>
    <hyperlink ref="B29" location="Start26" display="Figura 8. Variación porcentual anual del ITAEE de Jalisco por actividad económica, 2021 T3, cifras originales" xr:uid="{EC2CE228-D19E-4DC9-96CA-F88AC8ADA8FD}"/>
    <hyperlink ref="B30" location="Start27" display="Figura 9. Variación porcentual anual del ITAEE de Jalisco de las actividades primarias, 2021 T3, cifras originales" xr:uid="{691946CE-386B-4706-B003-5F9B44E845AC}"/>
    <hyperlink ref="B31" location="Start28" display="Figura 10. Variación porcentual anual del ITAEE de las actividades primarias por entidad federativa, 2021 T3, cifras originales" xr:uid="{BDC38F6B-0875-4F23-86C0-9308DA84BF92}"/>
    <hyperlink ref="B32" location="Start29" display="Figura 11. Variación porcentual anual del ITAEE de Jalisco de las actividades secundarias, 2021 T3, cifras originales" xr:uid="{26276B98-05F1-46FF-A696-65606E23912A}"/>
    <hyperlink ref="B33" location="Start30" display="Figura 12. Variación porcentual anual del ITAEE de las actividades secundarias por entidad federativa, 2021 T3, cifras originales" xr:uid="{D754CBB9-2314-491A-B1F1-EB9CDE21AD0E}"/>
    <hyperlink ref="B34" location="Start31" display="Figura 13. Variación porcentual anual del ITAEE de Jalisco de las actividades terciarias, 2021 T3, cifras originales" xr:uid="{2A194527-5D60-408F-AD70-1D6C88D980F2}"/>
    <hyperlink ref="B35" location="Start32" display="Figura 14. Variación porcentual anual del ITAEE de las actividades terciarias por entidad federativa, 2021 T3, cifras originales" xr:uid="{06DB1DD0-D17C-46CE-AA7D-3853B6CA11FE}"/>
    <hyperlink ref="B36" location="Start33" display="Figura 15. Índice y variación anual del indicador del sector construcción de Jalisco, 2021 T3, cifras originales" xr:uid="{ED2EEB9E-7BDC-44C6-88CE-F1040330E830}"/>
    <hyperlink ref="B37" location="Start34" display="Figura 16. Índice y variación anual del indicador de las industrias manufactureras de Jalisco, 2021 T3, cifras originales" xr:uid="{ED995273-388B-416A-A2DC-8F7AF69551D0}"/>
    <hyperlink ref="B38" location="Start35" display="Figura 17. Índice y variación anual del indicador del sector comercio de Jalisco, 2021 T3, cifras originales" xr:uid="{BE4A6A1E-C9CF-4AF9-9AE5-8C9FCE9A82AA}"/>
    <hyperlink ref="B39" location="Start36" display="Figura 18. Indicador de Confianza del Consumidor Jalisciense, febrero-2020 a diciembre-2021" xr:uid="{2EEBA561-7291-4F50-9B1A-7D3FE774142A}"/>
    <hyperlink ref="B40" location="Start37" display="Figura 19. Porcentaje de cuentas Infonavit en cartera vencida en Jalisco y a nivel nacional, enero 2018 – noviembre 2021" xr:uid="{046330DF-A322-469A-A97B-6AFCEF8196B8}"/>
    <hyperlink ref="B41" location="Start38" display="Figura 20. Porcentaje de cuentas en cartera vencida de Infonavit por entidad federativa, noviembre 2021" xr:uid="{23A8C170-9B26-4C25-BC07-06203D01848D}"/>
    <hyperlink ref="B42" location="Start39" display="Figura 21. Porcentaje de saldos en cartera vencida y prórroga, Jalisco y Nacional, enero 2018 – noviembre 2021" xr:uid="{DF6A4006-4F07-4E2C-B8D2-447DB99C5C02}"/>
    <hyperlink ref="B43" location="Start40" display="Figura 22. Porcentaje del saldo en cartera vencida de Infonavit por entidad federativa, noviembre 2021" xr:uid="{D17FCCF5-7E21-433F-AE11-7B82FDF89D52}"/>
    <hyperlink ref="B44" location="Start41" display="Figura 23. Financiamientos otorgados para vivienda nueva y usada en Jalisco, noviembre 2013 – noviembre 2021" xr:uid="{F4CAC8CE-6387-4030-B1D1-C2916F419B8C}"/>
    <hyperlink ref="B45" location="Start42" display="Figura 24. Variación anual de los financiamientos otorgados, noviembre 2020 –noviembre 2021" xr:uid="{030732E0-34C0-404E-A5CD-6723C7DD19A2}"/>
    <hyperlink ref="B46" location="Start43" display="Figura 25. Distribución de financiamientos otorgados para viviendas en Jalisco en el mes de noviembre de 2021, por modalidad" xr:uid="{BBBCB9E8-5296-4F84-ABAE-B5E7F2078E85}"/>
    <hyperlink ref="B47" location="Start44" display="Figura 26. Financiamientos otorgados por organismo y valor de la vivienda, noviembre 2021" xr:uid="{F5A88BE3-5BFE-40FD-BC7A-8E89F406905D}"/>
    <hyperlink ref="B48" location="Start45" display="Figura 27. Inflación mensual a tasa anual, enero 2013 - diciembre 2021" xr:uid="{05F58BEB-384B-49F8-B1C9-D2F785E7D8FB}"/>
    <hyperlink ref="B49" location="Start46" display="Figura 28. Inflación anual por ciudades, diciembre 2021" xr:uid="{55398D1E-3172-415A-9115-326E01CBB2D5}"/>
    <hyperlink ref="B50" location="Start47" display="Figura 29. Inflación mensual a tasa anual por entidad federativa, diciembre 2021" xr:uid="{A3606888-11D7-4F7B-BBD2-F4A13AD59417}"/>
    <hyperlink ref="B51" location="Start48" display="Figura 30. Variación anual del índice de precios por objeto de gasto en Jalisco, agosto-diciembre 2021" xr:uid="{CDB044E4-7C6B-4C7F-B4CD-6111CF4658EB}"/>
    <hyperlink ref="B52" location="Start49" display="Figura 31. Inflación anual del rubro de alimentos, bebidas y tabaco por entidad federativa, diciembre de 2021" xr:uid="{0DEFBB81-C127-4F02-BB21-BCAA740279AB}"/>
    <hyperlink ref="B53" location="Start50" display="Figura 32. Inflación anual del rubro de ropa, calzado y accesorios por entidad federativa, diciembre de 2021" xr:uid="{860CD583-1CF3-437D-9D97-707F121888B7}"/>
    <hyperlink ref="B54" location="Start51" display="Figura 33. Inflación anual del rubro de gasto en vivienda por entidad federativa, diciembre de 2021" xr:uid="{98A241E3-2232-40A0-8059-F72B55EC5DA5}"/>
    <hyperlink ref="B55" location="Start52" display="Figura 34. Inflación anual del rubro de muebles, aparatos y accesorios domésticos por entidad federativa, diciembre de 2021" xr:uid="{9D750FD7-00C7-4017-9775-F3E9B6655727}"/>
    <hyperlink ref="B56" location="Start53" display="Figura 35. Inflación anual del rubro de gasto en salud y cuidado personal por entidad federativa, diciembre de 2021" xr:uid="{CFAEB55E-C37C-403F-ABC6-1368FF568220}"/>
    <hyperlink ref="B57" location="Start54" display="Figura 36. Inflación anual del rubro de gasto en transporte por entidad federativa, diciembre de 2021" xr:uid="{F6CF59D4-C4A3-478E-9260-CFAEDAE09C36}"/>
    <hyperlink ref="B58" location="Start55" display="Figura 37. Inflación anual del rubro de educación y esparcimiento por entidad federativa, diciembre 2021" xr:uid="{26E2C0DB-BA86-46D0-9A86-C172ADF23648}"/>
    <hyperlink ref="B59" location="Start56" display="Figura 38. Inflación anual del rubro de otros servicios por entidad federativa, diciembre 2021" xr:uid="{14607F8A-78EB-48D5-BA8B-8F2F6C7A7B04}"/>
    <hyperlink ref="B60" location="Start57" display="Figura 39. Precio promedio mensual de la gasolina regular, premium y diésel en Jalisco, noviembre- diciembre 2021, pesos constantes" xr:uid="{D64B8901-D358-4BE0-BED2-1631E6A24A3B}"/>
    <hyperlink ref="B61" location="Start58" display="Figura 40. Precio promedio mensual de la gasolina regular en Jalisco y México, enero 2017 - diciembre 2021, a pesos constantes" xr:uid="{B3638C74-98F8-49E8-B0F9-6116FBEF52AA}"/>
    <hyperlink ref="B62" location="Start59" display="Figura 42. Precio promedio mensual de la gasolina premium Jalisco y México, enero 2017 a diciembre 2021, a pesos constantes" xr:uid="{F3438280-9CEF-48F1-A9FD-462C0D3A680C}"/>
    <hyperlink ref="B63" location="Start60" display="Figura 44. Precio promedio mensual de diésel en Jalisco y México, enero 2017 - diciembre 2021, a pesos constantes" xr:uid="{A3ECCBF7-1C7E-48E0-90A0-D6F154B1FDB6}"/>
    <hyperlink ref="B64" location="Start61" display="Figura 46. Precio promedio gasolina regular, premium, diésel, diciembre 2021" xr:uid="{6EF741A2-2768-448F-8D1E-352CF2FFBB7D}"/>
    <hyperlink ref="B65" location="Start62" display="Figura 47. Tasa de desocupación en Jalisco en diciembre, 2006-2021" xr:uid="{B13B8455-E608-463F-AF61-77296BF327DC}"/>
    <hyperlink ref="B66" location="Start63" display="Figura 48. Tasa de desocupación mensual por entidad federativa, diciembre 2021" xr:uid="{0AB46D30-78AC-49A4-BFA3-8F7F2B4D19EB}"/>
    <hyperlink ref="B67" location="Start64" display="Figura 49. Variación mensual en puntos porcentuales de la tasa de desocupación por entidad federativa, diciembre de 2021" xr:uid="{A1AC1A15-8561-47B0-88DC-16A551BAD6CD}"/>
    <hyperlink ref="B68" location="Start65" display="Figura 50. Empleos formales totales en Jalisco, enero 2013- diciembre 2021" xr:uid="{77D9A411-AC97-44F1-9365-72AE291C83BF}"/>
    <hyperlink ref="B69" location="Start66" display="Figura 51. Empleos formales generados en diciembre en Jalisco, 2000-2021" xr:uid="{B4D0BB2F-8309-4D6C-89B0-9A1492D7F69F}"/>
    <hyperlink ref="B70" location="Start67" display="Figura 52. Empleos formales generados en Jalisco de enero de 2020 a diciembre de 2021" xr:uid="{1620C1D7-D929-44AC-9E80-732534723F14}"/>
    <hyperlink ref="B71" location="Start68" display="Figura 53. Empleos formales generados en diciembre 2021 por entidad federativa" xr:uid="{042C0436-CC8A-4713-A40B-EB418CA0FD48}"/>
    <hyperlink ref="B72" location="Start69" display="Figura 54. Variación porcentual mensual de empleos generados por entidad federativa, diciembre 2021" xr:uid="{BAF8C003-F699-4440-A367-ABD58C360D97}"/>
    <hyperlink ref="B73" location="Start70" display="Figura 55. Empleos nuevos en los últimos diecisiete meses (agosto 2020-diciembre 2021) por entidad federativa" xr:uid="{49F03F27-59AB-4428-9902-BED39BC02FE8}"/>
    <hyperlink ref="B74" location="Start71" display="Figura 56. Empleos nuevos formales en Jalisco, anual 2000 - 2021" xr:uid="{DFB46373-12F5-47C3-A03F-64869348716F}"/>
    <hyperlink ref="B75" location="Start72" display="Figura 57. Variación absoluta anual de empleo formal, cierre 2021" xr:uid="{2D99997A-CDA4-48BE-8C19-424F2EAC4F43}"/>
    <hyperlink ref="B76" location="Start73" display="Figura 58. Variación porcentual anual de empleo formal, diciembre 2021" xr:uid="{36AC97ED-949D-47D2-8187-B91D66FAB5C3}"/>
    <hyperlink ref="B77" location="Start74" display="Figura 59. Empleos formales temporales y permanentes por entidad federativa, diciembre 2021" xr:uid="{DA18964B-00CC-457A-90C8-C3BA9B638F73}"/>
    <hyperlink ref="B78" location="Start75" display="Figura 60. Los 20 municipios de Jalisco con mayor y menor generación de empleo formal acumulado a diciembre, cierre 2021" xr:uid="{7733A08F-3CE5-4FDB-BCE1-C839571C4376}"/>
    <hyperlink ref="B79" location="Start76" display="Figura 62. Los 20 municipios de Jalisco con mayor generación de empleo formal en diciembre de 2021" xr:uid="{EFFF5781-FA82-44DD-B6AC-643DD4A7A3EF}"/>
    <hyperlink ref="B80" location="Start77" display="Figura 66. Empleo formal total en el IMSS del sector turístico, enero 2013-diciembre 2021" xr:uid="{718467AD-80AA-459C-BF7E-AC453A102726}"/>
    <hyperlink ref="B81" location="Start78" display="Figura 67. Empleo formal total en el IMSS del sector turístico, diciembre 2013-2021" xr:uid="{D79999CB-4110-426D-99EA-C3EF92BE4380}"/>
    <hyperlink ref="B82" location="Start79" display="Figura 68. Variación absoluta y porcentual del empleo generado mensual en el sector turístico de Jalisco, enero 2013-diciembre 2021" xr:uid="{121BE27D-9499-4516-818B-61CB8AE66592}"/>
    <hyperlink ref="B83" location="Start80" display="Figura 70. Trabajadores asegurados en Jalisco por sector, cierre 2015-2021" xr:uid="{F2444783-3ACE-4DB9-A0AC-FE4A15CB9440}"/>
    <hyperlink ref="B84" location="Start81" display="Figura 71. Porcentaje de participación de trabajadores asegurados por división de actividad económica en Jalisco, diciembre de 2021" xr:uid="{53D70ADD-4FE9-4EA7-A0A0-38CA69A47027}"/>
    <hyperlink ref="B85" location="Start82" display="Figura 72. Serie histórica de trabajadores asegurados del sector agricultura, ganadería, silvicultura, pesca y caza de Jalisco, cierre 2013-2021" xr:uid="{9A214375-E9C3-486B-9F67-952C2B180CCA}"/>
    <hyperlink ref="B86" location="Start83" display="Figura 73. Distribución porcentual de los trabajadores asegurados del sector agropecuario de Jalisco por subsector, diciembre de 2021" xr:uid="{5C7B2E2B-E6D3-4962-AA2D-42FDC8DD4006}"/>
    <hyperlink ref="B87" location="Start84" display="Figura 74. Serie histórica del empleo formal en el sector industria de la transformación de Jalisco, cierre 2013-2021" xr:uid="{66B807D8-DD7D-4A51-8481-F575BA67AC47}"/>
    <hyperlink ref="B88" location="Start85" display="Figura 75. Distribución porcentual de los trabajadores asegurados del sector industria de la transformación de Jalisco por subsector, diciembre de 2021" xr:uid="{0D3C1EC7-45A3-48F7-9BD3-96854BC8EDBB}"/>
    <hyperlink ref="B89" location="Start86" display="Figura 76. Serie histórica de los trabajadores asegurados en el IMSS del sector comercio de Jalisco, cierre 2013-2021" xr:uid="{ABC51CCA-EE13-4A90-BF7E-10B112394CE6}"/>
    <hyperlink ref="B90" location="Start87" display="Figura 77. Distribución porcentual de los trabajadores asegurados del sector comercio de Jalisco por subsector, diciembre 2021" xr:uid="{35381E86-F80A-4C1A-ABE0-37C7F4A06389}"/>
    <hyperlink ref="B91" location="Start88" display="Figura 78. Serie histórica de los trabajadores asegurados al IMSS del sector servicios de Jalisco, cierre 2013-2021" xr:uid="{1066B318-FFA5-4CC2-BBF7-66408EEE7E32}"/>
    <hyperlink ref="B92" location="Start89" display="Figura 79. Porcentaje de participación de los trabajadores asegurados del sector servicios, diciembre 2021" xr:uid="{3E8EB3B3-127B-4691-BA1B-EF2335E9ECF5}"/>
    <hyperlink ref="B93" location="Start90" display="Figura 80. Distribución porcentual de trabajadores asegurados en el IMSS por sector de actividad económica, diciembre 2021 (hombres)" xr:uid="{FAA2CB8F-18CB-4549-83C9-D4CB8B897AAA}"/>
    <hyperlink ref="B94" location="Start91" display="Figura 81. Distribución porcentual de trabajadores asegurados en el IMSS por sector de actividad económica, diciembre 2021 (mujeres)" xr:uid="{3E0DFC86-BDF1-467E-B391-6E2F4D69968E}"/>
    <hyperlink ref="B95" location="Start92" display="Figura 82. Distribución porcentual de trabajadores asegurados en el IMSS grupo de edad, diciembre 2021" xr:uid="{52B0D32C-6C68-48B2-AC5D-F5C999137745}"/>
    <hyperlink ref="B96" location="Start93" display="Figura 83. Patrones registrados en el IMSS en Jalisco, cierre 2013-2021" xr:uid="{F56966CD-FEAB-4A5B-9A3A-00AA902A3432}"/>
    <hyperlink ref="B97" location="Start94" display="Figura 84. Patrones de Jalisco registrados en el IMSS, por división económica, diciembre 2021" xr:uid="{A1478E1C-E35E-4D00-8D26-86A6A5424567}"/>
    <hyperlink ref="B98" location="Start95" display="Figura 85. Patrones nuevos registrados ante el IMSS, por delegación, diciembre de 2021" xr:uid="{A5A32F60-E919-4F86-B354-4E028AE9CB37}"/>
    <hyperlink ref="B99" location="Start96" display="Figura 86. Variación mensual de patrones nuevos registrados ante el IMSS, por delegación, diciembre de 2021" xr:uid="{5B2D6D9C-4980-4F85-B693-DE3051C5053B}"/>
    <hyperlink ref="B100" location="Start97" display="Figura 87. Variación anual absoluta de patrones nuevos registrados ante el IMSS, por delegación, 2021" xr:uid="{5215E9C0-ED1C-434B-B546-C8A77190BB7D}"/>
    <hyperlink ref="B101" location="Start98" display="Figura 88. Variación porcentual anual de patrones nuevos registrados ante el IMSS, por delegación, diciembre 2021" xr:uid="{D5CF1E6C-489C-4F05-8785-6740C0363A96}"/>
    <hyperlink ref="B102" location="Start99" display="Figura 89. Indicador Mensual de la Actividad Industrial de Jalisco. Variación porcentual anual y variación promedio anual con cifras originales, enero 2013-septiembre 2021" xr:uid="{2EB2B030-538B-42E7-8E70-ECFF91D6A956}"/>
    <hyperlink ref="B103" location="Start100" display="Figura 90. Variación porcentual anual del IMAIEF por entidad federativa con cifras originales, septiembre 2021" xr:uid="{6197125F-3C0C-4558-8D27-56153503317C}"/>
    <hyperlink ref="B104" location="Start101" display="Figura 91. Indicador Mensual de la Actividad Industrial de Jalisco. Serie desestacionalizada y de tendencia-ciclo, enero 2013-septiembre 2021" xr:uid="{9697CB31-741F-4FB3-836F-DF9C466BDC48}"/>
    <hyperlink ref="B105" location="Start102" display="Figura 92. Variación porcentual anual del IMAIEF por entidad federativa con cifras desestacionalizadas, septiembre 2021" xr:uid="{872213CC-13FE-401B-9614-A8497A9B05E0}"/>
    <hyperlink ref="B106" location="Start103" display="Figura 93. Variación porcentual mensual del IMAIEF por entidad federativa con cifras desestacionalizadas, septiembre 2021" xr:uid="{BAE019CE-69AB-4FAD-95AE-5DC0C46E6824}"/>
    <hyperlink ref="B107" location="Start104" display="Figura 94. Variación porcentual con respecto al mismo periodo del año anterior del IMAIEF de actividades secundarias, industria de la construcción e industrias manufactureras de Jalisco con cifras originales, septiembre 2021 " xr:uid="{5215C64C-45AC-4A61-BBE5-953518A05B8C}"/>
    <hyperlink ref="B108" location="Start105" display="Figura 95. Indicador Mensual de la Industria de la Construcción de Jalisco, variación porcentual anual y variación promedio anual con cifras originales, enero 2013-septiembre 2021" xr:uid="{5F756FB3-190B-47C2-8D7E-5D536C66D71C}"/>
    <hyperlink ref="B109" location="Start106" display="Figura 96. Variación porcentual anual del IMAIEF de la industria de la construcción por entidad federativa con cifras originales, septiembre 2021" xr:uid="{D9C970E4-7C0D-4087-8776-F4F326B510C3}"/>
    <hyperlink ref="B110" location="Start107" display="Figura 97. Indicador Mensual de las Industrias Manufactureras de Jalisco, variación porcentual anual y variación promedio anual con cifras originales, enero 2013-septiembre 2021" xr:uid="{0ED47C78-1B40-4B9B-8B81-2392D64467EF}"/>
    <hyperlink ref="B111" location="Start108" display="Figura 98. Variación porcentual anual del IMAIEF de las industrias manufactureras por entidad federativa con cifras originales, septiembre 2021" xr:uid="{23AB51EB-295A-4AF1-B974-1891C0A33E5E}"/>
    <hyperlink ref="B112" location="Start109" display="Figura 99. Valor de la producción de la industria de la construcción en Jalisco, cifras mensuales en millones de pesos constantes, noviembre 2006-noviembre 2021" xr:uid="{272F15B7-E9F3-4321-BF0B-32584F21F945}"/>
    <hyperlink ref="B113" location="Start110" display="Figura 100. Valor de la producción de la industria de la construcción en Jalisco, cifras mensuales en millones de pesos constantes, enero 2013-noviembre 2021" xr:uid="{C75E1C31-0EBF-4BCA-A1D8-AD1B6F2501EE}"/>
    <hyperlink ref="B114" location="Start111" display="Figura 101. Variación porcentual anual de la producción de los últimos doce meses de la industria de la construcción en Jalisco, enero 2013-noviembre 2021" xr:uid="{8107B760-A756-4FDF-90A8-08F03A430F85}"/>
    <hyperlink ref="B115" location="Start112" display="Figura 102. Distribución porcentual de la producción de la industria de la construcción por entidad federativa, noviembre 2021" xr:uid="{32821047-3328-49AB-BC6C-AC90A16C73CB}"/>
    <hyperlink ref="B116" location="Start113" display="Figura 103. Variación porcentual anual de la producción de la industria de la construcción por entidad federativa, noviembre 2021" xr:uid="{2DDE3032-4217-4F89-9E72-F0A79002A85D}"/>
    <hyperlink ref="B117" location="Start114" display="Figura 104. Variación porcentual mensual de la producción de la industria de la construcción por entidad federativa, noviembre 2021" xr:uid="{50D3627D-4D95-4D8B-B378-72BA786C6424}"/>
    <hyperlink ref="B118" location="Start115" display="Figura 105. Variación porcentual anual del personal ocupado de la industria manufacturera por entidad federativa, noviembre 2021" xr:uid="{8E8B3905-DDD6-451E-B801-BE0D0B9DAB11}"/>
    <hyperlink ref="B119" location="Start116" display="Figura 106. Variación porcentual anual de las horas trabajadas por el personal ocupado total en la industria manufacturera por entidad federativa, noviembre 2021" xr:uid="{1D3B521F-DBF5-4EB3-B269-5F7EEF7EAAC9}"/>
    <hyperlink ref="B120" location="Start117" display="Figura 107. Ingresos provenientes del mercado extranjero que obtuvieron los establecimientos manufactureros del programa IMMEX en Jalisco. Cifras mensuales en millones de pesos, enero 2013-noviembre 2021" xr:uid="{3976B307-9990-4CD3-B458-6224F19F091E}"/>
    <hyperlink ref="B121" location="Start118" display="Figura 108. Ingresos provenientes del mercado extranjero que obtuvieron los establecimientos no manufactureros en el programa IMMEX en Jalisco. Cifras mensuales en millones de pesos, enero 2013-noviembre 2021" xr:uid="{DC4C8316-80F4-49F1-95AA-2D73C17CD5E9}"/>
    <hyperlink ref="B122" location="Start119" display="Figura 109. Ingresos provenientes del mercado extranjero que obtuvieron los establecimientos manufactureros y no manufactureros en el programa IMMEX en Jalisco.  Cifras acumuladas anuales en millones de pesos y su variación anual, enero 2013-noviembre 2021" xr:uid="{235C2588-2B62-4C73-8B78-88316293A82C}"/>
    <hyperlink ref="B123" location="Start120" display="Figura 110. Número de establecimientos manufactureros y no manufactureros en el programa IMMEX en Jalisco, enero 2013-noviembre 2021" xr:uid="{8DD8804C-5B3B-40DD-B7CC-E9CCFB89DBDD}"/>
    <hyperlink ref="B124" location="Start121" display="Figura 111. Distribución porcentual de los establecimientos manufactureros y no manufactureros con programa IMMEX por entidad federativa, noviembre 2021" xr:uid="{FC4BC08B-4D3B-4DB4-A269-767D3AFB138C}"/>
    <hyperlink ref="B125" location="Start122" display="Figura 112. Personal ocupado en establecimientos manufactureros y no manufactureros en el programa IMMEX en Jalisco, enero 2013-noviembre 2021" xr:uid="{05095A0D-2894-41FC-9171-4F7EC0711FE9}"/>
    <hyperlink ref="B126" location="Start123" display="Figura 113. Variación porcentual anual de personal ocupado en establecimientos manufactureros y no manufactureros en el programa IMMEX en Jalisco, enero 2013-noviembre 2021" xr:uid="{3C4D1AC8-2C2D-41D0-A59F-2D984B54A168}"/>
    <hyperlink ref="B127" location="Start124" display="Figura 114. Distribución porcentual del personal ocupado de los establecimientos manufactureros y no manufactureros con programa IMMEX por entidad federativa, noviembre 2021" xr:uid="{3774608A-6E02-48BA-B9C9-3057E5913B32}"/>
    <hyperlink ref="B128" location="Start125" display="Figura 115. Índice de los Ingresos totales y variación mensual del comercio al por mayor, enero 2017 – noviembre 2021" xr:uid="{6A8DF0D6-915D-4594-953B-C9E7B03B7E76}"/>
    <hyperlink ref="B129" location="Start126" display="Figura 116. Variación porcentual anual de los ingresos por suministro de bienes y servicios de empresas de comercio al por mayor por entidad federativa, noviembre de 2021" xr:uid="{C4035337-AEF5-4A27-A551-F5FA1C12AAB6}"/>
    <hyperlink ref="B130" location="Start127" display="Figura 117. Variación porcentual anual del personal ocupado de las empresas de comercio al por mayor, noviembre de 2021" xr:uid="{C0954AB8-2406-417C-A2A4-D52217BD378C}"/>
    <hyperlink ref="B131" location="Start128" display="Figura 118. Índice de los Ingresos totales y variación mensual del comercio al por menor, enero 2017 – noviembre 2021" xr:uid="{B09F953A-F1E8-44CB-BCEA-593F716C9BBC}"/>
    <hyperlink ref="B132" location="Start129" display="Figura 119. Variación porcentual anual de los ingresos por suministro de bienes y servicios de empresas de comercio al por menor por entidad federativa, noviembre de 2021" xr:uid="{49D5A68E-B35E-4858-A846-7A20B9D97BFE}"/>
    <hyperlink ref="B133" location="Start130" display="Figura 120. Índice de los ingresos totales y variación anual, sector 51, enero 2014 – noviembre 2021" xr:uid="{0AD65DB9-485F-4EA0-BFF7-D89954A5D83A}"/>
    <hyperlink ref="B134" location="Start131" display="Figura 121. Variación porcentual anual de los ingresos por suministro de bienes y servicios, sector 51 por entidad federativa, noviembre de 2021" xr:uid="{6AA412A7-3518-4733-9BBA-7966E02D544B}"/>
    <hyperlink ref="B135" location="Start132" display="Figura 122. Índice de personal ocupado y variación anual, sector 51, enero 2014 – noviembre 2021" xr:uid="{7CF15A7C-8FA2-42FC-A6CC-276D7741394A}"/>
    <hyperlink ref="B136" location="Start133" display="Figura 123. Variación porcentual anual del personal ocupado, sector 51 por entidad federativa, noviembre de 2021" xr:uid="{2C72B2D5-78C7-45A8-89AD-A45C0DD83D1E}"/>
    <hyperlink ref="B137" location="Start134" display="Figura 124. Índice de los ingresos totales y variación anual, sector 56, enero 2014 – noviembre 2021" xr:uid="{35FE2B77-34BC-476C-95ED-3138D1E1B1C7}"/>
    <hyperlink ref="B138" location="Start135" display="Figura 125. Variación porcentual anual de los ingresos por suministro de bienes y servicios, sector 56 por entidad federativa, noviembre de 2021" xr:uid="{48DAD534-43FE-473A-B80D-46759A1866F6}"/>
    <hyperlink ref="B139" location="Start136" display="Figura 126. Índice de personal ocupado y variación anual, sector 56, enero 2014 – noviembre 2021" xr:uid="{697747A3-8593-48FF-A54D-0FBDB20B02F1}"/>
    <hyperlink ref="B140" location="Start137" display="Figura 127. Variación porcentual anual del personal ocupado, sector 56 por entidad federativa, noviembre de 2021" xr:uid="{A8AAEFC0-7EAD-4340-AC57-C6FF6EFDEFF1}"/>
    <hyperlink ref="B141" location="Start138" display="Figura 128. Índice de los ingresos totales y variación anual, sector 72, enero 2014 – noviembre 2021" xr:uid="{50D120EE-FE55-4F49-BE4F-3AB42AB56BCA}"/>
    <hyperlink ref="B142" location="Start139" display="Figura 129. Variación porcentual anual de los ingresos por suministro de bienes y servicios, sector 72 por entidad federativa, noviembre de 2021" xr:uid="{10384511-B64E-4650-A9CE-B9FA834E5C1E}"/>
    <hyperlink ref="B143" location="Start140" display="Figura 130. Índice de personal ocupado y variación anual, sector 72, enero 2014 – noviembre 2021" xr:uid="{F78115CA-371C-4316-BC6A-9C4648C24F4E}"/>
    <hyperlink ref="B144" location="Start141" display="Figura 131. Variación porcentual anual del personal ocupado, sector 72 por entidad federativa, noviembre de 2021" xr:uid="{EDA1218F-0D85-4D3E-B51C-279F89288CB2}"/>
    <hyperlink ref="B145" location="Start142" display="Figura 132. Unidades vendidas eléctricas e hibridas (conectables y no conectables) en Jalisco, mensual, enero 2016- octubre 2021" xr:uid="{610F991C-3615-4256-850C-DC28DA8D1F82}"/>
    <hyperlink ref="B146" location="Start143" display="Figura 133. Distribución porcentual de unidades vendidas de vehículos híbridos (conectables y no conectables) en Jalisco en octubre 2021" xr:uid="{C9862C5A-4F1F-4D35-93F9-8E78D707AFDE}"/>
    <hyperlink ref="B147" location="Start144" display="Figura 134. Vehículos híbridos y eléctricos vendidos por entidad federativa, octubre 2021" xr:uid="{A3E6A480-8320-4F3C-BFB1-CF0CC61B0B0B}"/>
    <hyperlink ref="B148" location="Start145" display="Figura 135. Vehículos híbridos y eléctricos vendidos por cada millón de habitantes por entidad federativa, octubre 2021" xr:uid="{090AA9B9-A31C-4923-A4D8-F9C71AD88424}"/>
    <hyperlink ref="B149" location="Start146" display="Figura 136. Número de cabezas sacrificadas en Jalisco en noviembre 2008 – 2021" xr:uid="{89944F74-F147-4E55-A764-69CD2FDF5CC2}"/>
    <hyperlink ref="B150" location="Start147" display="Figura 137. Producción de carne en canal en Jalisco en noviembre 2008 – 2021, toneladas" xr:uid="{D5814504-71D8-4890-94E3-AFE6C4A6B630}"/>
    <hyperlink ref="B151" location="Start148" display="Figura 138. Número de cabezas sacrificadas en Jalisco en enero-noviembre 2008 – 2021" xr:uid="{F61EBF55-8C92-45C0-AD26-D1D624DDE074}"/>
    <hyperlink ref="B152" location="Start149" display="Figura 139. Producción de carne en canal en Jalisco en enero-noviembre 2008-2021, toneladas" xr:uid="{57CAF415-4EBE-4C98-8FFF-85734DDC28BF}"/>
    <hyperlink ref="B153" location="Start150" display="Figura 140. Producción de carne en canal de ganado bovino por entidad federativa, noviembre 2021, toneladas" xr:uid="{EFAA8CC2-9E61-4A67-B756-35881A816AEE}"/>
    <hyperlink ref="B154" location="Start151" display="Figura 141. Producción de carne en canal de ganado porcino por entidad federativa, noviembre de 2021, toneladas" xr:uid="{32483EF8-3A13-4E2E-9A4D-47E4804F9185}"/>
    <hyperlink ref="B155" location="Start152" display="Figura 142. Producción de carne en canal de ganado ovino por entidad federativa, noviembre 2021, toneladas" xr:uid="{18BACF61-991C-422F-B0EA-C803F4299FA1}"/>
    <hyperlink ref="B156" location="Start153" display="Figura 143. Producción de carne en canal de ganado caprino por entidad federativa, noviembre 2021, toneladas" xr:uid="{6FB7A2B9-BF6B-4447-A5E0-C8E4CA9F6B59}"/>
    <hyperlink ref="B157" location="Start154" display="Figura 144 Bobino. Variación porcentual anual de la producción de carne en canal, Jalisco, enero de 2019 a noviembre 2021" xr:uid="{6CB089F0-E2EA-48D4-91D0-FEDE925D2E12}"/>
    <hyperlink ref="B158" location="Start155" display="Figura 144 Caprino. Variación porcentual anual de la producción de carne en canal, Jalisco, enero de 2019 a noviembre 2022" xr:uid="{1BE5B613-DDDD-4BA9-A3F6-8AE6F3D3A6F4}"/>
    <hyperlink ref="B159" location="Start156" display="Figura 144 Ovino. Variación porcentual anual de la producción de carne en canal, Jalisco, enero de 2019 a noviembre 2023" xr:uid="{902EA315-CE1B-478A-88FC-6DDA26605BF3}"/>
    <hyperlink ref="B160" location="Start157" display="Figura 144 Porcino. Variación porcentual anual de la producción de carne en canal, Jalisco, enero de 2019 a noviembre 2024" xr:uid="{61D9B3E4-B459-4AD2-BB12-08F6BFF1C704}"/>
    <hyperlink ref="B161" location="Start158" display="Figura 145-156. Empleo por municipio y división económica IMSS" xr:uid="{6A2919F0-66C8-4EDA-ADD2-10407BAE9BAD}"/>
  </hyperlink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J159"/>
  <sheetViews>
    <sheetView zoomScale="106" zoomScaleNormal="106" workbookViewId="0"/>
  </sheetViews>
  <sheetFormatPr baseColWidth="10" defaultColWidth="11.42578125" defaultRowHeight="14.25" x14ac:dyDescent="0.2"/>
  <cols>
    <col min="1" max="1" width="27.140625" style="235" customWidth="1"/>
    <col min="2" max="2" width="14.5703125" style="235" customWidth="1"/>
    <col min="3" max="3" width="11.42578125" style="235" customWidth="1"/>
    <col min="4" max="4" width="11.5703125" style="235" customWidth="1"/>
    <col min="5" max="5" width="12.42578125" style="235" customWidth="1"/>
    <col min="6" max="6" width="5.85546875" style="235" bestFit="1" customWidth="1"/>
    <col min="7" max="7" width="7.85546875" style="235" bestFit="1" customWidth="1"/>
    <col min="8" max="8" width="6.140625" style="235" bestFit="1" customWidth="1"/>
    <col min="9" max="9" width="7.85546875" style="235" bestFit="1" customWidth="1"/>
    <col min="10" max="10" width="6" style="235" bestFit="1" customWidth="1"/>
    <col min="11" max="16384" width="11.42578125" style="235"/>
  </cols>
  <sheetData>
    <row r="1" spans="1:10" x14ac:dyDescent="0.2">
      <c r="A1" s="13" t="s">
        <v>1175</v>
      </c>
      <c r="H1" s="291" t="s">
        <v>38</v>
      </c>
      <c r="I1" s="291"/>
      <c r="J1" s="291"/>
    </row>
    <row r="2" spans="1:10" x14ac:dyDescent="0.2">
      <c r="A2" s="235" t="s">
        <v>278</v>
      </c>
    </row>
    <row r="3" spans="1:10" x14ac:dyDescent="0.2">
      <c r="A3" s="116"/>
      <c r="B3" s="116"/>
      <c r="C3" s="116"/>
      <c r="D3" s="116"/>
      <c r="E3" s="116"/>
    </row>
    <row r="4" spans="1:10" ht="19.5" customHeight="1" x14ac:dyDescent="0.2">
      <c r="A4" s="265" t="s">
        <v>454</v>
      </c>
      <c r="B4" s="240">
        <v>2021</v>
      </c>
      <c r="C4" s="240">
        <v>2021</v>
      </c>
      <c r="D4" s="267" t="s">
        <v>464</v>
      </c>
      <c r="E4" s="267"/>
    </row>
    <row r="5" spans="1:10" ht="17.25" customHeight="1" x14ac:dyDescent="0.2">
      <c r="A5" s="266"/>
      <c r="B5" s="239" t="s">
        <v>49</v>
      </c>
      <c r="C5" s="239" t="s">
        <v>50</v>
      </c>
      <c r="D5" s="239" t="s">
        <v>296</v>
      </c>
      <c r="E5" s="239" t="s">
        <v>297</v>
      </c>
    </row>
    <row r="6" spans="1:10" ht="15.75" customHeight="1" x14ac:dyDescent="0.2">
      <c r="A6" s="103" t="s">
        <v>300</v>
      </c>
      <c r="B6" s="104">
        <v>26071</v>
      </c>
      <c r="C6" s="104">
        <v>26175</v>
      </c>
      <c r="D6" s="104">
        <f t="shared" ref="D6:D12" si="0">C6-B6</f>
        <v>104</v>
      </c>
      <c r="E6" s="117">
        <f t="shared" ref="E6:E13" si="1">C6/B6-1</f>
        <v>3.989106670246656E-3</v>
      </c>
    </row>
    <row r="7" spans="1:10" ht="15.75" customHeight="1" x14ac:dyDescent="0.2">
      <c r="A7" s="107" t="s">
        <v>301</v>
      </c>
      <c r="B7" s="108">
        <v>40517</v>
      </c>
      <c r="C7" s="108">
        <v>40642</v>
      </c>
      <c r="D7" s="108">
        <f t="shared" si="0"/>
        <v>125</v>
      </c>
      <c r="E7" s="118">
        <f t="shared" si="1"/>
        <v>3.0851247624454903E-3</v>
      </c>
    </row>
    <row r="8" spans="1:10" ht="15.75" customHeight="1" x14ac:dyDescent="0.2">
      <c r="A8" s="103" t="s">
        <v>302</v>
      </c>
      <c r="B8" s="104">
        <v>31571</v>
      </c>
      <c r="C8" s="104">
        <v>31508</v>
      </c>
      <c r="D8" s="104">
        <f t="shared" si="0"/>
        <v>-63</v>
      </c>
      <c r="E8" s="117">
        <f t="shared" si="1"/>
        <v>-1.9955022013873336E-3</v>
      </c>
    </row>
    <row r="9" spans="1:10" ht="15.75" customHeight="1" x14ac:dyDescent="0.2">
      <c r="A9" s="107" t="s">
        <v>303</v>
      </c>
      <c r="B9" s="108">
        <v>4048</v>
      </c>
      <c r="C9" s="108">
        <v>3993</v>
      </c>
      <c r="D9" s="108">
        <f t="shared" si="0"/>
        <v>-55</v>
      </c>
      <c r="E9" s="118">
        <f t="shared" si="1"/>
        <v>-1.3586956521739135E-2</v>
      </c>
    </row>
    <row r="10" spans="1:10" ht="15.75" customHeight="1" x14ac:dyDescent="0.2">
      <c r="A10" s="103" t="s">
        <v>304</v>
      </c>
      <c r="B10" s="110">
        <v>544</v>
      </c>
      <c r="C10" s="110">
        <v>515</v>
      </c>
      <c r="D10" s="104">
        <f t="shared" si="0"/>
        <v>-29</v>
      </c>
      <c r="E10" s="117">
        <f t="shared" si="1"/>
        <v>-5.3308823529411797E-2</v>
      </c>
    </row>
    <row r="11" spans="1:10" ht="15.75" customHeight="1" x14ac:dyDescent="0.2">
      <c r="A11" s="107" t="s">
        <v>305</v>
      </c>
      <c r="B11" s="111">
        <v>258</v>
      </c>
      <c r="C11" s="111">
        <v>260</v>
      </c>
      <c r="D11" s="108">
        <f t="shared" si="0"/>
        <v>2</v>
      </c>
      <c r="E11" s="118">
        <f t="shared" si="1"/>
        <v>7.7519379844961378E-3</v>
      </c>
    </row>
    <row r="12" spans="1:10" ht="15.75" customHeight="1" x14ac:dyDescent="0.2">
      <c r="A12" s="103" t="s">
        <v>306</v>
      </c>
      <c r="B12" s="110">
        <v>163</v>
      </c>
      <c r="C12" s="110">
        <v>158</v>
      </c>
      <c r="D12" s="104">
        <f t="shared" si="0"/>
        <v>-5</v>
      </c>
      <c r="E12" s="117">
        <f t="shared" si="1"/>
        <v>-3.0674846625766916E-2</v>
      </c>
    </row>
    <row r="13" spans="1:10" ht="15.75" customHeight="1" x14ac:dyDescent="0.2">
      <c r="A13" s="112" t="s">
        <v>307</v>
      </c>
      <c r="B13" s="113">
        <f>SUM(B6:B12)</f>
        <v>103172</v>
      </c>
      <c r="C13" s="113">
        <f>SUM(C6:C12)</f>
        <v>103251</v>
      </c>
      <c r="D13" s="119">
        <f>SUM(D6:D12)</f>
        <v>79</v>
      </c>
      <c r="E13" s="120">
        <f t="shared" si="1"/>
        <v>7.6571162718575003E-4</v>
      </c>
    </row>
    <row r="159" spans="2:2" x14ac:dyDescent="0.2">
      <c r="B159" s="216"/>
    </row>
  </sheetData>
  <mergeCells count="3">
    <mergeCell ref="H1:J1"/>
    <mergeCell ref="A4:A5"/>
    <mergeCell ref="D4:E4"/>
  </mergeCells>
  <hyperlinks>
    <hyperlink ref="H1:I1" location="Index!A1" display="Regresar al Índice" xr:uid="{00000000-0004-0000-0C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29D52-131F-4DD5-8388-75B6DB1FAD96}">
  <sheetPr codeName="Hoja105"/>
  <dimension ref="A1:I38"/>
  <sheetViews>
    <sheetView workbookViewId="0"/>
  </sheetViews>
  <sheetFormatPr baseColWidth="10" defaultColWidth="9.140625" defaultRowHeight="14.25" x14ac:dyDescent="0.2"/>
  <cols>
    <col min="1" max="16384" width="9.140625" style="68"/>
  </cols>
  <sheetData>
    <row r="1" spans="1:9" x14ac:dyDescent="0.2">
      <c r="A1" s="13" t="s">
        <v>1260</v>
      </c>
      <c r="H1" s="291" t="s">
        <v>38</v>
      </c>
      <c r="I1" s="291"/>
    </row>
    <row r="2" spans="1:9" x14ac:dyDescent="0.2">
      <c r="A2" s="68" t="s">
        <v>748</v>
      </c>
    </row>
    <row r="5" spans="1:9" x14ac:dyDescent="0.2">
      <c r="A5" s="68" t="s">
        <v>2</v>
      </c>
      <c r="B5" s="68" t="s">
        <v>52</v>
      </c>
    </row>
    <row r="6" spans="1:9" x14ac:dyDescent="0.2">
      <c r="A6" s="68" t="s">
        <v>3</v>
      </c>
      <c r="B6" s="295">
        <v>-23.691015046589001</v>
      </c>
    </row>
    <row r="7" spans="1:9" x14ac:dyDescent="0.2">
      <c r="A7" s="68" t="s">
        <v>25</v>
      </c>
      <c r="B7" s="295">
        <v>-14.435522465154</v>
      </c>
    </row>
    <row r="8" spans="1:9" x14ac:dyDescent="0.2">
      <c r="A8" s="68" t="s">
        <v>5</v>
      </c>
      <c r="B8" s="295">
        <v>-14.319793399362</v>
      </c>
    </row>
    <row r="9" spans="1:9" x14ac:dyDescent="0.2">
      <c r="A9" s="68" t="s">
        <v>22</v>
      </c>
      <c r="B9" s="295">
        <v>-11.309620799311</v>
      </c>
    </row>
    <row r="10" spans="1:9" x14ac:dyDescent="0.2">
      <c r="A10" s="68" t="s">
        <v>10</v>
      </c>
      <c r="B10" s="295">
        <v>-8.9248845903979994</v>
      </c>
    </row>
    <row r="11" spans="1:9" x14ac:dyDescent="0.2">
      <c r="A11" s="68" t="s">
        <v>6</v>
      </c>
      <c r="B11" s="295">
        <v>-5.6100389796809997</v>
      </c>
    </row>
    <row r="12" spans="1:9" x14ac:dyDescent="0.2">
      <c r="A12" s="68" t="s">
        <v>14</v>
      </c>
      <c r="B12" s="295">
        <v>-4.8161916056800003</v>
      </c>
    </row>
    <row r="13" spans="1:9" x14ac:dyDescent="0.2">
      <c r="A13" s="68" t="s">
        <v>15</v>
      </c>
      <c r="B13" s="295">
        <v>-3.7969247368339998</v>
      </c>
    </row>
    <row r="14" spans="1:9" x14ac:dyDescent="0.2">
      <c r="A14" s="68" t="s">
        <v>7</v>
      </c>
      <c r="B14" s="295">
        <v>-2.701460824197</v>
      </c>
    </row>
    <row r="15" spans="1:9" x14ac:dyDescent="0.2">
      <c r="A15" s="68" t="s">
        <v>11</v>
      </c>
      <c r="B15" s="295">
        <v>-2.3350043260010001</v>
      </c>
    </row>
    <row r="16" spans="1:9" x14ac:dyDescent="0.2">
      <c r="A16" s="68" t="s">
        <v>4</v>
      </c>
      <c r="B16" s="295">
        <v>-2.028167027786</v>
      </c>
    </row>
    <row r="17" spans="1:2" x14ac:dyDescent="0.2">
      <c r="A17" s="68" t="s">
        <v>30</v>
      </c>
      <c r="B17" s="295">
        <v>-1.633543496383</v>
      </c>
    </row>
    <row r="18" spans="1:2" x14ac:dyDescent="0.2">
      <c r="A18" s="68" t="s">
        <v>12</v>
      </c>
      <c r="B18" s="295">
        <v>-0.54098582983900001</v>
      </c>
    </row>
    <row r="19" spans="1:2" x14ac:dyDescent="0.2">
      <c r="A19" s="68" t="s">
        <v>0</v>
      </c>
      <c r="B19" s="295">
        <v>5.5441696721000001E-2</v>
      </c>
    </row>
    <row r="20" spans="1:2" x14ac:dyDescent="0.2">
      <c r="A20" s="68" t="s">
        <v>20</v>
      </c>
      <c r="B20" s="295">
        <v>0.33082515306299998</v>
      </c>
    </row>
    <row r="21" spans="1:2" x14ac:dyDescent="0.2">
      <c r="A21" s="68" t="s">
        <v>29</v>
      </c>
      <c r="B21" s="295">
        <v>0.95164778730800004</v>
      </c>
    </row>
    <row r="22" spans="1:2" x14ac:dyDescent="0.2">
      <c r="A22" s="68" t="s">
        <v>1</v>
      </c>
      <c r="B22" s="295">
        <v>1.5272113002559999</v>
      </c>
    </row>
    <row r="23" spans="1:2" x14ac:dyDescent="0.2">
      <c r="A23" s="68" t="s">
        <v>18</v>
      </c>
      <c r="B23" s="295">
        <v>1.8466949226839999</v>
      </c>
    </row>
    <row r="24" spans="1:2" x14ac:dyDescent="0.2">
      <c r="A24" s="68" t="s">
        <v>23</v>
      </c>
      <c r="B24" s="295">
        <v>1.9066946683929999</v>
      </c>
    </row>
    <row r="25" spans="1:2" x14ac:dyDescent="0.2">
      <c r="A25" s="68" t="s">
        <v>8</v>
      </c>
      <c r="B25" s="295">
        <v>2.1056106484680002</v>
      </c>
    </row>
    <row r="26" spans="1:2" x14ac:dyDescent="0.2">
      <c r="A26" s="68" t="s">
        <v>17</v>
      </c>
      <c r="B26" s="295">
        <v>2.198615599659</v>
      </c>
    </row>
    <row r="27" spans="1:2" x14ac:dyDescent="0.2">
      <c r="A27" s="68" t="s">
        <v>33</v>
      </c>
      <c r="B27" s="295">
        <v>3.4759987641449999</v>
      </c>
    </row>
    <row r="28" spans="1:2" x14ac:dyDescent="0.2">
      <c r="A28" s="68" t="s">
        <v>24</v>
      </c>
      <c r="B28" s="295">
        <v>5.9732250739639996</v>
      </c>
    </row>
    <row r="29" spans="1:2" x14ac:dyDescent="0.2">
      <c r="A29" s="68" t="s">
        <v>26</v>
      </c>
      <c r="B29" s="295">
        <v>6.2698922516169997</v>
      </c>
    </row>
    <row r="30" spans="1:2" x14ac:dyDescent="0.2">
      <c r="A30" s="68" t="s">
        <v>32</v>
      </c>
      <c r="B30" s="295">
        <v>8.7974893921530004</v>
      </c>
    </row>
    <row r="31" spans="1:2" x14ac:dyDescent="0.2">
      <c r="A31" s="68" t="s">
        <v>13</v>
      </c>
      <c r="B31" s="295">
        <v>9.1116729172789999</v>
      </c>
    </row>
    <row r="32" spans="1:2" x14ac:dyDescent="0.2">
      <c r="A32" s="68" t="s">
        <v>16</v>
      </c>
      <c r="B32" s="295">
        <v>9.7743279527279991</v>
      </c>
    </row>
    <row r="33" spans="1:2" x14ac:dyDescent="0.2">
      <c r="A33" s="68" t="s">
        <v>21</v>
      </c>
      <c r="B33" s="295">
        <v>9.8806642617450002</v>
      </c>
    </row>
    <row r="34" spans="1:2" x14ac:dyDescent="0.2">
      <c r="A34" s="68" t="s">
        <v>9</v>
      </c>
      <c r="B34" s="295">
        <v>10.289475920438001</v>
      </c>
    </row>
    <row r="35" spans="1:2" x14ac:dyDescent="0.2">
      <c r="A35" s="68" t="s">
        <v>27</v>
      </c>
      <c r="B35" s="295">
        <v>14.063822980848</v>
      </c>
    </row>
    <row r="36" spans="1:2" x14ac:dyDescent="0.2">
      <c r="A36" s="68" t="s">
        <v>28</v>
      </c>
      <c r="B36" s="295">
        <v>16.065245213274</v>
      </c>
    </row>
    <row r="37" spans="1:2" x14ac:dyDescent="0.2">
      <c r="A37" s="68" t="s">
        <v>31</v>
      </c>
      <c r="B37" s="295">
        <v>16.576854199387</v>
      </c>
    </row>
    <row r="38" spans="1:2" x14ac:dyDescent="0.2">
      <c r="A38" s="68" t="s">
        <v>19</v>
      </c>
      <c r="B38" s="295">
        <v>47.074448459155001</v>
      </c>
    </row>
  </sheetData>
  <mergeCells count="1">
    <mergeCell ref="H1:I1"/>
  </mergeCells>
  <hyperlinks>
    <hyperlink ref="H1:I1" location="Index!A1" display="Regresar al Índice" xr:uid="{C9398158-B1CD-4F10-AEC0-D1F3FB87E31F}"/>
  </hyperlink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3EC9E-16B2-4FBE-B45C-18095BF3ED57}">
  <sheetPr codeName="Hoja106"/>
  <dimension ref="A1:I110"/>
  <sheetViews>
    <sheetView workbookViewId="0"/>
  </sheetViews>
  <sheetFormatPr baseColWidth="10" defaultColWidth="9.140625" defaultRowHeight="14.25" x14ac:dyDescent="0.2"/>
  <cols>
    <col min="1" max="16384" width="9.140625" style="68"/>
  </cols>
  <sheetData>
    <row r="1" spans="1:9" x14ac:dyDescent="0.2">
      <c r="A1" s="13" t="s">
        <v>1261</v>
      </c>
      <c r="H1" s="291" t="s">
        <v>38</v>
      </c>
      <c r="I1" s="291"/>
    </row>
    <row r="2" spans="1:9" x14ac:dyDescent="0.2">
      <c r="A2" s="68" t="s">
        <v>748</v>
      </c>
    </row>
    <row r="5" spans="1:9" x14ac:dyDescent="0.2">
      <c r="A5" s="68" t="s">
        <v>308</v>
      </c>
      <c r="B5" s="68" t="s">
        <v>362</v>
      </c>
      <c r="C5" s="68" t="s">
        <v>797</v>
      </c>
      <c r="D5" s="68" t="s">
        <v>798</v>
      </c>
    </row>
    <row r="6" spans="1:9" x14ac:dyDescent="0.2">
      <c r="A6" s="68" t="s">
        <v>61</v>
      </c>
      <c r="B6" s="68" t="s">
        <v>140</v>
      </c>
      <c r="C6" s="295">
        <v>94.615344119678994</v>
      </c>
      <c r="D6" s="295">
        <v>98.140389266144993</v>
      </c>
    </row>
    <row r="7" spans="1:9" x14ac:dyDescent="0.2">
      <c r="A7" s="68" t="s">
        <v>54</v>
      </c>
      <c r="B7" s="68" t="s">
        <v>141</v>
      </c>
      <c r="C7" s="295">
        <v>99.440122959896996</v>
      </c>
      <c r="D7" s="295">
        <v>98.064900026540002</v>
      </c>
    </row>
    <row r="8" spans="1:9" x14ac:dyDescent="0.2">
      <c r="A8" s="68" t="s">
        <v>54</v>
      </c>
      <c r="B8" s="68" t="s">
        <v>142</v>
      </c>
      <c r="C8" s="295">
        <v>97.497608796394005</v>
      </c>
      <c r="D8" s="295">
        <v>97.928855219897997</v>
      </c>
    </row>
    <row r="9" spans="1:9" x14ac:dyDescent="0.2">
      <c r="A9" s="68" t="s">
        <v>54</v>
      </c>
      <c r="B9" s="68" t="s">
        <v>143</v>
      </c>
      <c r="C9" s="295">
        <v>98.192481364486</v>
      </c>
      <c r="D9" s="295">
        <v>97.913712896769994</v>
      </c>
    </row>
    <row r="10" spans="1:9" x14ac:dyDescent="0.2">
      <c r="A10" s="68" t="s">
        <v>54</v>
      </c>
      <c r="B10" s="68" t="s">
        <v>144</v>
      </c>
      <c r="C10" s="295">
        <v>97.001777495561001</v>
      </c>
      <c r="D10" s="295">
        <v>98.218209869261997</v>
      </c>
    </row>
    <row r="11" spans="1:9" x14ac:dyDescent="0.2">
      <c r="A11" s="68" t="s">
        <v>54</v>
      </c>
      <c r="B11" s="68" t="s">
        <v>145</v>
      </c>
      <c r="C11" s="295">
        <v>98.226480432280994</v>
      </c>
      <c r="D11" s="295">
        <v>98.924114624232999</v>
      </c>
    </row>
    <row r="12" spans="1:9" x14ac:dyDescent="0.2">
      <c r="A12" s="68" t="s">
        <v>54</v>
      </c>
      <c r="B12" s="68" t="s">
        <v>146</v>
      </c>
      <c r="C12" s="295">
        <v>100.009054337552</v>
      </c>
      <c r="D12" s="295">
        <v>99.899292040377006</v>
      </c>
    </row>
    <row r="13" spans="1:9" x14ac:dyDescent="0.2">
      <c r="A13" s="68" t="s">
        <v>54</v>
      </c>
      <c r="B13" s="68" t="s">
        <v>147</v>
      </c>
      <c r="C13" s="295">
        <v>102.91901123342301</v>
      </c>
      <c r="D13" s="295">
        <v>100.964896038777</v>
      </c>
    </row>
    <row r="14" spans="1:9" x14ac:dyDescent="0.2">
      <c r="A14" s="68" t="s">
        <v>54</v>
      </c>
      <c r="B14" s="68" t="s">
        <v>148</v>
      </c>
      <c r="C14" s="295">
        <v>101.001255216028</v>
      </c>
      <c r="D14" s="295">
        <v>101.82393557080501</v>
      </c>
    </row>
    <row r="15" spans="1:9" x14ac:dyDescent="0.2">
      <c r="A15" s="68" t="s">
        <v>54</v>
      </c>
      <c r="B15" s="68" t="s">
        <v>149</v>
      </c>
      <c r="C15" s="295">
        <v>104.895464983278</v>
      </c>
      <c r="D15" s="295">
        <v>102.318049856606</v>
      </c>
    </row>
    <row r="16" spans="1:9" x14ac:dyDescent="0.2">
      <c r="A16" s="68" t="s">
        <v>54</v>
      </c>
      <c r="B16" s="68" t="s">
        <v>150</v>
      </c>
      <c r="C16" s="295">
        <v>102.359728897094</v>
      </c>
      <c r="D16" s="295">
        <v>102.56306267188801</v>
      </c>
    </row>
    <row r="17" spans="1:4" x14ac:dyDescent="0.2">
      <c r="A17" s="68" t="s">
        <v>54</v>
      </c>
      <c r="B17" s="68" t="s">
        <v>151</v>
      </c>
      <c r="C17" s="295">
        <v>102.617571117108</v>
      </c>
      <c r="D17" s="295">
        <v>102.855786521778</v>
      </c>
    </row>
    <row r="18" spans="1:4" x14ac:dyDescent="0.2">
      <c r="A18" s="68" t="s">
        <v>74</v>
      </c>
      <c r="B18" s="68" t="s">
        <v>140</v>
      </c>
      <c r="C18" s="295">
        <v>100.11784427814899</v>
      </c>
      <c r="D18" s="295">
        <v>103.587536472511</v>
      </c>
    </row>
    <row r="19" spans="1:4" x14ac:dyDescent="0.2">
      <c r="A19" s="68" t="s">
        <v>54</v>
      </c>
      <c r="B19" s="68" t="s">
        <v>141</v>
      </c>
      <c r="C19" s="295">
        <v>102.93750778753</v>
      </c>
      <c r="D19" s="295">
        <v>104.83268118308</v>
      </c>
    </row>
    <row r="20" spans="1:4" x14ac:dyDescent="0.2">
      <c r="A20" s="68" t="s">
        <v>54</v>
      </c>
      <c r="B20" s="68" t="s">
        <v>142</v>
      </c>
      <c r="C20" s="295">
        <v>106.640111109252</v>
      </c>
      <c r="D20" s="295">
        <v>106.35478942767099</v>
      </c>
    </row>
    <row r="21" spans="1:4" x14ac:dyDescent="0.2">
      <c r="A21" s="68" t="s">
        <v>54</v>
      </c>
      <c r="B21" s="68" t="s">
        <v>143</v>
      </c>
      <c r="C21" s="295">
        <v>108.047296539123</v>
      </c>
      <c r="D21" s="295">
        <v>107.705777079594</v>
      </c>
    </row>
    <row r="22" spans="1:4" x14ac:dyDescent="0.2">
      <c r="A22" s="68" t="s">
        <v>54</v>
      </c>
      <c r="B22" s="68" t="s">
        <v>144</v>
      </c>
      <c r="C22" s="295">
        <v>110.819428130307</v>
      </c>
      <c r="D22" s="295">
        <v>108.61952183981801</v>
      </c>
    </row>
    <row r="23" spans="1:4" x14ac:dyDescent="0.2">
      <c r="A23" s="68" t="s">
        <v>54</v>
      </c>
      <c r="B23" s="68" t="s">
        <v>145</v>
      </c>
      <c r="C23" s="295">
        <v>110.282873907994</v>
      </c>
      <c r="D23" s="295">
        <v>109.030704100617</v>
      </c>
    </row>
    <row r="24" spans="1:4" x14ac:dyDescent="0.2">
      <c r="A24" s="68" t="s">
        <v>54</v>
      </c>
      <c r="B24" s="68" t="s">
        <v>146</v>
      </c>
      <c r="C24" s="295">
        <v>107.74467005813599</v>
      </c>
      <c r="D24" s="295">
        <v>109.15319720142099</v>
      </c>
    </row>
    <row r="25" spans="1:4" x14ac:dyDescent="0.2">
      <c r="A25" s="68" t="s">
        <v>54</v>
      </c>
      <c r="B25" s="68" t="s">
        <v>147</v>
      </c>
      <c r="C25" s="295">
        <v>108.012091524556</v>
      </c>
      <c r="D25" s="295">
        <v>109.308000243797</v>
      </c>
    </row>
    <row r="26" spans="1:4" x14ac:dyDescent="0.2">
      <c r="A26" s="68" t="s">
        <v>54</v>
      </c>
      <c r="B26" s="68" t="s">
        <v>148</v>
      </c>
      <c r="C26" s="295">
        <v>108.22801531723699</v>
      </c>
      <c r="D26" s="295">
        <v>109.7124300026</v>
      </c>
    </row>
    <row r="27" spans="1:4" x14ac:dyDescent="0.2">
      <c r="A27" s="68" t="s">
        <v>54</v>
      </c>
      <c r="B27" s="68" t="s">
        <v>149</v>
      </c>
      <c r="C27" s="295">
        <v>111.807942249533</v>
      </c>
      <c r="D27" s="295">
        <v>110.34053596075501</v>
      </c>
    </row>
    <row r="28" spans="1:4" x14ac:dyDescent="0.2">
      <c r="A28" s="68" t="s">
        <v>54</v>
      </c>
      <c r="B28" s="68" t="s">
        <v>150</v>
      </c>
      <c r="C28" s="295">
        <v>111.897199477169</v>
      </c>
      <c r="D28" s="295">
        <v>110.88891575167401</v>
      </c>
    </row>
    <row r="29" spans="1:4" x14ac:dyDescent="0.2">
      <c r="A29" s="68" t="s">
        <v>54</v>
      </c>
      <c r="B29" s="68" t="s">
        <v>151</v>
      </c>
      <c r="C29" s="295">
        <v>111.25940113038899</v>
      </c>
      <c r="D29" s="295">
        <v>111.12392780627501</v>
      </c>
    </row>
    <row r="30" spans="1:4" x14ac:dyDescent="0.2">
      <c r="A30" s="68" t="s">
        <v>75</v>
      </c>
      <c r="B30" s="68" t="s">
        <v>140</v>
      </c>
      <c r="C30" s="295">
        <v>111.76200442980399</v>
      </c>
      <c r="D30" s="295">
        <v>110.922327013678</v>
      </c>
    </row>
    <row r="31" spans="1:4" x14ac:dyDescent="0.2">
      <c r="A31" s="68" t="s">
        <v>54</v>
      </c>
      <c r="B31" s="68" t="s">
        <v>141</v>
      </c>
      <c r="C31" s="295">
        <v>109.861702079323</v>
      </c>
      <c r="D31" s="295">
        <v>110.576246969908</v>
      </c>
    </row>
    <row r="32" spans="1:4" x14ac:dyDescent="0.2">
      <c r="A32" s="68" t="s">
        <v>54</v>
      </c>
      <c r="B32" s="68" t="s">
        <v>142</v>
      </c>
      <c r="C32" s="295">
        <v>109.748268308625</v>
      </c>
      <c r="D32" s="295">
        <v>110.588966654372</v>
      </c>
    </row>
    <row r="33" spans="1:4" x14ac:dyDescent="0.2">
      <c r="A33" s="68" t="s">
        <v>54</v>
      </c>
      <c r="B33" s="68" t="s">
        <v>143</v>
      </c>
      <c r="C33" s="295">
        <v>110.56632791433999</v>
      </c>
      <c r="D33" s="295">
        <v>111.309416717676</v>
      </c>
    </row>
    <row r="34" spans="1:4" x14ac:dyDescent="0.2">
      <c r="A34" s="68" t="s">
        <v>54</v>
      </c>
      <c r="B34" s="68" t="s">
        <v>144</v>
      </c>
      <c r="C34" s="295">
        <v>112.559129299112</v>
      </c>
      <c r="D34" s="295">
        <v>112.687660420876</v>
      </c>
    </row>
    <row r="35" spans="1:4" x14ac:dyDescent="0.2">
      <c r="A35" s="68" t="s">
        <v>54</v>
      </c>
      <c r="B35" s="68" t="s">
        <v>145</v>
      </c>
      <c r="C35" s="295">
        <v>113.21759252835901</v>
      </c>
      <c r="D35" s="295">
        <v>114.292073713901</v>
      </c>
    </row>
    <row r="36" spans="1:4" x14ac:dyDescent="0.2">
      <c r="A36" s="68" t="s">
        <v>54</v>
      </c>
      <c r="B36" s="68" t="s">
        <v>146</v>
      </c>
      <c r="C36" s="295">
        <v>117.66365827272701</v>
      </c>
      <c r="D36" s="295">
        <v>115.69608912486601</v>
      </c>
    </row>
    <row r="37" spans="1:4" x14ac:dyDescent="0.2">
      <c r="A37" s="68" t="s">
        <v>54</v>
      </c>
      <c r="B37" s="68" t="s">
        <v>147</v>
      </c>
      <c r="C37" s="295">
        <v>117.72347258350599</v>
      </c>
      <c r="D37" s="295">
        <v>116.569719770726</v>
      </c>
    </row>
    <row r="38" spans="1:4" x14ac:dyDescent="0.2">
      <c r="A38" s="68" t="s">
        <v>54</v>
      </c>
      <c r="B38" s="68" t="s">
        <v>148</v>
      </c>
      <c r="C38" s="295">
        <v>122.996235131684</v>
      </c>
      <c r="D38" s="295">
        <v>116.857835758069</v>
      </c>
    </row>
    <row r="39" spans="1:4" x14ac:dyDescent="0.2">
      <c r="A39" s="68" t="s">
        <v>54</v>
      </c>
      <c r="B39" s="68" t="s">
        <v>149</v>
      </c>
      <c r="C39" s="295">
        <v>115.232967022596</v>
      </c>
      <c r="D39" s="295">
        <v>116.695651484352</v>
      </c>
    </row>
    <row r="40" spans="1:4" x14ac:dyDescent="0.2">
      <c r="A40" s="68" t="s">
        <v>54</v>
      </c>
      <c r="B40" s="68" t="s">
        <v>150</v>
      </c>
      <c r="C40" s="295">
        <v>115.636217818425</v>
      </c>
      <c r="D40" s="295">
        <v>116.27764952058099</v>
      </c>
    </row>
    <row r="41" spans="1:4" x14ac:dyDescent="0.2">
      <c r="A41" s="68" t="s">
        <v>54</v>
      </c>
      <c r="B41" s="68" t="s">
        <v>151</v>
      </c>
      <c r="C41" s="295">
        <v>116.37007719279001</v>
      </c>
      <c r="D41" s="295">
        <v>115.833912018002</v>
      </c>
    </row>
    <row r="42" spans="1:4" x14ac:dyDescent="0.2">
      <c r="A42" s="68" t="s">
        <v>76</v>
      </c>
      <c r="B42" s="68" t="s">
        <v>140</v>
      </c>
      <c r="C42" s="295">
        <v>115.77202880566</v>
      </c>
      <c r="D42" s="295">
        <v>115.576729026409</v>
      </c>
    </row>
    <row r="43" spans="1:4" x14ac:dyDescent="0.2">
      <c r="A43" s="68" t="s">
        <v>54</v>
      </c>
      <c r="B43" s="68" t="s">
        <v>141</v>
      </c>
      <c r="C43" s="295">
        <v>116.186194709924</v>
      </c>
      <c r="D43" s="295">
        <v>115.52112509071</v>
      </c>
    </row>
    <row r="44" spans="1:4" x14ac:dyDescent="0.2">
      <c r="A44" s="68" t="s">
        <v>54</v>
      </c>
      <c r="B44" s="68" t="s">
        <v>142</v>
      </c>
      <c r="C44" s="295">
        <v>113.669467576073</v>
      </c>
      <c r="D44" s="295">
        <v>115.396037454149</v>
      </c>
    </row>
    <row r="45" spans="1:4" x14ac:dyDescent="0.2">
      <c r="A45" s="68" t="s">
        <v>54</v>
      </c>
      <c r="B45" s="68" t="s">
        <v>143</v>
      </c>
      <c r="C45" s="295">
        <v>115.15939834588499</v>
      </c>
      <c r="D45" s="295">
        <v>115.11525837519601</v>
      </c>
    </row>
    <row r="46" spans="1:4" x14ac:dyDescent="0.2">
      <c r="A46" s="68" t="s">
        <v>54</v>
      </c>
      <c r="B46" s="68" t="s">
        <v>144</v>
      </c>
      <c r="C46" s="295">
        <v>115.92866792269901</v>
      </c>
      <c r="D46" s="295">
        <v>114.706817887323</v>
      </c>
    </row>
    <row r="47" spans="1:4" x14ac:dyDescent="0.2">
      <c r="A47" s="68" t="s">
        <v>54</v>
      </c>
      <c r="B47" s="68" t="s">
        <v>145</v>
      </c>
      <c r="C47" s="295">
        <v>115.504280849865</v>
      </c>
      <c r="D47" s="295">
        <v>114.283126206254</v>
      </c>
    </row>
    <row r="48" spans="1:4" x14ac:dyDescent="0.2">
      <c r="A48" s="68" t="s">
        <v>54</v>
      </c>
      <c r="B48" s="68" t="s">
        <v>146</v>
      </c>
      <c r="C48" s="295">
        <v>112.60373202196899</v>
      </c>
      <c r="D48" s="295">
        <v>113.93748466718699</v>
      </c>
    </row>
    <row r="49" spans="1:4" x14ac:dyDescent="0.2">
      <c r="A49" s="68" t="s">
        <v>54</v>
      </c>
      <c r="B49" s="68" t="s">
        <v>147</v>
      </c>
      <c r="C49" s="295">
        <v>112.11976937123001</v>
      </c>
      <c r="D49" s="295">
        <v>113.74047301295001</v>
      </c>
    </row>
    <row r="50" spans="1:4" x14ac:dyDescent="0.2">
      <c r="A50" s="68" t="s">
        <v>54</v>
      </c>
      <c r="B50" s="68" t="s">
        <v>148</v>
      </c>
      <c r="C50" s="295">
        <v>115.03285750175201</v>
      </c>
      <c r="D50" s="295">
        <v>113.751016637142</v>
      </c>
    </row>
    <row r="51" spans="1:4" x14ac:dyDescent="0.2">
      <c r="A51" s="68" t="s">
        <v>54</v>
      </c>
      <c r="B51" s="68" t="s">
        <v>149</v>
      </c>
      <c r="C51" s="295">
        <v>113.893514395526</v>
      </c>
      <c r="D51" s="295">
        <v>114.048582760729</v>
      </c>
    </row>
    <row r="52" spans="1:4" x14ac:dyDescent="0.2">
      <c r="A52" s="68" t="s">
        <v>54</v>
      </c>
      <c r="B52" s="68" t="s">
        <v>150</v>
      </c>
      <c r="C52" s="295">
        <v>114.680546778158</v>
      </c>
      <c r="D52" s="295">
        <v>114.605472294935</v>
      </c>
    </row>
    <row r="53" spans="1:4" x14ac:dyDescent="0.2">
      <c r="A53" s="68" t="s">
        <v>54</v>
      </c>
      <c r="B53" s="68" t="s">
        <v>151</v>
      </c>
      <c r="C53" s="295">
        <v>115.263248746388</v>
      </c>
      <c r="D53" s="295">
        <v>115.18195282120701</v>
      </c>
    </row>
    <row r="54" spans="1:4" x14ac:dyDescent="0.2">
      <c r="A54" s="68" t="s">
        <v>77</v>
      </c>
      <c r="B54" s="68" t="s">
        <v>140</v>
      </c>
      <c r="C54" s="295">
        <v>115.121742708062</v>
      </c>
      <c r="D54" s="295">
        <v>115.58990786765899</v>
      </c>
    </row>
    <row r="55" spans="1:4" x14ac:dyDescent="0.2">
      <c r="A55" s="68" t="s">
        <v>54</v>
      </c>
      <c r="B55" s="68" t="s">
        <v>141</v>
      </c>
      <c r="C55" s="295">
        <v>116.062106445891</v>
      </c>
      <c r="D55" s="295">
        <v>115.80389177724101</v>
      </c>
    </row>
    <row r="56" spans="1:4" x14ac:dyDescent="0.2">
      <c r="A56" s="68" t="s">
        <v>54</v>
      </c>
      <c r="B56" s="68" t="s">
        <v>142</v>
      </c>
      <c r="C56" s="295">
        <v>117.179346390182</v>
      </c>
      <c r="D56" s="295">
        <v>115.879734473428</v>
      </c>
    </row>
    <row r="57" spans="1:4" x14ac:dyDescent="0.2">
      <c r="A57" s="68" t="s">
        <v>54</v>
      </c>
      <c r="B57" s="68" t="s">
        <v>143</v>
      </c>
      <c r="C57" s="295">
        <v>115.00475779854401</v>
      </c>
      <c r="D57" s="295">
        <v>115.90417768194</v>
      </c>
    </row>
    <row r="58" spans="1:4" x14ac:dyDescent="0.2">
      <c r="A58" s="68" t="s">
        <v>54</v>
      </c>
      <c r="B58" s="68" t="s">
        <v>144</v>
      </c>
      <c r="C58" s="295">
        <v>115.44754157073601</v>
      </c>
      <c r="D58" s="295">
        <v>115.90050126657999</v>
      </c>
    </row>
    <row r="59" spans="1:4" x14ac:dyDescent="0.2">
      <c r="A59" s="68" t="s">
        <v>54</v>
      </c>
      <c r="B59" s="68" t="s">
        <v>145</v>
      </c>
      <c r="C59" s="295">
        <v>120.509508082292</v>
      </c>
      <c r="D59" s="295">
        <v>115.94438940292</v>
      </c>
    </row>
    <row r="60" spans="1:4" x14ac:dyDescent="0.2">
      <c r="A60" s="68" t="s">
        <v>54</v>
      </c>
      <c r="B60" s="68" t="s">
        <v>146</v>
      </c>
      <c r="C60" s="295">
        <v>116.064983065356</v>
      </c>
      <c r="D60" s="295">
        <v>116.05719652374</v>
      </c>
    </row>
    <row r="61" spans="1:4" x14ac:dyDescent="0.2">
      <c r="A61" s="68" t="s">
        <v>54</v>
      </c>
      <c r="B61" s="68" t="s">
        <v>147</v>
      </c>
      <c r="C61" s="295">
        <v>115.894358782811</v>
      </c>
      <c r="D61" s="295">
        <v>116.259129366913</v>
      </c>
    </row>
    <row r="62" spans="1:4" x14ac:dyDescent="0.2">
      <c r="A62" s="68" t="s">
        <v>54</v>
      </c>
      <c r="B62" s="68" t="s">
        <v>148</v>
      </c>
      <c r="C62" s="295">
        <v>117.693221800673</v>
      </c>
      <c r="D62" s="295">
        <v>116.497335718305</v>
      </c>
    </row>
    <row r="63" spans="1:4" x14ac:dyDescent="0.2">
      <c r="A63" s="68" t="s">
        <v>54</v>
      </c>
      <c r="B63" s="68" t="s">
        <v>149</v>
      </c>
      <c r="C63" s="295">
        <v>115.242277184459</v>
      </c>
      <c r="D63" s="295">
        <v>116.71645887407399</v>
      </c>
    </row>
    <row r="64" spans="1:4" x14ac:dyDescent="0.2">
      <c r="A64" s="68" t="s">
        <v>54</v>
      </c>
      <c r="B64" s="68" t="s">
        <v>150</v>
      </c>
      <c r="C64" s="295">
        <v>116.660702068869</v>
      </c>
      <c r="D64" s="295">
        <v>116.879985201979</v>
      </c>
    </row>
    <row r="65" spans="1:4" x14ac:dyDescent="0.2">
      <c r="A65" s="68" t="s">
        <v>54</v>
      </c>
      <c r="B65" s="68" t="s">
        <v>151</v>
      </c>
      <c r="C65" s="295">
        <v>121.031181728959</v>
      </c>
      <c r="D65" s="295">
        <v>117.016170708818</v>
      </c>
    </row>
    <row r="66" spans="1:4" x14ac:dyDescent="0.2">
      <c r="A66" s="68" t="s">
        <v>78</v>
      </c>
      <c r="B66" s="68" t="s">
        <v>140</v>
      </c>
      <c r="C66" s="295">
        <v>117.40366948627</v>
      </c>
      <c r="D66" s="295">
        <v>117.060113731021</v>
      </c>
    </row>
    <row r="67" spans="1:4" x14ac:dyDescent="0.2">
      <c r="A67" s="68" t="s">
        <v>54</v>
      </c>
      <c r="B67" s="68" t="s">
        <v>141</v>
      </c>
      <c r="C67" s="295">
        <v>116.63694333147799</v>
      </c>
      <c r="D67" s="295">
        <v>117.03809317487</v>
      </c>
    </row>
    <row r="68" spans="1:4" x14ac:dyDescent="0.2">
      <c r="A68" s="68" t="s">
        <v>54</v>
      </c>
      <c r="B68" s="68" t="s">
        <v>142</v>
      </c>
      <c r="C68" s="295">
        <v>117.73594942174699</v>
      </c>
      <c r="D68" s="295">
        <v>117.057447884044</v>
      </c>
    </row>
    <row r="69" spans="1:4" x14ac:dyDescent="0.2">
      <c r="A69" s="68" t="s">
        <v>54</v>
      </c>
      <c r="B69" s="68" t="s">
        <v>143</v>
      </c>
      <c r="C69" s="295">
        <v>116.46026761</v>
      </c>
      <c r="D69" s="295">
        <v>117.133503921957</v>
      </c>
    </row>
    <row r="70" spans="1:4" x14ac:dyDescent="0.2">
      <c r="A70" s="68" t="s">
        <v>54</v>
      </c>
      <c r="B70" s="68" t="s">
        <v>144</v>
      </c>
      <c r="C70" s="295">
        <v>116.90721009352499</v>
      </c>
      <c r="D70" s="295">
        <v>117.288489246163</v>
      </c>
    </row>
    <row r="71" spans="1:4" x14ac:dyDescent="0.2">
      <c r="A71" s="68" t="s">
        <v>54</v>
      </c>
      <c r="B71" s="68" t="s">
        <v>145</v>
      </c>
      <c r="C71" s="295">
        <v>116.997483096416</v>
      </c>
      <c r="D71" s="295">
        <v>117.509415684044</v>
      </c>
    </row>
    <row r="72" spans="1:4" x14ac:dyDescent="0.2">
      <c r="A72" s="68" t="s">
        <v>54</v>
      </c>
      <c r="B72" s="68" t="s">
        <v>146</v>
      </c>
      <c r="C72" s="295">
        <v>118.918970634975</v>
      </c>
      <c r="D72" s="295">
        <v>117.6273256106</v>
      </c>
    </row>
    <row r="73" spans="1:4" x14ac:dyDescent="0.2">
      <c r="A73" s="68" t="s">
        <v>54</v>
      </c>
      <c r="B73" s="68" t="s">
        <v>147</v>
      </c>
      <c r="C73" s="295">
        <v>117.973899504485</v>
      </c>
      <c r="D73" s="295">
        <v>117.50193160521</v>
      </c>
    </row>
    <row r="74" spans="1:4" x14ac:dyDescent="0.2">
      <c r="A74" s="68" t="s">
        <v>54</v>
      </c>
      <c r="B74" s="68" t="s">
        <v>148</v>
      </c>
      <c r="C74" s="295">
        <v>116.535743364833</v>
      </c>
      <c r="D74" s="295">
        <v>117.193621160258</v>
      </c>
    </row>
    <row r="75" spans="1:4" x14ac:dyDescent="0.2">
      <c r="A75" s="68" t="s">
        <v>54</v>
      </c>
      <c r="B75" s="68" t="s">
        <v>149</v>
      </c>
      <c r="C75" s="295">
        <v>117.98171892675499</v>
      </c>
      <c r="D75" s="295">
        <v>116.86826940425399</v>
      </c>
    </row>
    <row r="76" spans="1:4" x14ac:dyDescent="0.2">
      <c r="A76" s="68" t="s">
        <v>54</v>
      </c>
      <c r="B76" s="68" t="s">
        <v>150</v>
      </c>
      <c r="C76" s="295">
        <v>115.56750578044</v>
      </c>
      <c r="D76" s="295">
        <v>116.811307607323</v>
      </c>
    </row>
    <row r="77" spans="1:4" x14ac:dyDescent="0.2">
      <c r="A77" s="68" t="s">
        <v>54</v>
      </c>
      <c r="B77" s="68" t="s">
        <v>151</v>
      </c>
      <c r="C77" s="295">
        <v>116.177319616068</v>
      </c>
      <c r="D77" s="295">
        <v>117.20382964945</v>
      </c>
    </row>
    <row r="78" spans="1:4" x14ac:dyDescent="0.2">
      <c r="A78" s="68" t="s">
        <v>79</v>
      </c>
      <c r="B78" s="68" t="s">
        <v>140</v>
      </c>
      <c r="C78" s="295">
        <v>117.70441035447401</v>
      </c>
      <c r="D78" s="295">
        <v>118.019091982628</v>
      </c>
    </row>
    <row r="79" spans="1:4" x14ac:dyDescent="0.2">
      <c r="A79" s="68" t="s">
        <v>54</v>
      </c>
      <c r="B79" s="68" t="s">
        <v>141</v>
      </c>
      <c r="C79" s="295">
        <v>119.839715295356</v>
      </c>
      <c r="D79" s="295">
        <v>118.976999972172</v>
      </c>
    </row>
    <row r="80" spans="1:4" x14ac:dyDescent="0.2">
      <c r="A80" s="68" t="s">
        <v>54</v>
      </c>
      <c r="B80" s="68" t="s">
        <v>142</v>
      </c>
      <c r="C80" s="295">
        <v>119.760058898099</v>
      </c>
      <c r="D80" s="295">
        <v>119.75831585258</v>
      </c>
    </row>
    <row r="81" spans="1:4" x14ac:dyDescent="0.2">
      <c r="A81" s="68" t="s">
        <v>54</v>
      </c>
      <c r="B81" s="68" t="s">
        <v>143</v>
      </c>
      <c r="C81" s="295">
        <v>121.915759152528</v>
      </c>
      <c r="D81" s="295">
        <v>120.147728372252</v>
      </c>
    </row>
    <row r="82" spans="1:4" x14ac:dyDescent="0.2">
      <c r="A82" s="68" t="s">
        <v>54</v>
      </c>
      <c r="B82" s="68" t="s">
        <v>144</v>
      </c>
      <c r="C82" s="295">
        <v>118.796897174959</v>
      </c>
      <c r="D82" s="295">
        <v>119.996226248312</v>
      </c>
    </row>
    <row r="83" spans="1:4" x14ac:dyDescent="0.2">
      <c r="A83" s="68" t="s">
        <v>54</v>
      </c>
      <c r="B83" s="68" t="s">
        <v>145</v>
      </c>
      <c r="C83" s="295">
        <v>119.718621640225</v>
      </c>
      <c r="D83" s="295">
        <v>119.29444970764</v>
      </c>
    </row>
    <row r="84" spans="1:4" x14ac:dyDescent="0.2">
      <c r="A84" s="68" t="s">
        <v>54</v>
      </c>
      <c r="B84" s="68" t="s">
        <v>146</v>
      </c>
      <c r="C84" s="295">
        <v>117.541452155695</v>
      </c>
      <c r="D84" s="295">
        <v>118.20588593497401</v>
      </c>
    </row>
    <row r="85" spans="1:4" x14ac:dyDescent="0.2">
      <c r="A85" s="68" t="s">
        <v>54</v>
      </c>
      <c r="B85" s="68" t="s">
        <v>147</v>
      </c>
      <c r="C85" s="295">
        <v>118.160260574113</v>
      </c>
      <c r="D85" s="295">
        <v>116.87623508356501</v>
      </c>
    </row>
    <row r="86" spans="1:4" x14ac:dyDescent="0.2">
      <c r="A86" s="68" t="s">
        <v>54</v>
      </c>
      <c r="B86" s="68" t="s">
        <v>148</v>
      </c>
      <c r="C86" s="295">
        <v>115.127410928687</v>
      </c>
      <c r="D86" s="295">
        <v>115.488187834839</v>
      </c>
    </row>
    <row r="87" spans="1:4" x14ac:dyDescent="0.2">
      <c r="A87" s="68" t="s">
        <v>54</v>
      </c>
      <c r="B87" s="68" t="s">
        <v>149</v>
      </c>
      <c r="C87" s="295">
        <v>113.516770919655</v>
      </c>
      <c r="D87" s="295">
        <v>114.163304423159</v>
      </c>
    </row>
    <row r="88" spans="1:4" x14ac:dyDescent="0.2">
      <c r="A88" s="68" t="s">
        <v>54</v>
      </c>
      <c r="B88" s="68" t="s">
        <v>150</v>
      </c>
      <c r="C88" s="295">
        <v>113.010127282599</v>
      </c>
      <c r="D88" s="295">
        <v>112.978948803996</v>
      </c>
    </row>
    <row r="89" spans="1:4" x14ac:dyDescent="0.2">
      <c r="A89" s="68" t="s">
        <v>54</v>
      </c>
      <c r="B89" s="68" t="s">
        <v>151</v>
      </c>
      <c r="C89" s="295">
        <v>111.28825346507099</v>
      </c>
      <c r="D89" s="295">
        <v>111.947690084155</v>
      </c>
    </row>
    <row r="90" spans="1:4" x14ac:dyDescent="0.2">
      <c r="A90" s="68" t="s">
        <v>80</v>
      </c>
      <c r="B90" s="68" t="s">
        <v>140</v>
      </c>
      <c r="C90" s="295">
        <v>113.859565413365</v>
      </c>
      <c r="D90" s="295">
        <v>111.060858701654</v>
      </c>
    </row>
    <row r="91" spans="1:4" x14ac:dyDescent="0.2">
      <c r="A91" s="68" t="s">
        <v>54</v>
      </c>
      <c r="B91" s="68" t="s">
        <v>141</v>
      </c>
      <c r="C91" s="295">
        <v>111.109551152031</v>
      </c>
      <c r="D91" s="295">
        <v>110.146759304643</v>
      </c>
    </row>
    <row r="92" spans="1:4" x14ac:dyDescent="0.2">
      <c r="A92" s="68" t="s">
        <v>54</v>
      </c>
      <c r="B92" s="68" t="s">
        <v>142</v>
      </c>
      <c r="C92" s="295">
        <v>108.72050689419</v>
      </c>
      <c r="D92" s="295">
        <v>109.07147726846701</v>
      </c>
    </row>
    <row r="93" spans="1:4" x14ac:dyDescent="0.2">
      <c r="A93" s="68" t="s">
        <v>54</v>
      </c>
      <c r="B93" s="68" t="s">
        <v>143</v>
      </c>
      <c r="C93" s="295">
        <v>83.673566856209007</v>
      </c>
      <c r="D93" s="295">
        <v>107.84815227534401</v>
      </c>
    </row>
    <row r="94" spans="1:4" x14ac:dyDescent="0.2">
      <c r="A94" s="68" t="s">
        <v>54</v>
      </c>
      <c r="B94" s="68" t="s">
        <v>144</v>
      </c>
      <c r="C94" s="295">
        <v>90.252881622464997</v>
      </c>
      <c r="D94" s="295">
        <v>106.735580847188</v>
      </c>
    </row>
    <row r="95" spans="1:4" x14ac:dyDescent="0.2">
      <c r="A95" s="68" t="s">
        <v>54</v>
      </c>
      <c r="B95" s="68" t="s">
        <v>145</v>
      </c>
      <c r="C95" s="295">
        <v>105.354809901625</v>
      </c>
      <c r="D95" s="295">
        <v>106.01256771560701</v>
      </c>
    </row>
    <row r="96" spans="1:4" x14ac:dyDescent="0.2">
      <c r="A96" s="68" t="s">
        <v>54</v>
      </c>
      <c r="B96" s="68" t="s">
        <v>146</v>
      </c>
      <c r="C96" s="295">
        <v>104.211161497831</v>
      </c>
      <c r="D96" s="295">
        <v>105.894832425926</v>
      </c>
    </row>
    <row r="97" spans="1:4" x14ac:dyDescent="0.2">
      <c r="A97" s="68" t="s">
        <v>54</v>
      </c>
      <c r="B97" s="68" t="s">
        <v>147</v>
      </c>
      <c r="C97" s="295">
        <v>105.61080194307399</v>
      </c>
      <c r="D97" s="295">
        <v>106.42849759374501</v>
      </c>
    </row>
    <row r="98" spans="1:4" x14ac:dyDescent="0.2">
      <c r="A98" s="68" t="s">
        <v>54</v>
      </c>
      <c r="B98" s="68" t="s">
        <v>148</v>
      </c>
      <c r="C98" s="295">
        <v>108.154357156339</v>
      </c>
      <c r="D98" s="295">
        <v>107.343256157773</v>
      </c>
    </row>
    <row r="99" spans="1:4" x14ac:dyDescent="0.2">
      <c r="A99" s="68" t="s">
        <v>54</v>
      </c>
      <c r="B99" s="68" t="s">
        <v>149</v>
      </c>
      <c r="C99" s="295">
        <v>108.68342235601899</v>
      </c>
      <c r="D99" s="295">
        <v>108.31780966261501</v>
      </c>
    </row>
    <row r="100" spans="1:4" x14ac:dyDescent="0.2">
      <c r="A100" s="68" t="s">
        <v>54</v>
      </c>
      <c r="B100" s="68" t="s">
        <v>150</v>
      </c>
      <c r="C100" s="295">
        <v>113.063068765457</v>
      </c>
      <c r="D100" s="295">
        <v>109.067753835376</v>
      </c>
    </row>
    <row r="101" spans="1:4" x14ac:dyDescent="0.2">
      <c r="A101" s="68" t="s">
        <v>54</v>
      </c>
      <c r="B101" s="68" t="s">
        <v>151</v>
      </c>
      <c r="C101" s="295">
        <v>113.793179351996</v>
      </c>
      <c r="D101" s="295">
        <v>109.392018797803</v>
      </c>
    </row>
    <row r="102" spans="1:4" x14ac:dyDescent="0.2">
      <c r="A102" s="68" t="s">
        <v>524</v>
      </c>
      <c r="B102" s="68" t="s">
        <v>140</v>
      </c>
      <c r="C102" s="295">
        <v>107.82494857109</v>
      </c>
      <c r="D102" s="295">
        <v>109.31147248581</v>
      </c>
    </row>
    <row r="103" spans="1:4" x14ac:dyDescent="0.2">
      <c r="A103" s="68" t="s">
        <v>54</v>
      </c>
      <c r="B103" s="68" t="s">
        <v>141</v>
      </c>
      <c r="C103" s="295">
        <v>108.06797712569499</v>
      </c>
      <c r="D103" s="295">
        <v>109.03595758465799</v>
      </c>
    </row>
    <row r="104" spans="1:4" x14ac:dyDescent="0.2">
      <c r="A104" s="68" t="s">
        <v>54</v>
      </c>
      <c r="B104" s="68" t="s">
        <v>142</v>
      </c>
      <c r="C104" s="295">
        <v>109.56369067894001</v>
      </c>
      <c r="D104" s="295">
        <v>108.83574156250501</v>
      </c>
    </row>
    <row r="105" spans="1:4" x14ac:dyDescent="0.2">
      <c r="A105" s="68" t="s">
        <v>54</v>
      </c>
      <c r="B105" s="68" t="s">
        <v>143</v>
      </c>
      <c r="C105" s="295">
        <v>108.28970017007801</v>
      </c>
      <c r="D105" s="295">
        <v>108.839275482038</v>
      </c>
    </row>
    <row r="106" spans="1:4" x14ac:dyDescent="0.2">
      <c r="A106" s="68" t="s">
        <v>54</v>
      </c>
      <c r="B106" s="68" t="s">
        <v>144</v>
      </c>
      <c r="C106" s="295">
        <v>108.755137375933</v>
      </c>
      <c r="D106" s="295">
        <v>109.012858490455</v>
      </c>
    </row>
    <row r="107" spans="1:4" x14ac:dyDescent="0.2">
      <c r="A107" s="68" t="s">
        <v>54</v>
      </c>
      <c r="B107" s="68" t="s">
        <v>145</v>
      </c>
      <c r="C107" s="295">
        <v>106.83257400639999</v>
      </c>
      <c r="D107" s="295">
        <v>109.29317316165999</v>
      </c>
    </row>
    <row r="108" spans="1:4" x14ac:dyDescent="0.2">
      <c r="A108" s="68" t="s">
        <v>54</v>
      </c>
      <c r="B108" s="68" t="s">
        <v>146</v>
      </c>
      <c r="C108" s="295">
        <v>112.86611629013299</v>
      </c>
      <c r="D108" s="295">
        <v>109.62500360156299</v>
      </c>
    </row>
    <row r="109" spans="1:4" x14ac:dyDescent="0.2">
      <c r="A109" s="68" t="s">
        <v>54</v>
      </c>
      <c r="B109" s="68" t="s">
        <v>147</v>
      </c>
      <c r="C109" s="295">
        <v>110.59157333116799</v>
      </c>
      <c r="D109" s="295">
        <v>109.95769255274701</v>
      </c>
    </row>
    <row r="110" spans="1:4" x14ac:dyDescent="0.2">
      <c r="A110" s="68" t="s">
        <v>54</v>
      </c>
      <c r="B110" s="68" t="s">
        <v>148</v>
      </c>
      <c r="C110" s="295">
        <v>109.349179482984</v>
      </c>
      <c r="D110" s="295">
        <v>110.245664555875</v>
      </c>
    </row>
  </sheetData>
  <mergeCells count="1">
    <mergeCell ref="H1:I1"/>
  </mergeCells>
  <hyperlinks>
    <hyperlink ref="H1:I1" location="Index!A1" display="Regresar al Índice" xr:uid="{719FCE53-E300-4A05-BC3A-B7788C290F0E}"/>
  </hyperlink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DB66D-D67B-40D6-9DBB-8F53525F885B}">
  <sheetPr codeName="Hoja107"/>
  <dimension ref="A1:I38"/>
  <sheetViews>
    <sheetView workbookViewId="0"/>
  </sheetViews>
  <sheetFormatPr baseColWidth="10" defaultColWidth="9.140625" defaultRowHeight="14.25" x14ac:dyDescent="0.2"/>
  <cols>
    <col min="1" max="16384" width="9.140625" style="68"/>
  </cols>
  <sheetData>
    <row r="1" spans="1:9" x14ac:dyDescent="0.2">
      <c r="A1" s="13" t="s">
        <v>1262</v>
      </c>
      <c r="H1" s="291" t="s">
        <v>38</v>
      </c>
      <c r="I1" s="291"/>
    </row>
    <row r="2" spans="1:9" x14ac:dyDescent="0.2">
      <c r="A2" s="68" t="s">
        <v>748</v>
      </c>
    </row>
    <row r="5" spans="1:9" x14ac:dyDescent="0.2">
      <c r="A5" s="68" t="s">
        <v>2</v>
      </c>
      <c r="B5" s="68" t="s">
        <v>52</v>
      </c>
    </row>
    <row r="6" spans="1:9" x14ac:dyDescent="0.2">
      <c r="A6" s="68" t="s">
        <v>3</v>
      </c>
      <c r="B6" s="295">
        <v>-23.783320029582001</v>
      </c>
    </row>
    <row r="7" spans="1:9" x14ac:dyDescent="0.2">
      <c r="A7" s="68" t="s">
        <v>25</v>
      </c>
      <c r="B7" s="295">
        <v>-14.195619036311999</v>
      </c>
    </row>
    <row r="8" spans="1:9" x14ac:dyDescent="0.2">
      <c r="A8" s="68" t="s">
        <v>5</v>
      </c>
      <c r="B8" s="295">
        <v>-13.223116612285001</v>
      </c>
    </row>
    <row r="9" spans="1:9" x14ac:dyDescent="0.2">
      <c r="A9" s="68" t="s">
        <v>22</v>
      </c>
      <c r="B9" s="295">
        <v>-12.015443884534999</v>
      </c>
    </row>
    <row r="10" spans="1:9" x14ac:dyDescent="0.2">
      <c r="A10" s="68" t="s">
        <v>10</v>
      </c>
      <c r="B10" s="295">
        <v>-8.9390462626149993</v>
      </c>
    </row>
    <row r="11" spans="1:9" x14ac:dyDescent="0.2">
      <c r="A11" s="68" t="s">
        <v>6</v>
      </c>
      <c r="B11" s="295">
        <v>-5.5520265220620004</v>
      </c>
    </row>
    <row r="12" spans="1:9" x14ac:dyDescent="0.2">
      <c r="A12" s="68" t="s">
        <v>14</v>
      </c>
      <c r="B12" s="295">
        <v>-4.6867822449169996</v>
      </c>
    </row>
    <row r="13" spans="1:9" x14ac:dyDescent="0.2">
      <c r="A13" s="68" t="s">
        <v>15</v>
      </c>
      <c r="B13" s="295">
        <v>-4.0576024044799999</v>
      </c>
    </row>
    <row r="14" spans="1:9" x14ac:dyDescent="0.2">
      <c r="A14" s="68" t="s">
        <v>30</v>
      </c>
      <c r="B14" s="295">
        <v>-2.29750622749</v>
      </c>
    </row>
    <row r="15" spans="1:9" x14ac:dyDescent="0.2">
      <c r="A15" s="68" t="s">
        <v>7</v>
      </c>
      <c r="B15" s="295">
        <v>-2.1818524428739998</v>
      </c>
    </row>
    <row r="16" spans="1:9" x14ac:dyDescent="0.2">
      <c r="A16" s="68" t="s">
        <v>4</v>
      </c>
      <c r="B16" s="295">
        <v>-2.086045727129</v>
      </c>
    </row>
    <row r="17" spans="1:2" x14ac:dyDescent="0.2">
      <c r="A17" s="68" t="s">
        <v>11</v>
      </c>
      <c r="B17" s="295">
        <v>-1.935522120068</v>
      </c>
    </row>
    <row r="18" spans="1:2" x14ac:dyDescent="0.2">
      <c r="A18" s="68" t="s">
        <v>18</v>
      </c>
      <c r="B18" s="295">
        <v>-0.84560366810800003</v>
      </c>
    </row>
    <row r="19" spans="1:2" x14ac:dyDescent="0.2">
      <c r="A19" s="68" t="s">
        <v>12</v>
      </c>
      <c r="B19" s="295">
        <v>-0.43182928532199999</v>
      </c>
    </row>
    <row r="20" spans="1:2" x14ac:dyDescent="0.2">
      <c r="A20" s="68" t="s">
        <v>20</v>
      </c>
      <c r="B20" s="295">
        <v>1.034891265475</v>
      </c>
    </row>
    <row r="21" spans="1:2" x14ac:dyDescent="0.2">
      <c r="A21" s="68" t="s">
        <v>29</v>
      </c>
      <c r="B21" s="295">
        <v>1.049410280125</v>
      </c>
    </row>
    <row r="22" spans="1:2" x14ac:dyDescent="0.2">
      <c r="A22" s="68" t="s">
        <v>0</v>
      </c>
      <c r="B22" s="295">
        <v>1.104738041129</v>
      </c>
    </row>
    <row r="23" spans="1:2" x14ac:dyDescent="0.2">
      <c r="A23" s="68" t="s">
        <v>1</v>
      </c>
      <c r="B23" s="295">
        <v>1.7482772241410001</v>
      </c>
    </row>
    <row r="24" spans="1:2" x14ac:dyDescent="0.2">
      <c r="A24" s="68" t="s">
        <v>23</v>
      </c>
      <c r="B24" s="295">
        <v>1.775029833686</v>
      </c>
    </row>
    <row r="25" spans="1:2" x14ac:dyDescent="0.2">
      <c r="A25" s="68" t="s">
        <v>17</v>
      </c>
      <c r="B25" s="295">
        <v>2.1987667833420002</v>
      </c>
    </row>
    <row r="26" spans="1:2" x14ac:dyDescent="0.2">
      <c r="A26" s="68" t="s">
        <v>8</v>
      </c>
      <c r="B26" s="295">
        <v>2.3546895056719999</v>
      </c>
    </row>
    <row r="27" spans="1:2" x14ac:dyDescent="0.2">
      <c r="A27" s="68" t="s">
        <v>33</v>
      </c>
      <c r="B27" s="295">
        <v>2.789769848398</v>
      </c>
    </row>
    <row r="28" spans="1:2" x14ac:dyDescent="0.2">
      <c r="A28" s="68" t="s">
        <v>24</v>
      </c>
      <c r="B28" s="295">
        <v>5.9739201303989997</v>
      </c>
    </row>
    <row r="29" spans="1:2" x14ac:dyDescent="0.2">
      <c r="A29" s="68" t="s">
        <v>26</v>
      </c>
      <c r="B29" s="295">
        <v>7.5007756839619999</v>
      </c>
    </row>
    <row r="30" spans="1:2" x14ac:dyDescent="0.2">
      <c r="A30" s="68" t="s">
        <v>16</v>
      </c>
      <c r="B30" s="295">
        <v>9.4833324561290002</v>
      </c>
    </row>
    <row r="31" spans="1:2" x14ac:dyDescent="0.2">
      <c r="A31" s="68" t="s">
        <v>13</v>
      </c>
      <c r="B31" s="295">
        <v>9.5759855795829996</v>
      </c>
    </row>
    <row r="32" spans="1:2" x14ac:dyDescent="0.2">
      <c r="A32" s="68" t="s">
        <v>21</v>
      </c>
      <c r="B32" s="295">
        <v>9.6793970812029997</v>
      </c>
    </row>
    <row r="33" spans="1:2" x14ac:dyDescent="0.2">
      <c r="A33" s="68" t="s">
        <v>9</v>
      </c>
      <c r="B33" s="295">
        <v>9.8595637118300008</v>
      </c>
    </row>
    <row r="34" spans="1:2" x14ac:dyDescent="0.2">
      <c r="A34" s="68" t="s">
        <v>32</v>
      </c>
      <c r="B34" s="295">
        <v>10.368169750614999</v>
      </c>
    </row>
    <row r="35" spans="1:2" x14ac:dyDescent="0.2">
      <c r="A35" s="68" t="s">
        <v>27</v>
      </c>
      <c r="B35" s="295">
        <v>12.828494142126001</v>
      </c>
    </row>
    <row r="36" spans="1:2" x14ac:dyDescent="0.2">
      <c r="A36" s="68" t="s">
        <v>28</v>
      </c>
      <c r="B36" s="295">
        <v>15.749517128418001</v>
      </c>
    </row>
    <row r="37" spans="1:2" x14ac:dyDescent="0.2">
      <c r="A37" s="68" t="s">
        <v>31</v>
      </c>
      <c r="B37" s="295">
        <v>17.087746758377001</v>
      </c>
    </row>
    <row r="38" spans="1:2" x14ac:dyDescent="0.2">
      <c r="A38" s="68" t="s">
        <v>19</v>
      </c>
      <c r="B38" s="295">
        <v>46.943901069010003</v>
      </c>
    </row>
  </sheetData>
  <mergeCells count="1">
    <mergeCell ref="H1:I1"/>
  </mergeCells>
  <hyperlinks>
    <hyperlink ref="H1:I1" location="Index!A1" display="Regresar al Índice" xr:uid="{B7ABCB9A-5148-4A0A-BE4A-AD4CBAD6A83C}"/>
  </hyperlink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3BDA6-F6E0-49CE-9856-4ADB15768755}">
  <sheetPr codeName="Hoja108"/>
  <dimension ref="A1:I38"/>
  <sheetViews>
    <sheetView workbookViewId="0"/>
  </sheetViews>
  <sheetFormatPr baseColWidth="10" defaultColWidth="9.140625" defaultRowHeight="14.25" x14ac:dyDescent="0.2"/>
  <cols>
    <col min="1" max="16384" width="9.140625" style="68"/>
  </cols>
  <sheetData>
    <row r="1" spans="1:9" x14ac:dyDescent="0.2">
      <c r="A1" s="13" t="s">
        <v>1263</v>
      </c>
      <c r="H1" s="291" t="s">
        <v>38</v>
      </c>
      <c r="I1" s="291"/>
    </row>
    <row r="2" spans="1:9" x14ac:dyDescent="0.2">
      <c r="A2" s="68" t="s">
        <v>748</v>
      </c>
    </row>
    <row r="5" spans="1:9" x14ac:dyDescent="0.2">
      <c r="A5" s="68" t="s">
        <v>2</v>
      </c>
      <c r="B5" s="68" t="s">
        <v>52</v>
      </c>
    </row>
    <row r="6" spans="1:9" x14ac:dyDescent="0.2">
      <c r="A6" s="68" t="s">
        <v>30</v>
      </c>
      <c r="B6" s="295">
        <v>-14.822308550501001</v>
      </c>
    </row>
    <row r="7" spans="1:9" x14ac:dyDescent="0.2">
      <c r="A7" s="68" t="s">
        <v>5</v>
      </c>
      <c r="B7" s="295">
        <v>-13.984080683981</v>
      </c>
    </row>
    <row r="8" spans="1:9" x14ac:dyDescent="0.2">
      <c r="A8" s="68" t="s">
        <v>3</v>
      </c>
      <c r="B8" s="295">
        <v>-11.307640978239</v>
      </c>
    </row>
    <row r="9" spans="1:9" x14ac:dyDescent="0.2">
      <c r="A9" s="68" t="s">
        <v>10</v>
      </c>
      <c r="B9" s="295">
        <v>-7.4438471066689997</v>
      </c>
    </row>
    <row r="10" spans="1:9" x14ac:dyDescent="0.2">
      <c r="A10" s="68" t="s">
        <v>25</v>
      </c>
      <c r="B10" s="295">
        <v>-5.6965453962819996</v>
      </c>
    </row>
    <row r="11" spans="1:9" x14ac:dyDescent="0.2">
      <c r="A11" s="68" t="s">
        <v>7</v>
      </c>
      <c r="B11" s="295">
        <v>-4.1003561584310004</v>
      </c>
    </row>
    <row r="12" spans="1:9" x14ac:dyDescent="0.2">
      <c r="A12" s="68" t="s">
        <v>23</v>
      </c>
      <c r="B12" s="295">
        <v>-3.7456288263649999</v>
      </c>
    </row>
    <row r="13" spans="1:9" x14ac:dyDescent="0.2">
      <c r="A13" s="68" t="s">
        <v>22</v>
      </c>
      <c r="B13" s="295">
        <v>-3.4274719098949999</v>
      </c>
    </row>
    <row r="14" spans="1:9" x14ac:dyDescent="0.2">
      <c r="A14" s="68" t="s">
        <v>4</v>
      </c>
      <c r="B14" s="295">
        <v>-3.1104424822380001</v>
      </c>
    </row>
    <row r="15" spans="1:9" x14ac:dyDescent="0.2">
      <c r="A15" s="68" t="s">
        <v>21</v>
      </c>
      <c r="B15" s="295">
        <v>-3.0055746321829999</v>
      </c>
    </row>
    <row r="16" spans="1:9" x14ac:dyDescent="0.2">
      <c r="A16" s="68" t="s">
        <v>18</v>
      </c>
      <c r="B16" s="295">
        <v>-2.9904271308200001</v>
      </c>
    </row>
    <row r="17" spans="1:2" x14ac:dyDescent="0.2">
      <c r="A17" s="68" t="s">
        <v>29</v>
      </c>
      <c r="B17" s="295">
        <v>-2.4978299997620002</v>
      </c>
    </row>
    <row r="18" spans="1:2" x14ac:dyDescent="0.2">
      <c r="A18" s="68" t="s">
        <v>16</v>
      </c>
      <c r="B18" s="295">
        <v>-2.2440230581830001</v>
      </c>
    </row>
    <row r="19" spans="1:2" x14ac:dyDescent="0.2">
      <c r="A19" s="68" t="s">
        <v>13</v>
      </c>
      <c r="B19" s="295">
        <v>-2.196979544685</v>
      </c>
    </row>
    <row r="20" spans="1:2" x14ac:dyDescent="0.2">
      <c r="A20" s="68" t="s">
        <v>14</v>
      </c>
      <c r="B20" s="295">
        <v>-2.0520351903430001</v>
      </c>
    </row>
    <row r="21" spans="1:2" x14ac:dyDescent="0.2">
      <c r="A21" s="68" t="s">
        <v>26</v>
      </c>
      <c r="B21" s="295">
        <v>-1.973097736927</v>
      </c>
    </row>
    <row r="22" spans="1:2" x14ac:dyDescent="0.2">
      <c r="A22" s="68" t="s">
        <v>28</v>
      </c>
      <c r="B22" s="295">
        <v>-1.9634113865380001</v>
      </c>
    </row>
    <row r="23" spans="1:2" x14ac:dyDescent="0.2">
      <c r="A23" s="68" t="s">
        <v>24</v>
      </c>
      <c r="B23" s="295">
        <v>-1.3466863927770001</v>
      </c>
    </row>
    <row r="24" spans="1:2" x14ac:dyDescent="0.2">
      <c r="A24" s="68" t="s">
        <v>8</v>
      </c>
      <c r="B24" s="295">
        <v>-1.1672894747589999</v>
      </c>
    </row>
    <row r="25" spans="1:2" x14ac:dyDescent="0.2">
      <c r="A25" s="68" t="s">
        <v>1</v>
      </c>
      <c r="B25" s="295">
        <v>-1.126792092381</v>
      </c>
    </row>
    <row r="26" spans="1:2" x14ac:dyDescent="0.2">
      <c r="A26" s="68" t="s">
        <v>0</v>
      </c>
      <c r="B26" s="295">
        <v>-1.1234073363470001</v>
      </c>
    </row>
    <row r="27" spans="1:2" x14ac:dyDescent="0.2">
      <c r="A27" s="68" t="s">
        <v>27</v>
      </c>
      <c r="B27" s="295">
        <v>-0.43379702439500001</v>
      </c>
    </row>
    <row r="28" spans="1:2" x14ac:dyDescent="0.2">
      <c r="A28" s="68" t="s">
        <v>20</v>
      </c>
      <c r="B28" s="295">
        <v>-0.31194564930399998</v>
      </c>
    </row>
    <row r="29" spans="1:2" x14ac:dyDescent="0.2">
      <c r="A29" s="68" t="s">
        <v>9</v>
      </c>
      <c r="B29" s="295">
        <v>-0.20989280203300001</v>
      </c>
    </row>
    <row r="30" spans="1:2" x14ac:dyDescent="0.2">
      <c r="A30" s="68" t="s">
        <v>11</v>
      </c>
      <c r="B30" s="295">
        <v>-3.7388178900999998E-2</v>
      </c>
    </row>
    <row r="31" spans="1:2" x14ac:dyDescent="0.2">
      <c r="A31" s="68" t="s">
        <v>12</v>
      </c>
      <c r="B31" s="295">
        <v>0.17596682372200001</v>
      </c>
    </row>
    <row r="32" spans="1:2" x14ac:dyDescent="0.2">
      <c r="A32" s="68" t="s">
        <v>32</v>
      </c>
      <c r="B32" s="295">
        <v>0.245202177425</v>
      </c>
    </row>
    <row r="33" spans="1:2" x14ac:dyDescent="0.2">
      <c r="A33" s="68" t="s">
        <v>6</v>
      </c>
      <c r="B33" s="295">
        <v>1.8973285468350001</v>
      </c>
    </row>
    <row r="34" spans="1:2" x14ac:dyDescent="0.2">
      <c r="A34" s="68" t="s">
        <v>17</v>
      </c>
      <c r="B34" s="295">
        <v>2.3385022733929999</v>
      </c>
    </row>
    <row r="35" spans="1:2" x14ac:dyDescent="0.2">
      <c r="A35" s="68" t="s">
        <v>31</v>
      </c>
      <c r="B35" s="295">
        <v>2.3809876162379999</v>
      </c>
    </row>
    <row r="36" spans="1:2" x14ac:dyDescent="0.2">
      <c r="A36" s="68" t="s">
        <v>33</v>
      </c>
      <c r="B36" s="295">
        <v>2.576473520305</v>
      </c>
    </row>
    <row r="37" spans="1:2" x14ac:dyDescent="0.2">
      <c r="A37" s="68" t="s">
        <v>15</v>
      </c>
      <c r="B37" s="295">
        <v>2.7541034070679999</v>
      </c>
    </row>
    <row r="38" spans="1:2" x14ac:dyDescent="0.2">
      <c r="A38" s="68" t="s">
        <v>19</v>
      </c>
      <c r="B38" s="295">
        <v>4.1225438706149999</v>
      </c>
    </row>
  </sheetData>
  <mergeCells count="1">
    <mergeCell ref="H1:I1"/>
  </mergeCells>
  <hyperlinks>
    <hyperlink ref="H1:I1" location="Index!A1" display="Regresar al Índice" xr:uid="{59782ACE-1115-4FA9-8499-49589C060AA1}"/>
  </hyperlink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19685-E13E-4512-835D-1F9AAFB64424}">
  <sheetPr codeName="Hoja109"/>
  <dimension ref="A1:I10"/>
  <sheetViews>
    <sheetView workbookViewId="0"/>
  </sheetViews>
  <sheetFormatPr baseColWidth="10" defaultColWidth="9.140625" defaultRowHeight="14.25" x14ac:dyDescent="0.2"/>
  <cols>
    <col min="1" max="16384" width="9.140625" style="68"/>
  </cols>
  <sheetData>
    <row r="1" spans="1:9" x14ac:dyDescent="0.2">
      <c r="A1" s="13" t="s">
        <v>1264</v>
      </c>
      <c r="H1" s="291" t="s">
        <v>38</v>
      </c>
      <c r="I1" s="291"/>
    </row>
    <row r="2" spans="1:9" x14ac:dyDescent="0.2">
      <c r="A2" s="68" t="s">
        <v>748</v>
      </c>
    </row>
    <row r="5" spans="1:9" x14ac:dyDescent="0.2">
      <c r="A5" s="68" t="s">
        <v>364</v>
      </c>
      <c r="B5" s="68" t="s">
        <v>52</v>
      </c>
    </row>
    <row r="6" spans="1:9" x14ac:dyDescent="0.2">
      <c r="A6" s="68" t="s">
        <v>365</v>
      </c>
      <c r="B6" s="295">
        <v>5.5441696721000001E-2</v>
      </c>
    </row>
    <row r="7" spans="1:9" x14ac:dyDescent="0.2">
      <c r="A7" s="68" t="s">
        <v>310</v>
      </c>
      <c r="B7" s="295">
        <v>12.675533297397999</v>
      </c>
    </row>
    <row r="8" spans="1:9" x14ac:dyDescent="0.2">
      <c r="A8" s="68" t="s">
        <v>366</v>
      </c>
      <c r="B8" s="295">
        <v>-3.3399632894220002</v>
      </c>
    </row>
    <row r="9" spans="1:9" x14ac:dyDescent="0.2">
      <c r="A9" s="68" t="s">
        <v>499</v>
      </c>
      <c r="B9" s="295">
        <v>3.2379002399900001</v>
      </c>
    </row>
    <row r="10" spans="1:9" x14ac:dyDescent="0.2">
      <c r="A10" s="68" t="s">
        <v>953</v>
      </c>
      <c r="B10" s="295">
        <v>-7.135340206335</v>
      </c>
    </row>
  </sheetData>
  <mergeCells count="1">
    <mergeCell ref="H1:I1"/>
  </mergeCells>
  <hyperlinks>
    <hyperlink ref="H1:I1" location="Index!A1" display="Regresar al Índice" xr:uid="{A895C7B9-5890-4B83-BCD8-F8A954CD2479}"/>
  </hyperlink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E7E04-5404-4FEE-B8B8-BDECB59F3C22}">
  <sheetPr codeName="Hoja110"/>
  <dimension ref="A1:I110"/>
  <sheetViews>
    <sheetView workbookViewId="0"/>
  </sheetViews>
  <sheetFormatPr baseColWidth="10" defaultColWidth="9.140625" defaultRowHeight="14.25" x14ac:dyDescent="0.2"/>
  <cols>
    <col min="1" max="16384" width="9.140625" style="68"/>
  </cols>
  <sheetData>
    <row r="1" spans="1:9" x14ac:dyDescent="0.2">
      <c r="A1" s="13" t="s">
        <v>1265</v>
      </c>
      <c r="H1" s="291" t="s">
        <v>38</v>
      </c>
      <c r="I1" s="291"/>
    </row>
    <row r="2" spans="1:9" x14ac:dyDescent="0.2">
      <c r="A2" s="68" t="s">
        <v>748</v>
      </c>
    </row>
    <row r="5" spans="1:9" x14ac:dyDescent="0.2">
      <c r="A5" s="68" t="s">
        <v>308</v>
      </c>
      <c r="B5" s="68" t="s">
        <v>362</v>
      </c>
      <c r="C5" s="68" t="s">
        <v>52</v>
      </c>
      <c r="D5" s="68" t="s">
        <v>363</v>
      </c>
    </row>
    <row r="6" spans="1:9" x14ac:dyDescent="0.2">
      <c r="A6" s="68" t="s">
        <v>61</v>
      </c>
      <c r="B6" s="68" t="s">
        <v>140</v>
      </c>
      <c r="C6" s="295">
        <v>-6.3022593456699996</v>
      </c>
      <c r="D6" s="295">
        <v>1.27914102888225</v>
      </c>
    </row>
    <row r="7" spans="1:9" x14ac:dyDescent="0.2">
      <c r="A7" s="68" t="s">
        <v>54</v>
      </c>
      <c r="B7" s="68" t="s">
        <v>141</v>
      </c>
      <c r="C7" s="295">
        <v>10.538025484884001</v>
      </c>
      <c r="D7" s="295">
        <v>1.8883810368980001</v>
      </c>
    </row>
    <row r="8" spans="1:9" x14ac:dyDescent="0.2">
      <c r="A8" s="68" t="s">
        <v>54</v>
      </c>
      <c r="B8" s="68" t="s">
        <v>142</v>
      </c>
      <c r="C8" s="295">
        <v>0.336737964562</v>
      </c>
      <c r="D8" s="295">
        <v>0.97285140963608296</v>
      </c>
    </row>
    <row r="9" spans="1:9" x14ac:dyDescent="0.2">
      <c r="A9" s="68" t="s">
        <v>54</v>
      </c>
      <c r="B9" s="68" t="s">
        <v>143</v>
      </c>
      <c r="C9" s="295">
        <v>5.5331543964980003</v>
      </c>
      <c r="D9" s="295">
        <v>1.7783902006732499</v>
      </c>
    </row>
    <row r="10" spans="1:9" x14ac:dyDescent="0.2">
      <c r="A10" s="68" t="s">
        <v>54</v>
      </c>
      <c r="B10" s="68" t="s">
        <v>144</v>
      </c>
      <c r="C10" s="295">
        <v>4.2374431814889997</v>
      </c>
      <c r="D10" s="295">
        <v>1.78446416539333</v>
      </c>
    </row>
    <row r="11" spans="1:9" x14ac:dyDescent="0.2">
      <c r="A11" s="68" t="s">
        <v>54</v>
      </c>
      <c r="B11" s="68" t="s">
        <v>145</v>
      </c>
      <c r="C11" s="295">
        <v>-0.23706972320700001</v>
      </c>
      <c r="D11" s="295">
        <v>1.92319216182875</v>
      </c>
    </row>
    <row r="12" spans="1:9" x14ac:dyDescent="0.2">
      <c r="A12" s="68" t="s">
        <v>54</v>
      </c>
      <c r="B12" s="68" t="s">
        <v>146</v>
      </c>
      <c r="C12" s="295">
        <v>-11.130424565076</v>
      </c>
      <c r="D12" s="295">
        <v>0.25394295694941699</v>
      </c>
    </row>
    <row r="13" spans="1:9" x14ac:dyDescent="0.2">
      <c r="A13" s="68" t="s">
        <v>54</v>
      </c>
      <c r="B13" s="68" t="s">
        <v>147</v>
      </c>
      <c r="C13" s="295">
        <v>-4.2002765151409998</v>
      </c>
      <c r="D13" s="295">
        <v>-0.78037614191933302</v>
      </c>
    </row>
    <row r="14" spans="1:9" x14ac:dyDescent="0.2">
      <c r="A14" s="68" t="s">
        <v>54</v>
      </c>
      <c r="B14" s="68" t="s">
        <v>148</v>
      </c>
      <c r="C14" s="295">
        <v>-7.455934591049</v>
      </c>
      <c r="D14" s="295">
        <v>-2.0497853375591699</v>
      </c>
    </row>
    <row r="15" spans="1:9" x14ac:dyDescent="0.2">
      <c r="A15" s="68" t="s">
        <v>54</v>
      </c>
      <c r="B15" s="68" t="s">
        <v>149</v>
      </c>
      <c r="C15" s="295">
        <v>2.970955861652</v>
      </c>
      <c r="D15" s="295">
        <v>-1.44491455535858</v>
      </c>
    </row>
    <row r="16" spans="1:9" x14ac:dyDescent="0.2">
      <c r="A16" s="68" t="s">
        <v>54</v>
      </c>
      <c r="B16" s="68" t="s">
        <v>150</v>
      </c>
      <c r="C16" s="295">
        <v>-4.2102726011760003</v>
      </c>
      <c r="D16" s="295">
        <v>-1.21289803867825</v>
      </c>
    </row>
    <row r="17" spans="1:4" x14ac:dyDescent="0.2">
      <c r="A17" s="68" t="s">
        <v>54</v>
      </c>
      <c r="B17" s="68" t="s">
        <v>151</v>
      </c>
      <c r="C17" s="295">
        <v>0.23205293930699999</v>
      </c>
      <c r="D17" s="295">
        <v>-0.80732229274391698</v>
      </c>
    </row>
    <row r="18" spans="1:4" x14ac:dyDescent="0.2">
      <c r="A18" s="68" t="s">
        <v>74</v>
      </c>
      <c r="B18" s="68" t="s">
        <v>140</v>
      </c>
      <c r="C18" s="295">
        <v>-10.173036657461999</v>
      </c>
      <c r="D18" s="295">
        <v>-1.1298870687265801</v>
      </c>
    </row>
    <row r="19" spans="1:4" x14ac:dyDescent="0.2">
      <c r="A19" s="68" t="s">
        <v>54</v>
      </c>
      <c r="B19" s="68" t="s">
        <v>141</v>
      </c>
      <c r="C19" s="295">
        <v>-10.982208557331001</v>
      </c>
      <c r="D19" s="295">
        <v>-2.9232399055778302</v>
      </c>
    </row>
    <row r="20" spans="1:4" x14ac:dyDescent="0.2">
      <c r="A20" s="68" t="s">
        <v>54</v>
      </c>
      <c r="B20" s="68" t="s">
        <v>142</v>
      </c>
      <c r="C20" s="295">
        <v>1.1767631023459999</v>
      </c>
      <c r="D20" s="295">
        <v>-2.8532378107624998</v>
      </c>
    </row>
    <row r="21" spans="1:4" x14ac:dyDescent="0.2">
      <c r="A21" s="68" t="s">
        <v>54</v>
      </c>
      <c r="B21" s="68" t="s">
        <v>143</v>
      </c>
      <c r="C21" s="295">
        <v>-0.93684027920400004</v>
      </c>
      <c r="D21" s="295">
        <v>-3.39240403373767</v>
      </c>
    </row>
    <row r="22" spans="1:4" x14ac:dyDescent="0.2">
      <c r="A22" s="68" t="s">
        <v>54</v>
      </c>
      <c r="B22" s="68" t="s">
        <v>144</v>
      </c>
      <c r="C22" s="295">
        <v>1.2744691154029999</v>
      </c>
      <c r="D22" s="295">
        <v>-3.63931853924483</v>
      </c>
    </row>
    <row r="23" spans="1:4" x14ac:dyDescent="0.2">
      <c r="A23" s="68" t="s">
        <v>54</v>
      </c>
      <c r="B23" s="68" t="s">
        <v>145</v>
      </c>
      <c r="C23" s="295">
        <v>7.2398024987339999</v>
      </c>
      <c r="D23" s="295">
        <v>-3.0162458540830799</v>
      </c>
    </row>
    <row r="24" spans="1:4" x14ac:dyDescent="0.2">
      <c r="A24" s="68" t="s">
        <v>54</v>
      </c>
      <c r="B24" s="68" t="s">
        <v>146</v>
      </c>
      <c r="C24" s="295">
        <v>-4.3936109293690002</v>
      </c>
      <c r="D24" s="295">
        <v>-2.4548447177741699</v>
      </c>
    </row>
    <row r="25" spans="1:4" x14ac:dyDescent="0.2">
      <c r="A25" s="68" t="s">
        <v>54</v>
      </c>
      <c r="B25" s="68" t="s">
        <v>147</v>
      </c>
      <c r="C25" s="295">
        <v>-3.5339076205829998</v>
      </c>
      <c r="D25" s="295">
        <v>-2.3993139765609999</v>
      </c>
    </row>
    <row r="26" spans="1:4" x14ac:dyDescent="0.2">
      <c r="A26" s="68" t="s">
        <v>54</v>
      </c>
      <c r="B26" s="68" t="s">
        <v>148</v>
      </c>
      <c r="C26" s="295">
        <v>-7.5048164080240003</v>
      </c>
      <c r="D26" s="295">
        <v>-2.4033874613089199</v>
      </c>
    </row>
    <row r="27" spans="1:4" x14ac:dyDescent="0.2">
      <c r="A27" s="68" t="s">
        <v>54</v>
      </c>
      <c r="B27" s="68" t="s">
        <v>149</v>
      </c>
      <c r="C27" s="295">
        <v>-2.249335657709</v>
      </c>
      <c r="D27" s="295">
        <v>-2.838411754589</v>
      </c>
    </row>
    <row r="28" spans="1:4" x14ac:dyDescent="0.2">
      <c r="A28" s="68" t="s">
        <v>54</v>
      </c>
      <c r="B28" s="68" t="s">
        <v>150</v>
      </c>
      <c r="C28" s="295">
        <v>-5.028757516322</v>
      </c>
      <c r="D28" s="295">
        <v>-2.90661883085117</v>
      </c>
    </row>
    <row r="29" spans="1:4" x14ac:dyDescent="0.2">
      <c r="A29" s="68" t="s">
        <v>54</v>
      </c>
      <c r="B29" s="68" t="s">
        <v>151</v>
      </c>
      <c r="C29" s="295">
        <v>-1.9372700778430001</v>
      </c>
      <c r="D29" s="295">
        <v>-3.0873957489469999</v>
      </c>
    </row>
    <row r="30" spans="1:4" x14ac:dyDescent="0.2">
      <c r="A30" s="68" t="s">
        <v>75</v>
      </c>
      <c r="B30" s="68" t="s">
        <v>140</v>
      </c>
      <c r="C30" s="295">
        <v>3.1234970899509999</v>
      </c>
      <c r="D30" s="295">
        <v>-1.9793512699959199</v>
      </c>
    </row>
    <row r="31" spans="1:4" x14ac:dyDescent="0.2">
      <c r="A31" s="68" t="s">
        <v>54</v>
      </c>
      <c r="B31" s="68" t="s">
        <v>141</v>
      </c>
      <c r="C31" s="295">
        <v>-8.6088338379560003</v>
      </c>
      <c r="D31" s="295">
        <v>-1.78157004338133</v>
      </c>
    </row>
    <row r="32" spans="1:4" x14ac:dyDescent="0.2">
      <c r="A32" s="68" t="s">
        <v>54</v>
      </c>
      <c r="B32" s="68" t="s">
        <v>142</v>
      </c>
      <c r="C32" s="295">
        <v>-8.604123371459</v>
      </c>
      <c r="D32" s="295">
        <v>-2.5966439161984201</v>
      </c>
    </row>
    <row r="33" spans="1:4" x14ac:dyDescent="0.2">
      <c r="A33" s="68" t="s">
        <v>54</v>
      </c>
      <c r="B33" s="68" t="s">
        <v>143</v>
      </c>
      <c r="C33" s="295">
        <v>-1.6018992648670001</v>
      </c>
      <c r="D33" s="295">
        <v>-2.652065498337</v>
      </c>
    </row>
    <row r="34" spans="1:4" x14ac:dyDescent="0.2">
      <c r="A34" s="68" t="s">
        <v>54</v>
      </c>
      <c r="B34" s="68" t="s">
        <v>144</v>
      </c>
      <c r="C34" s="295">
        <v>2.0173818769620002</v>
      </c>
      <c r="D34" s="295">
        <v>-2.59015610154042</v>
      </c>
    </row>
    <row r="35" spans="1:4" x14ac:dyDescent="0.2">
      <c r="A35" s="68" t="s">
        <v>54</v>
      </c>
      <c r="B35" s="68" t="s">
        <v>145</v>
      </c>
      <c r="C35" s="295">
        <v>7.7312439966930002</v>
      </c>
      <c r="D35" s="295">
        <v>-2.54920264337717</v>
      </c>
    </row>
    <row r="36" spans="1:4" x14ac:dyDescent="0.2">
      <c r="A36" s="68" t="s">
        <v>54</v>
      </c>
      <c r="B36" s="68" t="s">
        <v>146</v>
      </c>
      <c r="C36" s="295">
        <v>25.750833692846999</v>
      </c>
      <c r="D36" s="295">
        <v>-3.7165591525833402E-2</v>
      </c>
    </row>
    <row r="37" spans="1:4" x14ac:dyDescent="0.2">
      <c r="A37" s="68" t="s">
        <v>54</v>
      </c>
      <c r="B37" s="68" t="s">
        <v>147</v>
      </c>
      <c r="C37" s="295">
        <v>26.009984233531</v>
      </c>
      <c r="D37" s="295">
        <v>2.4248253963169999</v>
      </c>
    </row>
    <row r="38" spans="1:4" x14ac:dyDescent="0.2">
      <c r="A38" s="68" t="s">
        <v>54</v>
      </c>
      <c r="B38" s="68" t="s">
        <v>148</v>
      </c>
      <c r="C38" s="295">
        <v>62.375335129741003</v>
      </c>
      <c r="D38" s="295">
        <v>8.2481713577974194</v>
      </c>
    </row>
    <row r="39" spans="1:4" x14ac:dyDescent="0.2">
      <c r="A39" s="68" t="s">
        <v>54</v>
      </c>
      <c r="B39" s="68" t="s">
        <v>149</v>
      </c>
      <c r="C39" s="295">
        <v>2.6399697433060001</v>
      </c>
      <c r="D39" s="295">
        <v>8.6556134745486695</v>
      </c>
    </row>
    <row r="40" spans="1:4" x14ac:dyDescent="0.2">
      <c r="A40" s="68" t="s">
        <v>54</v>
      </c>
      <c r="B40" s="68" t="s">
        <v>150</v>
      </c>
      <c r="C40" s="295">
        <v>7.6906984453540002</v>
      </c>
      <c r="D40" s="295">
        <v>9.7155681380216699</v>
      </c>
    </row>
    <row r="41" spans="1:4" x14ac:dyDescent="0.2">
      <c r="A41" s="68" t="s">
        <v>54</v>
      </c>
      <c r="B41" s="68" t="s">
        <v>151</v>
      </c>
      <c r="C41" s="295">
        <v>7.3752186752390001</v>
      </c>
      <c r="D41" s="295">
        <v>10.491608867445199</v>
      </c>
    </row>
    <row r="42" spans="1:4" x14ac:dyDescent="0.2">
      <c r="A42" s="68" t="s">
        <v>76</v>
      </c>
      <c r="B42" s="68" t="s">
        <v>140</v>
      </c>
      <c r="C42" s="295">
        <v>20.865200602205999</v>
      </c>
      <c r="D42" s="295">
        <v>11.9700841601331</v>
      </c>
    </row>
    <row r="43" spans="1:4" x14ac:dyDescent="0.2">
      <c r="A43" s="68" t="s">
        <v>54</v>
      </c>
      <c r="B43" s="68" t="s">
        <v>141</v>
      </c>
      <c r="C43" s="295">
        <v>22.573289430488</v>
      </c>
      <c r="D43" s="295">
        <v>14.568594432503399</v>
      </c>
    </row>
    <row r="44" spans="1:4" x14ac:dyDescent="0.2">
      <c r="A44" s="68" t="s">
        <v>54</v>
      </c>
      <c r="B44" s="68" t="s">
        <v>142</v>
      </c>
      <c r="C44" s="295">
        <v>14.561354392959</v>
      </c>
      <c r="D44" s="295">
        <v>16.499050912871599</v>
      </c>
    </row>
    <row r="45" spans="1:4" x14ac:dyDescent="0.2">
      <c r="A45" s="68" t="s">
        <v>54</v>
      </c>
      <c r="B45" s="68" t="s">
        <v>143</v>
      </c>
      <c r="C45" s="295">
        <v>10.613085057448</v>
      </c>
      <c r="D45" s="295">
        <v>17.516966273064501</v>
      </c>
    </row>
    <row r="46" spans="1:4" x14ac:dyDescent="0.2">
      <c r="A46" s="68" t="s">
        <v>54</v>
      </c>
      <c r="B46" s="68" t="s">
        <v>144</v>
      </c>
      <c r="C46" s="295">
        <v>6.0756685275970002</v>
      </c>
      <c r="D46" s="295">
        <v>17.855156827284102</v>
      </c>
    </row>
    <row r="47" spans="1:4" x14ac:dyDescent="0.2">
      <c r="A47" s="68" t="s">
        <v>54</v>
      </c>
      <c r="B47" s="68" t="s">
        <v>145</v>
      </c>
      <c r="C47" s="295">
        <v>1.461901207485</v>
      </c>
      <c r="D47" s="295">
        <v>17.3327115948501</v>
      </c>
    </row>
    <row r="48" spans="1:4" x14ac:dyDescent="0.2">
      <c r="A48" s="68" t="s">
        <v>54</v>
      </c>
      <c r="B48" s="68" t="s">
        <v>146</v>
      </c>
      <c r="C48" s="295">
        <v>-16.542617649343999</v>
      </c>
      <c r="D48" s="295">
        <v>13.808257316334201</v>
      </c>
    </row>
    <row r="49" spans="1:4" x14ac:dyDescent="0.2">
      <c r="A49" s="68" t="s">
        <v>54</v>
      </c>
      <c r="B49" s="68" t="s">
        <v>147</v>
      </c>
      <c r="C49" s="295">
        <v>-13.804575771832001</v>
      </c>
      <c r="D49" s="295">
        <v>10.490377315887301</v>
      </c>
    </row>
    <row r="50" spans="1:4" x14ac:dyDescent="0.2">
      <c r="A50" s="68" t="s">
        <v>54</v>
      </c>
      <c r="B50" s="68" t="s">
        <v>148</v>
      </c>
      <c r="C50" s="295">
        <v>-21.918210082236001</v>
      </c>
      <c r="D50" s="295">
        <v>3.4659152148891699</v>
      </c>
    </row>
    <row r="51" spans="1:4" x14ac:dyDescent="0.2">
      <c r="A51" s="68" t="s">
        <v>54</v>
      </c>
      <c r="B51" s="68" t="s">
        <v>149</v>
      </c>
      <c r="C51" s="295">
        <v>2.8981166753480001</v>
      </c>
      <c r="D51" s="295">
        <v>3.4874274592260002</v>
      </c>
    </row>
    <row r="52" spans="1:4" x14ac:dyDescent="0.2">
      <c r="A52" s="68" t="s">
        <v>54</v>
      </c>
      <c r="B52" s="68" t="s">
        <v>150</v>
      </c>
      <c r="C52" s="295">
        <v>14.532959366836</v>
      </c>
      <c r="D52" s="295">
        <v>4.0576158693495001</v>
      </c>
    </row>
    <row r="53" spans="1:4" x14ac:dyDescent="0.2">
      <c r="A53" s="68" t="s">
        <v>54</v>
      </c>
      <c r="B53" s="68" t="s">
        <v>151</v>
      </c>
      <c r="C53" s="295">
        <v>2.3083258233319999</v>
      </c>
      <c r="D53" s="295">
        <v>3.6353747983572502</v>
      </c>
    </row>
    <row r="54" spans="1:4" x14ac:dyDescent="0.2">
      <c r="A54" s="68" t="s">
        <v>77</v>
      </c>
      <c r="B54" s="68" t="s">
        <v>140</v>
      </c>
      <c r="C54" s="295">
        <v>4.4556629480780003</v>
      </c>
      <c r="D54" s="295">
        <v>2.2679133271799201</v>
      </c>
    </row>
    <row r="55" spans="1:4" x14ac:dyDescent="0.2">
      <c r="A55" s="68" t="s">
        <v>54</v>
      </c>
      <c r="B55" s="68" t="s">
        <v>141</v>
      </c>
      <c r="C55" s="295">
        <v>5.443033897886</v>
      </c>
      <c r="D55" s="295">
        <v>0.84039203279641705</v>
      </c>
    </row>
    <row r="56" spans="1:4" x14ac:dyDescent="0.2">
      <c r="A56" s="68" t="s">
        <v>54</v>
      </c>
      <c r="B56" s="68" t="s">
        <v>142</v>
      </c>
      <c r="C56" s="295">
        <v>9.4889810549860005</v>
      </c>
      <c r="D56" s="295">
        <v>0.41769425463199999</v>
      </c>
    </row>
    <row r="57" spans="1:4" x14ac:dyDescent="0.2">
      <c r="A57" s="68" t="s">
        <v>54</v>
      </c>
      <c r="B57" s="68" t="s">
        <v>143</v>
      </c>
      <c r="C57" s="295">
        <v>-7.2734984687899997</v>
      </c>
      <c r="D57" s="295">
        <v>-1.0728543725544999</v>
      </c>
    </row>
    <row r="58" spans="1:4" x14ac:dyDescent="0.2">
      <c r="A58" s="68" t="s">
        <v>54</v>
      </c>
      <c r="B58" s="68" t="s">
        <v>144</v>
      </c>
      <c r="C58" s="295">
        <v>-5.6592876688120004</v>
      </c>
      <c r="D58" s="295">
        <v>-2.05076738892192</v>
      </c>
    </row>
    <row r="59" spans="1:4" x14ac:dyDescent="0.2">
      <c r="A59" s="68" t="s">
        <v>54</v>
      </c>
      <c r="B59" s="68" t="s">
        <v>145</v>
      </c>
      <c r="C59" s="295">
        <v>-0.85445492744899998</v>
      </c>
      <c r="D59" s="295">
        <v>-2.2437970668330798</v>
      </c>
    </row>
    <row r="60" spans="1:4" x14ac:dyDescent="0.2">
      <c r="A60" s="68" t="s">
        <v>54</v>
      </c>
      <c r="B60" s="68" t="s">
        <v>146</v>
      </c>
      <c r="C60" s="295">
        <v>4.9373816107839996</v>
      </c>
      <c r="D60" s="295">
        <v>-0.45379712848908299</v>
      </c>
    </row>
    <row r="61" spans="1:4" x14ac:dyDescent="0.2">
      <c r="A61" s="68" t="s">
        <v>54</v>
      </c>
      <c r="B61" s="68" t="s">
        <v>147</v>
      </c>
      <c r="C61" s="295">
        <v>4.4659976813100002</v>
      </c>
      <c r="D61" s="295">
        <v>1.06875065927275</v>
      </c>
    </row>
    <row r="62" spans="1:4" x14ac:dyDescent="0.2">
      <c r="A62" s="68" t="s">
        <v>54</v>
      </c>
      <c r="B62" s="68" t="s">
        <v>148</v>
      </c>
      <c r="C62" s="295">
        <v>11.113491723771</v>
      </c>
      <c r="D62" s="295">
        <v>3.8213924764399998</v>
      </c>
    </row>
    <row r="63" spans="1:4" x14ac:dyDescent="0.2">
      <c r="A63" s="68" t="s">
        <v>54</v>
      </c>
      <c r="B63" s="68" t="s">
        <v>149</v>
      </c>
      <c r="C63" s="295">
        <v>1.1145010936540001</v>
      </c>
      <c r="D63" s="295">
        <v>3.6727578446321698</v>
      </c>
    </row>
    <row r="64" spans="1:4" x14ac:dyDescent="0.2">
      <c r="A64" s="68" t="s">
        <v>54</v>
      </c>
      <c r="B64" s="68" t="s">
        <v>150</v>
      </c>
      <c r="C64" s="295">
        <v>-2.0544051781329999</v>
      </c>
      <c r="D64" s="295">
        <v>2.29047746588475</v>
      </c>
    </row>
    <row r="65" spans="1:4" x14ac:dyDescent="0.2">
      <c r="A65" s="68" t="s">
        <v>54</v>
      </c>
      <c r="B65" s="68" t="s">
        <v>151</v>
      </c>
      <c r="C65" s="295">
        <v>10.603552792512</v>
      </c>
      <c r="D65" s="295">
        <v>2.9817463799830799</v>
      </c>
    </row>
    <row r="66" spans="1:4" x14ac:dyDescent="0.2">
      <c r="A66" s="68" t="s">
        <v>78</v>
      </c>
      <c r="B66" s="68" t="s">
        <v>140</v>
      </c>
      <c r="C66" s="295">
        <v>0.59139930489699999</v>
      </c>
      <c r="D66" s="295">
        <v>2.6597244097180002</v>
      </c>
    </row>
    <row r="67" spans="1:4" x14ac:dyDescent="0.2">
      <c r="A67" s="68" t="s">
        <v>54</v>
      </c>
      <c r="B67" s="68" t="s">
        <v>141</v>
      </c>
      <c r="C67" s="295">
        <v>-5.8367425892489999</v>
      </c>
      <c r="D67" s="295">
        <v>1.71974303579008</v>
      </c>
    </row>
    <row r="68" spans="1:4" x14ac:dyDescent="0.2">
      <c r="A68" s="68" t="s">
        <v>54</v>
      </c>
      <c r="B68" s="68" t="s">
        <v>142</v>
      </c>
      <c r="C68" s="295">
        <v>-8.7219458976249999</v>
      </c>
      <c r="D68" s="295">
        <v>0.20216578973916699</v>
      </c>
    </row>
    <row r="69" spans="1:4" x14ac:dyDescent="0.2">
      <c r="A69" s="68" t="s">
        <v>54</v>
      </c>
      <c r="B69" s="68" t="s">
        <v>143</v>
      </c>
      <c r="C69" s="295">
        <v>-3.8896428506379999</v>
      </c>
      <c r="D69" s="295">
        <v>0.48415375791850002</v>
      </c>
    </row>
    <row r="70" spans="1:4" x14ac:dyDescent="0.2">
      <c r="A70" s="68" t="s">
        <v>54</v>
      </c>
      <c r="B70" s="68" t="s">
        <v>144</v>
      </c>
      <c r="C70" s="295">
        <v>-5.457130569666</v>
      </c>
      <c r="D70" s="295">
        <v>0.50100018284733305</v>
      </c>
    </row>
    <row r="71" spans="1:4" x14ac:dyDescent="0.2">
      <c r="A71" s="68" t="s">
        <v>54</v>
      </c>
      <c r="B71" s="68" t="s">
        <v>145</v>
      </c>
      <c r="C71" s="295">
        <v>-16.237443886767998</v>
      </c>
      <c r="D71" s="295">
        <v>-0.78091556376258298</v>
      </c>
    </row>
    <row r="72" spans="1:4" x14ac:dyDescent="0.2">
      <c r="A72" s="68" t="s">
        <v>54</v>
      </c>
      <c r="B72" s="68" t="s">
        <v>146</v>
      </c>
      <c r="C72" s="295">
        <v>0.69123723774699997</v>
      </c>
      <c r="D72" s="295">
        <v>-1.1347609281823301</v>
      </c>
    </row>
    <row r="73" spans="1:4" x14ac:dyDescent="0.2">
      <c r="A73" s="68" t="s">
        <v>54</v>
      </c>
      <c r="B73" s="68" t="s">
        <v>147</v>
      </c>
      <c r="C73" s="295">
        <v>-2.6712296671739999</v>
      </c>
      <c r="D73" s="295">
        <v>-1.7295298738893301</v>
      </c>
    </row>
    <row r="74" spans="1:4" x14ac:dyDescent="0.2">
      <c r="A74" s="68" t="s">
        <v>54</v>
      </c>
      <c r="B74" s="68" t="s">
        <v>148</v>
      </c>
      <c r="C74" s="295">
        <v>-14.080333497866</v>
      </c>
      <c r="D74" s="295">
        <v>-3.8290153090257499</v>
      </c>
    </row>
    <row r="75" spans="1:4" x14ac:dyDescent="0.2">
      <c r="A75" s="68" t="s">
        <v>54</v>
      </c>
      <c r="B75" s="68" t="s">
        <v>149</v>
      </c>
      <c r="C75" s="295">
        <v>2.6599553466399999</v>
      </c>
      <c r="D75" s="295">
        <v>-3.7002274546102498</v>
      </c>
    </row>
    <row r="76" spans="1:4" x14ac:dyDescent="0.2">
      <c r="A76" s="68" t="s">
        <v>54</v>
      </c>
      <c r="B76" s="68" t="s">
        <v>150</v>
      </c>
      <c r="C76" s="295">
        <v>-9.5760476717320007</v>
      </c>
      <c r="D76" s="295">
        <v>-4.3270309957434998</v>
      </c>
    </row>
    <row r="77" spans="1:4" x14ac:dyDescent="0.2">
      <c r="A77" s="68" t="s">
        <v>54</v>
      </c>
      <c r="B77" s="68" t="s">
        <v>151</v>
      </c>
      <c r="C77" s="295">
        <v>2.858708258854</v>
      </c>
      <c r="D77" s="295">
        <v>-4.9724347068816703</v>
      </c>
    </row>
    <row r="78" spans="1:4" x14ac:dyDescent="0.2">
      <c r="A78" s="68" t="s">
        <v>79</v>
      </c>
      <c r="B78" s="68" t="s">
        <v>140</v>
      </c>
      <c r="C78" s="295">
        <v>12.408162900060001</v>
      </c>
      <c r="D78" s="295">
        <v>-3.9877044072847498</v>
      </c>
    </row>
    <row r="79" spans="1:4" x14ac:dyDescent="0.2">
      <c r="A79" s="68" t="s">
        <v>54</v>
      </c>
      <c r="B79" s="68" t="s">
        <v>141</v>
      </c>
      <c r="C79" s="295">
        <v>13.709210822385</v>
      </c>
      <c r="D79" s="295">
        <v>-2.3588749563152498</v>
      </c>
    </row>
    <row r="80" spans="1:4" x14ac:dyDescent="0.2">
      <c r="A80" s="68" t="s">
        <v>54</v>
      </c>
      <c r="B80" s="68" t="s">
        <v>142</v>
      </c>
      <c r="C80" s="295">
        <v>5.8774850290999998</v>
      </c>
      <c r="D80" s="295">
        <v>-1.1422557124215</v>
      </c>
    </row>
    <row r="81" spans="1:4" x14ac:dyDescent="0.2">
      <c r="A81" s="68" t="s">
        <v>54</v>
      </c>
      <c r="B81" s="68" t="s">
        <v>143</v>
      </c>
      <c r="C81" s="295">
        <v>7.6328341162589997</v>
      </c>
      <c r="D81" s="295">
        <v>-0.182049298513417</v>
      </c>
    </row>
    <row r="82" spans="1:4" x14ac:dyDescent="0.2">
      <c r="A82" s="68" t="s">
        <v>54</v>
      </c>
      <c r="B82" s="68" t="s">
        <v>144</v>
      </c>
      <c r="C82" s="295">
        <v>-8.1496822324260005</v>
      </c>
      <c r="D82" s="295">
        <v>-0.40642860374341699</v>
      </c>
    </row>
    <row r="83" spans="1:4" x14ac:dyDescent="0.2">
      <c r="A83" s="68" t="s">
        <v>54</v>
      </c>
      <c r="B83" s="68" t="s">
        <v>145</v>
      </c>
      <c r="C83" s="295">
        <v>-0.84341686591300002</v>
      </c>
      <c r="D83" s="295">
        <v>0.87640698132783301</v>
      </c>
    </row>
    <row r="84" spans="1:4" x14ac:dyDescent="0.2">
      <c r="A84" s="68" t="s">
        <v>54</v>
      </c>
      <c r="B84" s="68" t="s">
        <v>146</v>
      </c>
      <c r="C84" s="295">
        <v>-5.4913190720139999</v>
      </c>
      <c r="D84" s="295">
        <v>0.36119395551441702</v>
      </c>
    </row>
    <row r="85" spans="1:4" x14ac:dyDescent="0.2">
      <c r="A85" s="68" t="s">
        <v>54</v>
      </c>
      <c r="B85" s="68" t="s">
        <v>147</v>
      </c>
      <c r="C85" s="295">
        <v>-5.9838092142089998</v>
      </c>
      <c r="D85" s="295">
        <v>8.5145659928166501E-2</v>
      </c>
    </row>
    <row r="86" spans="1:4" x14ac:dyDescent="0.2">
      <c r="A86" s="68" t="s">
        <v>54</v>
      </c>
      <c r="B86" s="68" t="s">
        <v>148</v>
      </c>
      <c r="C86" s="295">
        <v>-15.652063401582</v>
      </c>
      <c r="D86" s="295">
        <v>-4.5831832048166703E-2</v>
      </c>
    </row>
    <row r="87" spans="1:4" x14ac:dyDescent="0.2">
      <c r="A87" s="68" t="s">
        <v>54</v>
      </c>
      <c r="B87" s="68" t="s">
        <v>149</v>
      </c>
      <c r="C87" s="295">
        <v>-20.112978266955</v>
      </c>
      <c r="D87" s="295">
        <v>-1.9435762998477499</v>
      </c>
    </row>
    <row r="88" spans="1:4" x14ac:dyDescent="0.2">
      <c r="A88" s="68" t="s">
        <v>54</v>
      </c>
      <c r="B88" s="68" t="s">
        <v>150</v>
      </c>
      <c r="C88" s="295">
        <v>-15.435597813892</v>
      </c>
      <c r="D88" s="295">
        <v>-2.4318721450277501</v>
      </c>
    </row>
    <row r="89" spans="1:4" x14ac:dyDescent="0.2">
      <c r="A89" s="68" t="s">
        <v>54</v>
      </c>
      <c r="B89" s="68" t="s">
        <v>151</v>
      </c>
      <c r="C89" s="295">
        <v>-27.436791273665001</v>
      </c>
      <c r="D89" s="295">
        <v>-4.9564971060709997</v>
      </c>
    </row>
    <row r="90" spans="1:4" x14ac:dyDescent="0.2">
      <c r="A90" s="68" t="s">
        <v>80</v>
      </c>
      <c r="B90" s="68" t="s">
        <v>140</v>
      </c>
      <c r="C90" s="295">
        <v>-30.987016969464001</v>
      </c>
      <c r="D90" s="295">
        <v>-8.5727620951979997</v>
      </c>
    </row>
    <row r="91" spans="1:4" x14ac:dyDescent="0.2">
      <c r="A91" s="68" t="s">
        <v>54</v>
      </c>
      <c r="B91" s="68" t="s">
        <v>141</v>
      </c>
      <c r="C91" s="295">
        <v>-30.582428119424002</v>
      </c>
      <c r="D91" s="295">
        <v>-12.263732007015401</v>
      </c>
    </row>
    <row r="92" spans="1:4" x14ac:dyDescent="0.2">
      <c r="A92" s="68" t="s">
        <v>54</v>
      </c>
      <c r="B92" s="68" t="s">
        <v>142</v>
      </c>
      <c r="C92" s="295">
        <v>-16.200592557246001</v>
      </c>
      <c r="D92" s="295">
        <v>-14.1035718058776</v>
      </c>
    </row>
    <row r="93" spans="1:4" x14ac:dyDescent="0.2">
      <c r="A93" s="68" t="s">
        <v>54</v>
      </c>
      <c r="B93" s="68" t="s">
        <v>143</v>
      </c>
      <c r="C93" s="295">
        <v>-59.530977651214997</v>
      </c>
      <c r="D93" s="295">
        <v>-19.700556119833699</v>
      </c>
    </row>
    <row r="94" spans="1:4" x14ac:dyDescent="0.2">
      <c r="A94" s="68" t="s">
        <v>54</v>
      </c>
      <c r="B94" s="68" t="s">
        <v>144</v>
      </c>
      <c r="C94" s="295">
        <v>-19.889172536008001</v>
      </c>
      <c r="D94" s="295">
        <v>-20.6788469784656</v>
      </c>
    </row>
    <row r="95" spans="1:4" x14ac:dyDescent="0.2">
      <c r="A95" s="68" t="s">
        <v>54</v>
      </c>
      <c r="B95" s="68" t="s">
        <v>145</v>
      </c>
      <c r="C95" s="295">
        <v>10.003104477096</v>
      </c>
      <c r="D95" s="295">
        <v>-19.774970199881501</v>
      </c>
    </row>
    <row r="96" spans="1:4" x14ac:dyDescent="0.2">
      <c r="A96" s="68" t="s">
        <v>54</v>
      </c>
      <c r="B96" s="68" t="s">
        <v>146</v>
      </c>
      <c r="C96" s="295">
        <v>-15.721275182473001</v>
      </c>
      <c r="D96" s="295">
        <v>-20.6274665424198</v>
      </c>
    </row>
    <row r="97" spans="1:4" x14ac:dyDescent="0.2">
      <c r="A97" s="68" t="s">
        <v>54</v>
      </c>
      <c r="B97" s="68" t="s">
        <v>147</v>
      </c>
      <c r="C97" s="295">
        <v>-4.1532381142089996</v>
      </c>
      <c r="D97" s="295">
        <v>-20.4749189507531</v>
      </c>
    </row>
    <row r="98" spans="1:4" x14ac:dyDescent="0.2">
      <c r="A98" s="68" t="s">
        <v>54</v>
      </c>
      <c r="B98" s="68" t="s">
        <v>148</v>
      </c>
      <c r="C98" s="295">
        <v>-2.9138728695820002</v>
      </c>
      <c r="D98" s="295">
        <v>-19.4134030730864</v>
      </c>
    </row>
    <row r="99" spans="1:4" x14ac:dyDescent="0.2">
      <c r="A99" s="68" t="s">
        <v>54</v>
      </c>
      <c r="B99" s="68" t="s">
        <v>149</v>
      </c>
      <c r="C99" s="295">
        <v>8.7853383042700006</v>
      </c>
      <c r="D99" s="295">
        <v>-17.005210025484299</v>
      </c>
    </row>
    <row r="100" spans="1:4" x14ac:dyDescent="0.2">
      <c r="A100" s="68" t="s">
        <v>54</v>
      </c>
      <c r="B100" s="68" t="s">
        <v>150</v>
      </c>
      <c r="C100" s="295">
        <v>22.532347309898999</v>
      </c>
      <c r="D100" s="295">
        <v>-13.8412145985018</v>
      </c>
    </row>
    <row r="101" spans="1:4" x14ac:dyDescent="0.2">
      <c r="A101" s="68" t="s">
        <v>54</v>
      </c>
      <c r="B101" s="68" t="s">
        <v>151</v>
      </c>
      <c r="C101" s="295">
        <v>19.044591121086999</v>
      </c>
      <c r="D101" s="295">
        <v>-9.9677660656057494</v>
      </c>
    </row>
    <row r="102" spans="1:4" x14ac:dyDescent="0.2">
      <c r="A102" s="68" t="s">
        <v>524</v>
      </c>
      <c r="B102" s="68" t="s">
        <v>140</v>
      </c>
      <c r="C102" s="295">
        <v>14.857734594574</v>
      </c>
      <c r="D102" s="295">
        <v>-6.1473701019359197</v>
      </c>
    </row>
    <row r="103" spans="1:4" x14ac:dyDescent="0.2">
      <c r="A103" s="68" t="s">
        <v>54</v>
      </c>
      <c r="B103" s="68" t="s">
        <v>141</v>
      </c>
      <c r="C103" s="295">
        <v>15.844832917102</v>
      </c>
      <c r="D103" s="295">
        <v>-2.27843168222542</v>
      </c>
    </row>
    <row r="104" spans="1:4" x14ac:dyDescent="0.2">
      <c r="A104" s="68" t="s">
        <v>54</v>
      </c>
      <c r="B104" s="68" t="s">
        <v>142</v>
      </c>
      <c r="C104" s="295">
        <v>10.285798816486</v>
      </c>
      <c r="D104" s="295">
        <v>-7.1232401081083294E-2</v>
      </c>
    </row>
    <row r="105" spans="1:4" x14ac:dyDescent="0.2">
      <c r="A105" s="68" t="s">
        <v>54</v>
      </c>
      <c r="B105" s="68" t="s">
        <v>143</v>
      </c>
      <c r="C105" s="295">
        <v>113.23053043097001</v>
      </c>
      <c r="D105" s="295">
        <v>14.325559939101</v>
      </c>
    </row>
    <row r="106" spans="1:4" x14ac:dyDescent="0.2">
      <c r="A106" s="68" t="s">
        <v>54</v>
      </c>
      <c r="B106" s="68" t="s">
        <v>144</v>
      </c>
      <c r="C106" s="295">
        <v>16.524224986888001</v>
      </c>
      <c r="D106" s="295">
        <v>17.360009732675699</v>
      </c>
    </row>
    <row r="107" spans="1:4" x14ac:dyDescent="0.2">
      <c r="A107" s="68" t="s">
        <v>54</v>
      </c>
      <c r="B107" s="68" t="s">
        <v>145</v>
      </c>
      <c r="C107" s="295">
        <v>-23.074250957705001</v>
      </c>
      <c r="D107" s="295">
        <v>14.6035634464422</v>
      </c>
    </row>
    <row r="108" spans="1:4" x14ac:dyDescent="0.2">
      <c r="A108" s="68" t="s">
        <v>54</v>
      </c>
      <c r="B108" s="68" t="s">
        <v>146</v>
      </c>
      <c r="C108" s="295">
        <v>9.0869801992389991</v>
      </c>
      <c r="D108" s="295">
        <v>16.670918061584899</v>
      </c>
    </row>
    <row r="109" spans="1:4" x14ac:dyDescent="0.2">
      <c r="A109" s="68" t="s">
        <v>54</v>
      </c>
      <c r="B109" s="68" t="s">
        <v>147</v>
      </c>
      <c r="C109" s="295">
        <v>2.3895276881659999</v>
      </c>
      <c r="D109" s="295">
        <v>17.216148545116202</v>
      </c>
    </row>
    <row r="110" spans="1:4" x14ac:dyDescent="0.2">
      <c r="A110" s="68" t="s">
        <v>54</v>
      </c>
      <c r="B110" s="68" t="s">
        <v>148</v>
      </c>
      <c r="C110" s="295">
        <v>12.675533297397999</v>
      </c>
      <c r="D110" s="295">
        <v>18.515265725697802</v>
      </c>
    </row>
  </sheetData>
  <mergeCells count="1">
    <mergeCell ref="H1:I1"/>
  </mergeCells>
  <hyperlinks>
    <hyperlink ref="H1:I1" location="Index!A1" display="Regresar al Índice" xr:uid="{B3C0FC73-9916-4368-B2BC-F231E4719EFC}"/>
  </hyperlink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D1376-DBC7-4073-BDEB-208AF0A4DA63}">
  <sheetPr codeName="Hoja111"/>
  <dimension ref="A1:I38"/>
  <sheetViews>
    <sheetView workbookViewId="0"/>
  </sheetViews>
  <sheetFormatPr baseColWidth="10" defaultColWidth="9.140625" defaultRowHeight="14.25" x14ac:dyDescent="0.2"/>
  <cols>
    <col min="1" max="16384" width="9.140625" style="68"/>
  </cols>
  <sheetData>
    <row r="1" spans="1:9" x14ac:dyDescent="0.2">
      <c r="A1" s="13" t="s">
        <v>1266</v>
      </c>
      <c r="H1" s="291" t="s">
        <v>38</v>
      </c>
      <c r="I1" s="291"/>
    </row>
    <row r="2" spans="1:9" x14ac:dyDescent="0.2">
      <c r="A2" s="68" t="s">
        <v>748</v>
      </c>
    </row>
    <row r="5" spans="1:9" x14ac:dyDescent="0.2">
      <c r="A5" s="68" t="s">
        <v>2</v>
      </c>
      <c r="B5" s="68" t="s">
        <v>52</v>
      </c>
    </row>
    <row r="6" spans="1:9" x14ac:dyDescent="0.2">
      <c r="A6" s="68" t="s">
        <v>5</v>
      </c>
      <c r="B6" s="295">
        <v>-19.248622658794002</v>
      </c>
    </row>
    <row r="7" spans="1:9" x14ac:dyDescent="0.2">
      <c r="A7" s="68" t="s">
        <v>3</v>
      </c>
      <c r="B7" s="295">
        <v>-15.731161909849</v>
      </c>
    </row>
    <row r="8" spans="1:9" x14ac:dyDescent="0.2">
      <c r="A8" s="68" t="s">
        <v>12</v>
      </c>
      <c r="B8" s="295">
        <v>-14.717152750043001</v>
      </c>
    </row>
    <row r="9" spans="1:9" x14ac:dyDescent="0.2">
      <c r="A9" s="68" t="s">
        <v>10</v>
      </c>
      <c r="B9" s="295">
        <v>-13.215796927544</v>
      </c>
    </row>
    <row r="10" spans="1:9" x14ac:dyDescent="0.2">
      <c r="A10" s="68" t="s">
        <v>7</v>
      </c>
      <c r="B10" s="295">
        <v>-11.611194769533</v>
      </c>
    </row>
    <row r="11" spans="1:9" x14ac:dyDescent="0.2">
      <c r="A11" s="68" t="s">
        <v>15</v>
      </c>
      <c r="B11" s="295">
        <v>-9.1846971997919997</v>
      </c>
    </row>
    <row r="12" spans="1:9" x14ac:dyDescent="0.2">
      <c r="A12" s="68" t="s">
        <v>30</v>
      </c>
      <c r="B12" s="295">
        <v>-6.3436448241859997</v>
      </c>
    </row>
    <row r="13" spans="1:9" x14ac:dyDescent="0.2">
      <c r="A13" s="68" t="s">
        <v>23</v>
      </c>
      <c r="B13" s="295">
        <v>-4.9879130758079997</v>
      </c>
    </row>
    <row r="14" spans="1:9" x14ac:dyDescent="0.2">
      <c r="A14" s="68" t="s">
        <v>20</v>
      </c>
      <c r="B14" s="295">
        <v>-3.7682224847549999</v>
      </c>
    </row>
    <row r="15" spans="1:9" x14ac:dyDescent="0.2">
      <c r="A15" s="68" t="s">
        <v>22</v>
      </c>
      <c r="B15" s="295">
        <v>-2.4979756423750001</v>
      </c>
    </row>
    <row r="16" spans="1:9" x14ac:dyDescent="0.2">
      <c r="A16" s="68" t="s">
        <v>8</v>
      </c>
      <c r="B16" s="295">
        <v>-2.1878171543799998</v>
      </c>
    </row>
    <row r="17" spans="1:2" x14ac:dyDescent="0.2">
      <c r="A17" s="68" t="s">
        <v>14</v>
      </c>
      <c r="B17" s="295">
        <v>-1.1350716406220001</v>
      </c>
    </row>
    <row r="18" spans="1:2" x14ac:dyDescent="0.2">
      <c r="A18" s="68" t="s">
        <v>29</v>
      </c>
      <c r="B18" s="295">
        <v>1.2371238454519999</v>
      </c>
    </row>
    <row r="19" spans="1:2" x14ac:dyDescent="0.2">
      <c r="A19" s="68" t="s">
        <v>17</v>
      </c>
      <c r="B19" s="295">
        <v>3.082969484475</v>
      </c>
    </row>
    <row r="20" spans="1:2" x14ac:dyDescent="0.2">
      <c r="A20" s="68" t="s">
        <v>24</v>
      </c>
      <c r="B20" s="295">
        <v>3.1682046968369999</v>
      </c>
    </row>
    <row r="21" spans="1:2" x14ac:dyDescent="0.2">
      <c r="A21" s="68" t="s">
        <v>18</v>
      </c>
      <c r="B21" s="295">
        <v>3.5784028323300001</v>
      </c>
    </row>
    <row r="22" spans="1:2" x14ac:dyDescent="0.2">
      <c r="A22" s="68" t="s">
        <v>4</v>
      </c>
      <c r="B22" s="295">
        <v>5.7857308871240001</v>
      </c>
    </row>
    <row r="23" spans="1:2" x14ac:dyDescent="0.2">
      <c r="A23" s="68" t="s">
        <v>25</v>
      </c>
      <c r="B23" s="295">
        <v>6.878094447994</v>
      </c>
    </row>
    <row r="24" spans="1:2" x14ac:dyDescent="0.2">
      <c r="A24" s="68" t="s">
        <v>32</v>
      </c>
      <c r="B24" s="295">
        <v>8.2285016227969994</v>
      </c>
    </row>
    <row r="25" spans="1:2" x14ac:dyDescent="0.2">
      <c r="A25" s="68" t="s">
        <v>1</v>
      </c>
      <c r="B25" s="295">
        <v>8.3875347629979995</v>
      </c>
    </row>
    <row r="26" spans="1:2" x14ac:dyDescent="0.2">
      <c r="A26" s="68" t="s">
        <v>16</v>
      </c>
      <c r="B26" s="295">
        <v>8.4442328893660008</v>
      </c>
    </row>
    <row r="27" spans="1:2" x14ac:dyDescent="0.2">
      <c r="A27" s="68" t="s">
        <v>6</v>
      </c>
      <c r="B27" s="295">
        <v>8.9398056326560003</v>
      </c>
    </row>
    <row r="28" spans="1:2" x14ac:dyDescent="0.2">
      <c r="A28" s="68" t="s">
        <v>27</v>
      </c>
      <c r="B28" s="295">
        <v>9.2043246034860005</v>
      </c>
    </row>
    <row r="29" spans="1:2" x14ac:dyDescent="0.2">
      <c r="A29" s="68" t="s">
        <v>11</v>
      </c>
      <c r="B29" s="295">
        <v>9.2646720954450004</v>
      </c>
    </row>
    <row r="30" spans="1:2" x14ac:dyDescent="0.2">
      <c r="A30" s="68" t="s">
        <v>9</v>
      </c>
      <c r="B30" s="295">
        <v>11.771172256359</v>
      </c>
    </row>
    <row r="31" spans="1:2" x14ac:dyDescent="0.2">
      <c r="A31" s="68" t="s">
        <v>0</v>
      </c>
      <c r="B31" s="295">
        <v>12.675533297397999</v>
      </c>
    </row>
    <row r="32" spans="1:2" x14ac:dyDescent="0.2">
      <c r="A32" s="68" t="s">
        <v>19</v>
      </c>
      <c r="B32" s="295">
        <v>13.674742792697</v>
      </c>
    </row>
    <row r="33" spans="1:2" x14ac:dyDescent="0.2">
      <c r="A33" s="68" t="s">
        <v>31</v>
      </c>
      <c r="B33" s="295">
        <v>16.343585845553999</v>
      </c>
    </row>
    <row r="34" spans="1:2" x14ac:dyDescent="0.2">
      <c r="A34" s="68" t="s">
        <v>21</v>
      </c>
      <c r="B34" s="295">
        <v>17.828290338675</v>
      </c>
    </row>
    <row r="35" spans="1:2" x14ac:dyDescent="0.2">
      <c r="A35" s="68" t="s">
        <v>33</v>
      </c>
      <c r="B35" s="295">
        <v>20.245951213144</v>
      </c>
    </row>
    <row r="36" spans="1:2" x14ac:dyDescent="0.2">
      <c r="A36" s="68" t="s">
        <v>26</v>
      </c>
      <c r="B36" s="295">
        <v>25.610047622936001</v>
      </c>
    </row>
    <row r="37" spans="1:2" x14ac:dyDescent="0.2">
      <c r="A37" s="68" t="s">
        <v>13</v>
      </c>
      <c r="B37" s="295">
        <v>66.394053203951998</v>
      </c>
    </row>
    <row r="38" spans="1:2" x14ac:dyDescent="0.2">
      <c r="A38" s="68" t="s">
        <v>28</v>
      </c>
      <c r="B38" s="295">
        <v>90.695892738398001</v>
      </c>
    </row>
  </sheetData>
  <mergeCells count="1">
    <mergeCell ref="H1:I1"/>
  </mergeCells>
  <hyperlinks>
    <hyperlink ref="H1:I1" location="Index!A1" display="Regresar al Índice" xr:uid="{35B0EE52-96B8-4022-9A5D-904E2BE6DB81}"/>
  </hyperlink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03EAD-BD89-4EB8-AE61-F0BFEB932A10}">
  <sheetPr codeName="Hoja125"/>
  <dimension ref="A1:I110"/>
  <sheetViews>
    <sheetView workbookViewId="0"/>
  </sheetViews>
  <sheetFormatPr baseColWidth="10" defaultColWidth="9.140625" defaultRowHeight="14.25" x14ac:dyDescent="0.2"/>
  <cols>
    <col min="1" max="16384" width="9.140625" style="68"/>
  </cols>
  <sheetData>
    <row r="1" spans="1:9" x14ac:dyDescent="0.2">
      <c r="A1" s="13" t="s">
        <v>1267</v>
      </c>
      <c r="H1" s="291" t="s">
        <v>38</v>
      </c>
      <c r="I1" s="291"/>
    </row>
    <row r="2" spans="1:9" x14ac:dyDescent="0.2">
      <c r="A2" s="68" t="s">
        <v>748</v>
      </c>
    </row>
    <row r="5" spans="1:9" x14ac:dyDescent="0.2">
      <c r="A5" s="68" t="s">
        <v>308</v>
      </c>
      <c r="B5" s="68" t="s">
        <v>362</v>
      </c>
      <c r="C5" s="68" t="s">
        <v>52</v>
      </c>
      <c r="D5" s="68" t="s">
        <v>363</v>
      </c>
    </row>
    <row r="6" spans="1:9" x14ac:dyDescent="0.2">
      <c r="A6" s="68" t="s">
        <v>61</v>
      </c>
      <c r="B6" s="68" t="s">
        <v>140</v>
      </c>
      <c r="C6" s="295">
        <v>4.3489674894870003</v>
      </c>
      <c r="D6" s="295">
        <v>5.2030040127966704</v>
      </c>
    </row>
    <row r="7" spans="1:9" x14ac:dyDescent="0.2">
      <c r="A7" s="68" t="s">
        <v>54</v>
      </c>
      <c r="B7" s="68" t="s">
        <v>141</v>
      </c>
      <c r="C7" s="295">
        <v>7.6663912796000003E-2</v>
      </c>
      <c r="D7" s="295">
        <v>4.7129158871269201</v>
      </c>
    </row>
    <row r="8" spans="1:9" x14ac:dyDescent="0.2">
      <c r="A8" s="68" t="s">
        <v>54</v>
      </c>
      <c r="B8" s="68" t="s">
        <v>142</v>
      </c>
      <c r="C8" s="295">
        <v>-5.3107791597</v>
      </c>
      <c r="D8" s="295">
        <v>3.6913899504667498</v>
      </c>
    </row>
    <row r="9" spans="1:9" x14ac:dyDescent="0.2">
      <c r="A9" s="68" t="s">
        <v>54</v>
      </c>
      <c r="B9" s="68" t="s">
        <v>143</v>
      </c>
      <c r="C9" s="295">
        <v>9.767277199794</v>
      </c>
      <c r="D9" s="295">
        <v>4.2852079481488303</v>
      </c>
    </row>
    <row r="10" spans="1:9" x14ac:dyDescent="0.2">
      <c r="A10" s="68" t="s">
        <v>54</v>
      </c>
      <c r="B10" s="68" t="s">
        <v>144</v>
      </c>
      <c r="C10" s="295">
        <v>-0.250405398843</v>
      </c>
      <c r="D10" s="295">
        <v>3.5709681150914201</v>
      </c>
    </row>
    <row r="11" spans="1:9" x14ac:dyDescent="0.2">
      <c r="A11" s="68" t="s">
        <v>54</v>
      </c>
      <c r="B11" s="68" t="s">
        <v>145</v>
      </c>
      <c r="C11" s="295">
        <v>0.41423858684300002</v>
      </c>
      <c r="D11" s="295">
        <v>2.9637487035690002</v>
      </c>
    </row>
    <row r="12" spans="1:9" x14ac:dyDescent="0.2">
      <c r="A12" s="68" t="s">
        <v>54</v>
      </c>
      <c r="B12" s="68" t="s">
        <v>146</v>
      </c>
      <c r="C12" s="295">
        <v>8.5280187799899991</v>
      </c>
      <c r="D12" s="295">
        <v>2.9195969716631698</v>
      </c>
    </row>
    <row r="13" spans="1:9" x14ac:dyDescent="0.2">
      <c r="A13" s="68" t="s">
        <v>54</v>
      </c>
      <c r="B13" s="68" t="s">
        <v>147</v>
      </c>
      <c r="C13" s="295">
        <v>9.367747394877</v>
      </c>
      <c r="D13" s="295">
        <v>3.4002219076143301</v>
      </c>
    </row>
    <row r="14" spans="1:9" x14ac:dyDescent="0.2">
      <c r="A14" s="68" t="s">
        <v>54</v>
      </c>
      <c r="B14" s="68" t="s">
        <v>148</v>
      </c>
      <c r="C14" s="295">
        <v>8.7003869015850004</v>
      </c>
      <c r="D14" s="295">
        <v>4.0924076950005803</v>
      </c>
    </row>
    <row r="15" spans="1:9" x14ac:dyDescent="0.2">
      <c r="A15" s="68" t="s">
        <v>54</v>
      </c>
      <c r="B15" s="68" t="s">
        <v>149</v>
      </c>
      <c r="C15" s="295">
        <v>10.349163868044</v>
      </c>
      <c r="D15" s="295">
        <v>4.4626069905753303</v>
      </c>
    </row>
    <row r="16" spans="1:9" x14ac:dyDescent="0.2">
      <c r="A16" s="68" t="s">
        <v>54</v>
      </c>
      <c r="B16" s="68" t="s">
        <v>150</v>
      </c>
      <c r="C16" s="295">
        <v>8.4342102617970003</v>
      </c>
      <c r="D16" s="295">
        <v>4.8845264535108299</v>
      </c>
    </row>
    <row r="17" spans="1:4" x14ac:dyDescent="0.2">
      <c r="A17" s="68" t="s">
        <v>54</v>
      </c>
      <c r="B17" s="68" t="s">
        <v>151</v>
      </c>
      <c r="C17" s="295">
        <v>7.34506148998</v>
      </c>
      <c r="D17" s="295">
        <v>5.1475459438874998</v>
      </c>
    </row>
    <row r="18" spans="1:4" x14ac:dyDescent="0.2">
      <c r="A18" s="68" t="s">
        <v>74</v>
      </c>
      <c r="B18" s="68" t="s">
        <v>140</v>
      </c>
      <c r="C18" s="295">
        <v>12.679815985968</v>
      </c>
      <c r="D18" s="295">
        <v>5.84178331859425</v>
      </c>
    </row>
    <row r="19" spans="1:4" x14ac:dyDescent="0.2">
      <c r="A19" s="68" t="s">
        <v>54</v>
      </c>
      <c r="B19" s="68" t="s">
        <v>141</v>
      </c>
      <c r="C19" s="295">
        <v>10.472802066603</v>
      </c>
      <c r="D19" s="295">
        <v>6.7081281647448296</v>
      </c>
    </row>
    <row r="20" spans="1:4" x14ac:dyDescent="0.2">
      <c r="A20" s="68" t="s">
        <v>54</v>
      </c>
      <c r="B20" s="68" t="s">
        <v>142</v>
      </c>
      <c r="C20" s="295">
        <v>17.077078866642001</v>
      </c>
      <c r="D20" s="295">
        <v>8.5737830002733304</v>
      </c>
    </row>
    <row r="21" spans="1:4" x14ac:dyDescent="0.2">
      <c r="A21" s="68" t="s">
        <v>54</v>
      </c>
      <c r="B21" s="68" t="s">
        <v>143</v>
      </c>
      <c r="C21" s="295">
        <v>10.079141212426</v>
      </c>
      <c r="D21" s="295">
        <v>8.5997716679926697</v>
      </c>
    </row>
    <row r="22" spans="1:4" x14ac:dyDescent="0.2">
      <c r="A22" s="68" t="s">
        <v>54</v>
      </c>
      <c r="B22" s="68" t="s">
        <v>144</v>
      </c>
      <c r="C22" s="295">
        <v>19.196616781429999</v>
      </c>
      <c r="D22" s="295">
        <v>10.2203568496821</v>
      </c>
    </row>
    <row r="23" spans="1:4" x14ac:dyDescent="0.2">
      <c r="A23" s="68" t="s">
        <v>54</v>
      </c>
      <c r="B23" s="68" t="s">
        <v>145</v>
      </c>
      <c r="C23" s="295">
        <v>14.833650305096</v>
      </c>
      <c r="D23" s="295">
        <v>11.421974492869801</v>
      </c>
    </row>
    <row r="24" spans="1:4" x14ac:dyDescent="0.2">
      <c r="A24" s="68" t="s">
        <v>54</v>
      </c>
      <c r="B24" s="68" t="s">
        <v>146</v>
      </c>
      <c r="C24" s="295">
        <v>12.098904106528</v>
      </c>
      <c r="D24" s="295">
        <v>11.719548270081299</v>
      </c>
    </row>
    <row r="25" spans="1:4" x14ac:dyDescent="0.2">
      <c r="A25" s="68" t="s">
        <v>54</v>
      </c>
      <c r="B25" s="68" t="s">
        <v>147</v>
      </c>
      <c r="C25" s="295">
        <v>7.1975161816110003</v>
      </c>
      <c r="D25" s="295">
        <v>11.5386956689758</v>
      </c>
    </row>
    <row r="26" spans="1:4" x14ac:dyDescent="0.2">
      <c r="A26" s="68" t="s">
        <v>54</v>
      </c>
      <c r="B26" s="68" t="s">
        <v>148</v>
      </c>
      <c r="C26" s="295">
        <v>15.484685177683</v>
      </c>
      <c r="D26" s="295">
        <v>12.104053858650699</v>
      </c>
    </row>
    <row r="27" spans="1:4" x14ac:dyDescent="0.2">
      <c r="A27" s="68" t="s">
        <v>54</v>
      </c>
      <c r="B27" s="68" t="s">
        <v>149</v>
      </c>
      <c r="C27" s="295">
        <v>9.2244287103729992</v>
      </c>
      <c r="D27" s="295">
        <v>12.0103259288448</v>
      </c>
    </row>
    <row r="28" spans="1:4" x14ac:dyDescent="0.2">
      <c r="A28" s="68" t="s">
        <v>54</v>
      </c>
      <c r="B28" s="68" t="s">
        <v>150</v>
      </c>
      <c r="C28" s="295">
        <v>10.836495377585001</v>
      </c>
      <c r="D28" s="295">
        <v>12.210516355160401</v>
      </c>
    </row>
    <row r="29" spans="1:4" x14ac:dyDescent="0.2">
      <c r="A29" s="68" t="s">
        <v>54</v>
      </c>
      <c r="B29" s="68" t="s">
        <v>151</v>
      </c>
      <c r="C29" s="295">
        <v>15.347536991536</v>
      </c>
      <c r="D29" s="295">
        <v>12.8773893136234</v>
      </c>
    </row>
    <row r="30" spans="1:4" x14ac:dyDescent="0.2">
      <c r="A30" s="68" t="s">
        <v>75</v>
      </c>
      <c r="B30" s="68" t="s">
        <v>140</v>
      </c>
      <c r="C30" s="295">
        <v>12.581147228473</v>
      </c>
      <c r="D30" s="295">
        <v>12.869166917165501</v>
      </c>
    </row>
    <row r="31" spans="1:4" x14ac:dyDescent="0.2">
      <c r="A31" s="68" t="s">
        <v>54</v>
      </c>
      <c r="B31" s="68" t="s">
        <v>141</v>
      </c>
      <c r="C31" s="295">
        <v>12.339783427243001</v>
      </c>
      <c r="D31" s="295">
        <v>13.024748697218801</v>
      </c>
    </row>
    <row r="32" spans="1:4" x14ac:dyDescent="0.2">
      <c r="A32" s="68" t="s">
        <v>54</v>
      </c>
      <c r="B32" s="68" t="s">
        <v>142</v>
      </c>
      <c r="C32" s="295">
        <v>6.0921620065450002</v>
      </c>
      <c r="D32" s="295">
        <v>12.1093389588774</v>
      </c>
    </row>
    <row r="33" spans="1:4" x14ac:dyDescent="0.2">
      <c r="A33" s="68" t="s">
        <v>54</v>
      </c>
      <c r="B33" s="68" t="s">
        <v>143</v>
      </c>
      <c r="C33" s="295">
        <v>3.9916054742739999</v>
      </c>
      <c r="D33" s="295">
        <v>11.602044314031399</v>
      </c>
    </row>
    <row r="34" spans="1:4" x14ac:dyDescent="0.2">
      <c r="A34" s="68" t="s">
        <v>54</v>
      </c>
      <c r="B34" s="68" t="s">
        <v>144</v>
      </c>
      <c r="C34" s="295">
        <v>0.96089492688400002</v>
      </c>
      <c r="D34" s="295">
        <v>10.0824008261526</v>
      </c>
    </row>
    <row r="35" spans="1:4" x14ac:dyDescent="0.2">
      <c r="A35" s="68" t="s">
        <v>54</v>
      </c>
      <c r="B35" s="68" t="s">
        <v>145</v>
      </c>
      <c r="C35" s="295">
        <v>3.5034201488569998</v>
      </c>
      <c r="D35" s="295">
        <v>9.1382149797993293</v>
      </c>
    </row>
    <row r="36" spans="1:4" x14ac:dyDescent="0.2">
      <c r="A36" s="68" t="s">
        <v>54</v>
      </c>
      <c r="B36" s="68" t="s">
        <v>146</v>
      </c>
      <c r="C36" s="295">
        <v>4.3475591559569997</v>
      </c>
      <c r="D36" s="295">
        <v>8.4922695672517499</v>
      </c>
    </row>
    <row r="37" spans="1:4" x14ac:dyDescent="0.2">
      <c r="A37" s="68" t="s">
        <v>54</v>
      </c>
      <c r="B37" s="68" t="s">
        <v>147</v>
      </c>
      <c r="C37" s="295">
        <v>3.3938509620509998</v>
      </c>
      <c r="D37" s="295">
        <v>8.1752974656217496</v>
      </c>
    </row>
    <row r="38" spans="1:4" x14ac:dyDescent="0.2">
      <c r="A38" s="68" t="s">
        <v>54</v>
      </c>
      <c r="B38" s="68" t="s">
        <v>148</v>
      </c>
      <c r="C38" s="295">
        <v>2.5695408412609999</v>
      </c>
      <c r="D38" s="295">
        <v>7.0990354375865801</v>
      </c>
    </row>
    <row r="39" spans="1:4" x14ac:dyDescent="0.2">
      <c r="A39" s="68" t="s">
        <v>54</v>
      </c>
      <c r="B39" s="68" t="s">
        <v>149</v>
      </c>
      <c r="C39" s="295">
        <v>1.24753235542</v>
      </c>
      <c r="D39" s="295">
        <v>6.4342940746738302</v>
      </c>
    </row>
    <row r="40" spans="1:4" x14ac:dyDescent="0.2">
      <c r="A40" s="68" t="s">
        <v>54</v>
      </c>
      <c r="B40" s="68" t="s">
        <v>150</v>
      </c>
      <c r="C40" s="295">
        <v>1.0844483400210001</v>
      </c>
      <c r="D40" s="295">
        <v>5.6216234882101697</v>
      </c>
    </row>
    <row r="41" spans="1:4" x14ac:dyDescent="0.2">
      <c r="A41" s="68" t="s">
        <v>54</v>
      </c>
      <c r="B41" s="68" t="s">
        <v>151</v>
      </c>
      <c r="C41" s="295">
        <v>3.729741592875</v>
      </c>
      <c r="D41" s="295">
        <v>4.6534738716550796</v>
      </c>
    </row>
    <row r="42" spans="1:4" x14ac:dyDescent="0.2">
      <c r="A42" s="68" t="s">
        <v>76</v>
      </c>
      <c r="B42" s="68" t="s">
        <v>140</v>
      </c>
      <c r="C42" s="295">
        <v>-1.5781982857450001</v>
      </c>
      <c r="D42" s="295">
        <v>3.4735284121369201</v>
      </c>
    </row>
    <row r="43" spans="1:4" x14ac:dyDescent="0.2">
      <c r="A43" s="68" t="s">
        <v>54</v>
      </c>
      <c r="B43" s="68" t="s">
        <v>141</v>
      </c>
      <c r="C43" s="295">
        <v>1.66287520825</v>
      </c>
      <c r="D43" s="295">
        <v>2.58378606055417</v>
      </c>
    </row>
    <row r="44" spans="1:4" x14ac:dyDescent="0.2">
      <c r="A44" s="68" t="s">
        <v>54</v>
      </c>
      <c r="B44" s="68" t="s">
        <v>142</v>
      </c>
      <c r="C44" s="295">
        <v>0.223168023523</v>
      </c>
      <c r="D44" s="295">
        <v>2.0947032286356699</v>
      </c>
    </row>
    <row r="45" spans="1:4" x14ac:dyDescent="0.2">
      <c r="A45" s="68" t="s">
        <v>54</v>
      </c>
      <c r="B45" s="68" t="s">
        <v>143</v>
      </c>
      <c r="C45" s="295">
        <v>5.4572769950889999</v>
      </c>
      <c r="D45" s="295">
        <v>2.2168425220369201</v>
      </c>
    </row>
    <row r="46" spans="1:4" x14ac:dyDescent="0.2">
      <c r="A46" s="68" t="s">
        <v>54</v>
      </c>
      <c r="B46" s="68" t="s">
        <v>144</v>
      </c>
      <c r="C46" s="295">
        <v>1.1037398534839999</v>
      </c>
      <c r="D46" s="295">
        <v>2.2287462659202499</v>
      </c>
    </row>
    <row r="47" spans="1:4" x14ac:dyDescent="0.2">
      <c r="A47" s="68" t="s">
        <v>54</v>
      </c>
      <c r="B47" s="68" t="s">
        <v>145</v>
      </c>
      <c r="C47" s="295">
        <v>2.4470457138500001</v>
      </c>
      <c r="D47" s="295">
        <v>2.1407150630029999</v>
      </c>
    </row>
    <row r="48" spans="1:4" x14ac:dyDescent="0.2">
      <c r="A48" s="68" t="s">
        <v>54</v>
      </c>
      <c r="B48" s="68" t="s">
        <v>146</v>
      </c>
      <c r="C48" s="295">
        <v>-1.7393682428449999</v>
      </c>
      <c r="D48" s="295">
        <v>1.6334711131028301</v>
      </c>
    </row>
    <row r="49" spans="1:4" x14ac:dyDescent="0.2">
      <c r="A49" s="68" t="s">
        <v>54</v>
      </c>
      <c r="B49" s="68" t="s">
        <v>147</v>
      </c>
      <c r="C49" s="295">
        <v>2.2406517092590001</v>
      </c>
      <c r="D49" s="295">
        <v>1.53737117537017</v>
      </c>
    </row>
    <row r="50" spans="1:4" x14ac:dyDescent="0.2">
      <c r="A50" s="68" t="s">
        <v>54</v>
      </c>
      <c r="B50" s="68" t="s">
        <v>148</v>
      </c>
      <c r="C50" s="295">
        <v>-1.2981085236850001</v>
      </c>
      <c r="D50" s="295">
        <v>1.2150670616246699</v>
      </c>
    </row>
    <row r="51" spans="1:4" x14ac:dyDescent="0.2">
      <c r="A51" s="68" t="s">
        <v>54</v>
      </c>
      <c r="B51" s="68" t="s">
        <v>149</v>
      </c>
      <c r="C51" s="295">
        <v>-4.9603626532160003</v>
      </c>
      <c r="D51" s="295">
        <v>0.69774247757166696</v>
      </c>
    </row>
    <row r="52" spans="1:4" x14ac:dyDescent="0.2">
      <c r="A52" s="68" t="s">
        <v>54</v>
      </c>
      <c r="B52" s="68" t="s">
        <v>150</v>
      </c>
      <c r="C52" s="295">
        <v>-2.9758400343729998</v>
      </c>
      <c r="D52" s="295">
        <v>0.35938511303883303</v>
      </c>
    </row>
    <row r="53" spans="1:4" x14ac:dyDescent="0.2">
      <c r="A53" s="68" t="s">
        <v>54</v>
      </c>
      <c r="B53" s="68" t="s">
        <v>151</v>
      </c>
      <c r="C53" s="295">
        <v>-3.4669444101329998</v>
      </c>
      <c r="D53" s="295">
        <v>-0.240338720545167</v>
      </c>
    </row>
    <row r="54" spans="1:4" x14ac:dyDescent="0.2">
      <c r="A54" s="68" t="s">
        <v>77</v>
      </c>
      <c r="B54" s="68" t="s">
        <v>140</v>
      </c>
      <c r="C54" s="295">
        <v>-2.5125149066639998</v>
      </c>
      <c r="D54" s="295">
        <v>-0.31819843895508299</v>
      </c>
    </row>
    <row r="55" spans="1:4" x14ac:dyDescent="0.2">
      <c r="A55" s="68" t="s">
        <v>54</v>
      </c>
      <c r="B55" s="68" t="s">
        <v>141</v>
      </c>
      <c r="C55" s="295">
        <v>-1.1318255001890001</v>
      </c>
      <c r="D55" s="295">
        <v>-0.55109016465833305</v>
      </c>
    </row>
    <row r="56" spans="1:4" x14ac:dyDescent="0.2">
      <c r="A56" s="68" t="s">
        <v>54</v>
      </c>
      <c r="B56" s="68" t="s">
        <v>142</v>
      </c>
      <c r="C56" s="295">
        <v>6.9977578051540004</v>
      </c>
      <c r="D56" s="295">
        <v>1.3458983810916701E-2</v>
      </c>
    </row>
    <row r="57" spans="1:4" x14ac:dyDescent="0.2">
      <c r="A57" s="68" t="s">
        <v>54</v>
      </c>
      <c r="B57" s="68" t="s">
        <v>143</v>
      </c>
      <c r="C57" s="295">
        <v>-4.2900260545869999</v>
      </c>
      <c r="D57" s="295">
        <v>-0.79881627032875002</v>
      </c>
    </row>
    <row r="58" spans="1:4" x14ac:dyDescent="0.2">
      <c r="A58" s="68" t="s">
        <v>54</v>
      </c>
      <c r="B58" s="68" t="s">
        <v>144</v>
      </c>
      <c r="C58" s="295">
        <v>4.2691116008760002</v>
      </c>
      <c r="D58" s="295">
        <v>-0.53503529137941697</v>
      </c>
    </row>
    <row r="59" spans="1:4" x14ac:dyDescent="0.2">
      <c r="A59" s="68" t="s">
        <v>54</v>
      </c>
      <c r="B59" s="68" t="s">
        <v>145</v>
      </c>
      <c r="C59" s="295">
        <v>5.4894292322610001</v>
      </c>
      <c r="D59" s="295">
        <v>-0.28150333151183299</v>
      </c>
    </row>
    <row r="60" spans="1:4" x14ac:dyDescent="0.2">
      <c r="A60" s="68" t="s">
        <v>54</v>
      </c>
      <c r="B60" s="68" t="s">
        <v>146</v>
      </c>
      <c r="C60" s="295">
        <v>1.5439690761660001</v>
      </c>
      <c r="D60" s="295">
        <v>-7.8918882609165797E-3</v>
      </c>
    </row>
    <row r="61" spans="1:4" x14ac:dyDescent="0.2">
      <c r="A61" s="68" t="s">
        <v>54</v>
      </c>
      <c r="B61" s="68" t="s">
        <v>147</v>
      </c>
      <c r="C61" s="295">
        <v>2.698415822226</v>
      </c>
      <c r="D61" s="295">
        <v>3.0255121153000102E-2</v>
      </c>
    </row>
    <row r="62" spans="1:4" x14ac:dyDescent="0.2">
      <c r="A62" s="68" t="s">
        <v>54</v>
      </c>
      <c r="B62" s="68" t="s">
        <v>148</v>
      </c>
      <c r="C62" s="295">
        <v>0.17142577375000001</v>
      </c>
      <c r="D62" s="295">
        <v>0.152716312605917</v>
      </c>
    </row>
    <row r="63" spans="1:4" x14ac:dyDescent="0.2">
      <c r="A63" s="68" t="s">
        <v>54</v>
      </c>
      <c r="B63" s="68" t="s">
        <v>149</v>
      </c>
      <c r="C63" s="295">
        <v>1.2357902228269999</v>
      </c>
      <c r="D63" s="295">
        <v>0.66906238560950004</v>
      </c>
    </row>
    <row r="64" spans="1:4" x14ac:dyDescent="0.2">
      <c r="A64" s="68" t="s">
        <v>54</v>
      </c>
      <c r="B64" s="68" t="s">
        <v>150</v>
      </c>
      <c r="C64" s="295">
        <v>0.92505507915899998</v>
      </c>
      <c r="D64" s="295">
        <v>0.99413697840383297</v>
      </c>
    </row>
    <row r="65" spans="1:4" x14ac:dyDescent="0.2">
      <c r="A65" s="68" t="s">
        <v>54</v>
      </c>
      <c r="B65" s="68" t="s">
        <v>151</v>
      </c>
      <c r="C65" s="295">
        <v>2.0726102189610001</v>
      </c>
      <c r="D65" s="295">
        <v>1.4557665308283301</v>
      </c>
    </row>
    <row r="66" spans="1:4" x14ac:dyDescent="0.2">
      <c r="A66" s="68" t="s">
        <v>78</v>
      </c>
      <c r="B66" s="68" t="s">
        <v>140</v>
      </c>
      <c r="C66" s="295">
        <v>5.5071542871350001</v>
      </c>
      <c r="D66" s="295">
        <v>2.12407229697825</v>
      </c>
    </row>
    <row r="67" spans="1:4" x14ac:dyDescent="0.2">
      <c r="A67" s="68" t="s">
        <v>54</v>
      </c>
      <c r="B67" s="68" t="s">
        <v>141</v>
      </c>
      <c r="C67" s="295">
        <v>3.4341286851700001</v>
      </c>
      <c r="D67" s="295">
        <v>2.5045684790915002</v>
      </c>
    </row>
    <row r="68" spans="1:4" x14ac:dyDescent="0.2">
      <c r="A68" s="68" t="s">
        <v>54</v>
      </c>
      <c r="B68" s="68" t="s">
        <v>142</v>
      </c>
      <c r="C68" s="295">
        <v>-1.3611409765960001</v>
      </c>
      <c r="D68" s="295">
        <v>1.80799358061233</v>
      </c>
    </row>
    <row r="69" spans="1:4" x14ac:dyDescent="0.2">
      <c r="A69" s="68" t="s">
        <v>54</v>
      </c>
      <c r="B69" s="68" t="s">
        <v>143</v>
      </c>
      <c r="C69" s="295">
        <v>7.992441718227</v>
      </c>
      <c r="D69" s="295">
        <v>2.8315325616801701</v>
      </c>
    </row>
    <row r="70" spans="1:4" x14ac:dyDescent="0.2">
      <c r="A70" s="68" t="s">
        <v>54</v>
      </c>
      <c r="B70" s="68" t="s">
        <v>144</v>
      </c>
      <c r="C70" s="295">
        <v>2.4812599541960001</v>
      </c>
      <c r="D70" s="295">
        <v>2.6825449244568298</v>
      </c>
    </row>
    <row r="71" spans="1:4" x14ac:dyDescent="0.2">
      <c r="A71" s="68" t="s">
        <v>54</v>
      </c>
      <c r="B71" s="68" t="s">
        <v>145</v>
      </c>
      <c r="C71" s="295">
        <v>1.8205727082550001</v>
      </c>
      <c r="D71" s="295">
        <v>2.3768068807896698</v>
      </c>
    </row>
    <row r="72" spans="1:4" x14ac:dyDescent="0.2">
      <c r="A72" s="68" t="s">
        <v>54</v>
      </c>
      <c r="B72" s="68" t="s">
        <v>146</v>
      </c>
      <c r="C72" s="295">
        <v>2.9323819935679998</v>
      </c>
      <c r="D72" s="295">
        <v>2.4925079572398299</v>
      </c>
    </row>
    <row r="73" spans="1:4" x14ac:dyDescent="0.2">
      <c r="A73" s="68" t="s">
        <v>54</v>
      </c>
      <c r="B73" s="68" t="s">
        <v>147</v>
      </c>
      <c r="C73" s="295">
        <v>3.8340474778520002</v>
      </c>
      <c r="D73" s="295">
        <v>2.5871439285419999</v>
      </c>
    </row>
    <row r="74" spans="1:4" x14ac:dyDescent="0.2">
      <c r="A74" s="68" t="s">
        <v>54</v>
      </c>
      <c r="B74" s="68" t="s">
        <v>148</v>
      </c>
      <c r="C74" s="295">
        <v>1.6663789958340001</v>
      </c>
      <c r="D74" s="295">
        <v>2.7117233637156701</v>
      </c>
    </row>
    <row r="75" spans="1:4" x14ac:dyDescent="0.2">
      <c r="A75" s="68" t="s">
        <v>54</v>
      </c>
      <c r="B75" s="68" t="s">
        <v>149</v>
      </c>
      <c r="C75" s="295">
        <v>4.7055465638299996</v>
      </c>
      <c r="D75" s="295">
        <v>3.00086972546592</v>
      </c>
    </row>
    <row r="76" spans="1:4" x14ac:dyDescent="0.2">
      <c r="A76" s="68" t="s">
        <v>54</v>
      </c>
      <c r="B76" s="68" t="s">
        <v>150</v>
      </c>
      <c r="C76" s="295">
        <v>0.95900409484600002</v>
      </c>
      <c r="D76" s="295">
        <v>3.0036988101065001</v>
      </c>
    </row>
    <row r="77" spans="1:4" x14ac:dyDescent="0.2">
      <c r="A77" s="68" t="s">
        <v>54</v>
      </c>
      <c r="B77" s="68" t="s">
        <v>151</v>
      </c>
      <c r="C77" s="295">
        <v>-7.2725018051769998</v>
      </c>
      <c r="D77" s="295">
        <v>2.22493947476167</v>
      </c>
    </row>
    <row r="78" spans="1:4" x14ac:dyDescent="0.2">
      <c r="A78" s="68" t="s">
        <v>79</v>
      </c>
      <c r="B78" s="68" t="s">
        <v>140</v>
      </c>
      <c r="C78" s="295">
        <v>-4.8498707601459996</v>
      </c>
      <c r="D78" s="295">
        <v>1.36185405415492</v>
      </c>
    </row>
    <row r="79" spans="1:4" x14ac:dyDescent="0.2">
      <c r="A79" s="68" t="s">
        <v>54</v>
      </c>
      <c r="B79" s="68" t="s">
        <v>141</v>
      </c>
      <c r="C79" s="295">
        <v>-0.31897630792699999</v>
      </c>
      <c r="D79" s="295">
        <v>1.0490953047301701</v>
      </c>
    </row>
    <row r="80" spans="1:4" x14ac:dyDescent="0.2">
      <c r="A80" s="68" t="s">
        <v>54</v>
      </c>
      <c r="B80" s="68" t="s">
        <v>142</v>
      </c>
      <c r="C80" s="295">
        <v>5.3438926918260004</v>
      </c>
      <c r="D80" s="295">
        <v>1.6078481104319999</v>
      </c>
    </row>
    <row r="81" spans="1:4" x14ac:dyDescent="0.2">
      <c r="A81" s="68" t="s">
        <v>54</v>
      </c>
      <c r="B81" s="68" t="s">
        <v>143</v>
      </c>
      <c r="C81" s="295">
        <v>2.0567205313830002</v>
      </c>
      <c r="D81" s="295">
        <v>1.113204678195</v>
      </c>
    </row>
    <row r="82" spans="1:4" x14ac:dyDescent="0.2">
      <c r="A82" s="68" t="s">
        <v>54</v>
      </c>
      <c r="B82" s="68" t="s">
        <v>144</v>
      </c>
      <c r="C82" s="295">
        <v>4.7869503129259998</v>
      </c>
      <c r="D82" s="295">
        <v>1.3053455414224999</v>
      </c>
    </row>
    <row r="83" spans="1:4" x14ac:dyDescent="0.2">
      <c r="A83" s="68" t="s">
        <v>54</v>
      </c>
      <c r="B83" s="68" t="s">
        <v>145</v>
      </c>
      <c r="C83" s="295">
        <v>0.75676973491400001</v>
      </c>
      <c r="D83" s="295">
        <v>1.21669529364408</v>
      </c>
    </row>
    <row r="84" spans="1:4" x14ac:dyDescent="0.2">
      <c r="A84" s="68" t="s">
        <v>54</v>
      </c>
      <c r="B84" s="68" t="s">
        <v>146</v>
      </c>
      <c r="C84" s="295">
        <v>3.038475991661</v>
      </c>
      <c r="D84" s="295">
        <v>1.2255364601518299</v>
      </c>
    </row>
    <row r="85" spans="1:4" x14ac:dyDescent="0.2">
      <c r="A85" s="68" t="s">
        <v>54</v>
      </c>
      <c r="B85" s="68" t="s">
        <v>147</v>
      </c>
      <c r="C85" s="295">
        <v>1.008374077055</v>
      </c>
      <c r="D85" s="295">
        <v>0.99006367675208296</v>
      </c>
    </row>
    <row r="86" spans="1:4" x14ac:dyDescent="0.2">
      <c r="A86" s="68" t="s">
        <v>54</v>
      </c>
      <c r="B86" s="68" t="s">
        <v>148</v>
      </c>
      <c r="C86" s="295">
        <v>2.9972266248160002</v>
      </c>
      <c r="D86" s="295">
        <v>1.1009676458339199</v>
      </c>
    </row>
    <row r="87" spans="1:4" x14ac:dyDescent="0.2">
      <c r="A87" s="68" t="s">
        <v>54</v>
      </c>
      <c r="B87" s="68" t="s">
        <v>149</v>
      </c>
      <c r="C87" s="295">
        <v>0.79534659872500002</v>
      </c>
      <c r="D87" s="295">
        <v>0.77511764874183298</v>
      </c>
    </row>
    <row r="88" spans="1:4" x14ac:dyDescent="0.2">
      <c r="A88" s="68" t="s">
        <v>54</v>
      </c>
      <c r="B88" s="68" t="s">
        <v>150</v>
      </c>
      <c r="C88" s="295">
        <v>2.511833246318</v>
      </c>
      <c r="D88" s="295">
        <v>0.90452007803116696</v>
      </c>
    </row>
    <row r="89" spans="1:4" x14ac:dyDescent="0.2">
      <c r="A89" s="68" t="s">
        <v>54</v>
      </c>
      <c r="B89" s="68" t="s">
        <v>151</v>
      </c>
      <c r="C89" s="295">
        <v>5.549930255584</v>
      </c>
      <c r="D89" s="295">
        <v>1.97305608309458</v>
      </c>
    </row>
    <row r="90" spans="1:4" x14ac:dyDescent="0.2">
      <c r="A90" s="68" t="s">
        <v>80</v>
      </c>
      <c r="B90" s="68" t="s">
        <v>140</v>
      </c>
      <c r="C90" s="295">
        <v>8.0966472153570006</v>
      </c>
      <c r="D90" s="295">
        <v>3.0519325810531699</v>
      </c>
    </row>
    <row r="91" spans="1:4" x14ac:dyDescent="0.2">
      <c r="A91" s="68" t="s">
        <v>54</v>
      </c>
      <c r="B91" s="68" t="s">
        <v>141</v>
      </c>
      <c r="C91" s="295">
        <v>1.838442282391</v>
      </c>
      <c r="D91" s="295">
        <v>3.2317174635796699</v>
      </c>
    </row>
    <row r="92" spans="1:4" x14ac:dyDescent="0.2">
      <c r="A92" s="68" t="s">
        <v>54</v>
      </c>
      <c r="B92" s="68" t="s">
        <v>142</v>
      </c>
      <c r="C92" s="295">
        <v>-7.7649862920560002</v>
      </c>
      <c r="D92" s="295">
        <v>2.1393108815895001</v>
      </c>
    </row>
    <row r="93" spans="1:4" x14ac:dyDescent="0.2">
      <c r="A93" s="68" t="s">
        <v>54</v>
      </c>
      <c r="B93" s="68" t="s">
        <v>143</v>
      </c>
      <c r="C93" s="295">
        <v>-24.043376978619001</v>
      </c>
      <c r="D93" s="295">
        <v>-3.5697244244000101E-2</v>
      </c>
    </row>
    <row r="94" spans="1:4" x14ac:dyDescent="0.2">
      <c r="A94" s="68" t="s">
        <v>54</v>
      </c>
      <c r="B94" s="68" t="s">
        <v>144</v>
      </c>
      <c r="C94" s="295">
        <v>-28.442206939597</v>
      </c>
      <c r="D94" s="295">
        <v>-2.8047936819542501</v>
      </c>
    </row>
    <row r="95" spans="1:4" x14ac:dyDescent="0.2">
      <c r="A95" s="68" t="s">
        <v>54</v>
      </c>
      <c r="B95" s="68" t="s">
        <v>145</v>
      </c>
      <c r="C95" s="295">
        <v>-18.09134347501</v>
      </c>
      <c r="D95" s="295">
        <v>-4.3754697827812503</v>
      </c>
    </row>
    <row r="96" spans="1:4" x14ac:dyDescent="0.2">
      <c r="A96" s="68" t="s">
        <v>54</v>
      </c>
      <c r="B96" s="68" t="s">
        <v>146</v>
      </c>
      <c r="C96" s="295">
        <v>-11.375882091609</v>
      </c>
      <c r="D96" s="295">
        <v>-5.5766662897204196</v>
      </c>
    </row>
    <row r="97" spans="1:4" x14ac:dyDescent="0.2">
      <c r="A97" s="68" t="s">
        <v>54</v>
      </c>
      <c r="B97" s="68" t="s">
        <v>147</v>
      </c>
      <c r="C97" s="295">
        <v>-14.892499028291001</v>
      </c>
      <c r="D97" s="295">
        <v>-6.90173904849925</v>
      </c>
    </row>
    <row r="98" spans="1:4" x14ac:dyDescent="0.2">
      <c r="A98" s="68" t="s">
        <v>54</v>
      </c>
      <c r="B98" s="68" t="s">
        <v>148</v>
      </c>
      <c r="C98" s="295">
        <v>-4.7100856757000003</v>
      </c>
      <c r="D98" s="295">
        <v>-7.5440150735422504</v>
      </c>
    </row>
    <row r="99" spans="1:4" x14ac:dyDescent="0.2">
      <c r="A99" s="68" t="s">
        <v>54</v>
      </c>
      <c r="B99" s="68" t="s">
        <v>149</v>
      </c>
      <c r="C99" s="295">
        <v>-9.664692910087</v>
      </c>
      <c r="D99" s="295">
        <v>-8.41568503260992</v>
      </c>
    </row>
    <row r="100" spans="1:4" x14ac:dyDescent="0.2">
      <c r="A100" s="68" t="s">
        <v>54</v>
      </c>
      <c r="B100" s="68" t="s">
        <v>150</v>
      </c>
      <c r="C100" s="295">
        <v>-8.309452053347</v>
      </c>
      <c r="D100" s="295">
        <v>-9.3174588075819997</v>
      </c>
    </row>
    <row r="101" spans="1:4" x14ac:dyDescent="0.2">
      <c r="A101" s="68" t="s">
        <v>54</v>
      </c>
      <c r="B101" s="68" t="s">
        <v>151</v>
      </c>
      <c r="C101" s="295">
        <v>-0.130962057268</v>
      </c>
      <c r="D101" s="295">
        <v>-9.7908665003196695</v>
      </c>
    </row>
    <row r="102" spans="1:4" x14ac:dyDescent="0.2">
      <c r="A102" s="68" t="s">
        <v>524</v>
      </c>
      <c r="B102" s="68" t="s">
        <v>140</v>
      </c>
      <c r="C102" s="295">
        <v>-13.059693183305001</v>
      </c>
      <c r="D102" s="295">
        <v>-11.553894866874799</v>
      </c>
    </row>
    <row r="103" spans="1:4" x14ac:dyDescent="0.2">
      <c r="A103" s="68" t="s">
        <v>54</v>
      </c>
      <c r="B103" s="68" t="s">
        <v>141</v>
      </c>
      <c r="C103" s="295">
        <v>-8.0253378495090004</v>
      </c>
      <c r="D103" s="295">
        <v>-12.375876544533201</v>
      </c>
    </row>
    <row r="104" spans="1:4" x14ac:dyDescent="0.2">
      <c r="A104" s="68" t="s">
        <v>54</v>
      </c>
      <c r="B104" s="68" t="s">
        <v>142</v>
      </c>
      <c r="C104" s="295">
        <v>-1.6308547080710001</v>
      </c>
      <c r="D104" s="295">
        <v>-11.864698912534401</v>
      </c>
    </row>
    <row r="105" spans="1:4" x14ac:dyDescent="0.2">
      <c r="A105" s="68" t="s">
        <v>54</v>
      </c>
      <c r="B105" s="68" t="s">
        <v>143</v>
      </c>
      <c r="C105" s="295">
        <v>19.305070331166</v>
      </c>
      <c r="D105" s="295">
        <v>-8.2523283033856707</v>
      </c>
    </row>
    <row r="106" spans="1:4" x14ac:dyDescent="0.2">
      <c r="A106" s="68" t="s">
        <v>54</v>
      </c>
      <c r="B106" s="68" t="s">
        <v>144</v>
      </c>
      <c r="C106" s="295">
        <v>21.506218029458001</v>
      </c>
      <c r="D106" s="295">
        <v>-4.0899595559644197</v>
      </c>
    </row>
    <row r="107" spans="1:4" x14ac:dyDescent="0.2">
      <c r="A107" s="68" t="s">
        <v>54</v>
      </c>
      <c r="B107" s="68" t="s">
        <v>145</v>
      </c>
      <c r="C107" s="295">
        <v>12.163012915621</v>
      </c>
      <c r="D107" s="295">
        <v>-1.5687631900785</v>
      </c>
    </row>
    <row r="108" spans="1:4" x14ac:dyDescent="0.2">
      <c r="A108" s="68" t="s">
        <v>54</v>
      </c>
      <c r="B108" s="68" t="s">
        <v>146</v>
      </c>
      <c r="C108" s="295">
        <v>6.8192427581119999</v>
      </c>
      <c r="D108" s="295">
        <v>-5.25027859350835E-2</v>
      </c>
    </row>
    <row r="109" spans="1:4" x14ac:dyDescent="0.2">
      <c r="A109" s="68" t="s">
        <v>54</v>
      </c>
      <c r="B109" s="68" t="s">
        <v>147</v>
      </c>
      <c r="C109" s="295">
        <v>6.5729478960270002</v>
      </c>
      <c r="D109" s="295">
        <v>1.73628445775808</v>
      </c>
    </row>
    <row r="110" spans="1:4" x14ac:dyDescent="0.2">
      <c r="A110" s="68" t="s">
        <v>54</v>
      </c>
      <c r="B110" s="68" t="s">
        <v>148</v>
      </c>
      <c r="C110" s="295">
        <v>-3.3399632894220002</v>
      </c>
      <c r="D110" s="295">
        <v>1.8504613232812499</v>
      </c>
    </row>
  </sheetData>
  <mergeCells count="1">
    <mergeCell ref="H1:I1"/>
  </mergeCells>
  <hyperlinks>
    <hyperlink ref="H1:I1" location="Index!A1" display="Regresar al Índice" xr:uid="{3C66AF0A-93C5-4420-BC45-C2F07AAE8961}"/>
  </hyperlink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1C291-DBE6-4B9F-895D-B28B027173AF}">
  <sheetPr codeName="Hoja126"/>
  <dimension ref="A1:I38"/>
  <sheetViews>
    <sheetView workbookViewId="0"/>
  </sheetViews>
  <sheetFormatPr baseColWidth="10" defaultColWidth="9.140625" defaultRowHeight="14.25" x14ac:dyDescent="0.2"/>
  <cols>
    <col min="1" max="16384" width="9.140625" style="68"/>
  </cols>
  <sheetData>
    <row r="1" spans="1:9" x14ac:dyDescent="0.2">
      <c r="A1" s="13" t="s">
        <v>1268</v>
      </c>
      <c r="H1" s="291" t="s">
        <v>38</v>
      </c>
      <c r="I1" s="291"/>
    </row>
    <row r="2" spans="1:9" x14ac:dyDescent="0.2">
      <c r="A2" s="68" t="s">
        <v>748</v>
      </c>
    </row>
    <row r="5" spans="1:9" x14ac:dyDescent="0.2">
      <c r="A5" s="68" t="s">
        <v>2</v>
      </c>
      <c r="B5" s="68" t="s">
        <v>52</v>
      </c>
    </row>
    <row r="6" spans="1:9" x14ac:dyDescent="0.2">
      <c r="A6" s="68" t="s">
        <v>3</v>
      </c>
      <c r="B6" s="295">
        <v>-26.68838802933</v>
      </c>
    </row>
    <row r="7" spans="1:9" x14ac:dyDescent="0.2">
      <c r="A7" s="68" t="s">
        <v>25</v>
      </c>
      <c r="B7" s="295">
        <v>-17.648338707471002</v>
      </c>
    </row>
    <row r="8" spans="1:9" x14ac:dyDescent="0.2">
      <c r="A8" s="68" t="s">
        <v>22</v>
      </c>
      <c r="B8" s="295">
        <v>-14.384118969588</v>
      </c>
    </row>
    <row r="9" spans="1:9" x14ac:dyDescent="0.2">
      <c r="A9" s="68" t="s">
        <v>10</v>
      </c>
      <c r="B9" s="295">
        <v>-8.7663356054470007</v>
      </c>
    </row>
    <row r="10" spans="1:9" x14ac:dyDescent="0.2">
      <c r="A10" s="68" t="s">
        <v>18</v>
      </c>
      <c r="B10" s="295">
        <v>-6.9524041512780004</v>
      </c>
    </row>
    <row r="11" spans="1:9" x14ac:dyDescent="0.2">
      <c r="A11" s="68" t="s">
        <v>6</v>
      </c>
      <c r="B11" s="295">
        <v>-6.409619884814</v>
      </c>
    </row>
    <row r="12" spans="1:9" x14ac:dyDescent="0.2">
      <c r="A12" s="68" t="s">
        <v>5</v>
      </c>
      <c r="B12" s="295">
        <v>-4.5483909016119997</v>
      </c>
    </row>
    <row r="13" spans="1:9" x14ac:dyDescent="0.2">
      <c r="A13" s="68" t="s">
        <v>14</v>
      </c>
      <c r="B13" s="295">
        <v>-4.5252951788980003</v>
      </c>
    </row>
    <row r="14" spans="1:9" x14ac:dyDescent="0.2">
      <c r="A14" s="68" t="s">
        <v>4</v>
      </c>
      <c r="B14" s="295">
        <v>-4.1261544674339996</v>
      </c>
    </row>
    <row r="15" spans="1:9" x14ac:dyDescent="0.2">
      <c r="A15" s="68" t="s">
        <v>15</v>
      </c>
      <c r="B15" s="295">
        <v>-3.5108340904270001</v>
      </c>
    </row>
    <row r="16" spans="1:9" x14ac:dyDescent="0.2">
      <c r="A16" s="68" t="s">
        <v>0</v>
      </c>
      <c r="B16" s="295">
        <v>-3.3399632894220002</v>
      </c>
    </row>
    <row r="17" spans="1:2" x14ac:dyDescent="0.2">
      <c r="A17" s="68" t="s">
        <v>28</v>
      </c>
      <c r="B17" s="295">
        <v>-2.2686917067149999</v>
      </c>
    </row>
    <row r="18" spans="1:2" x14ac:dyDescent="0.2">
      <c r="A18" s="68" t="s">
        <v>7</v>
      </c>
      <c r="B18" s="295">
        <v>-1.696231608153</v>
      </c>
    </row>
    <row r="19" spans="1:2" x14ac:dyDescent="0.2">
      <c r="A19" s="68" t="s">
        <v>1</v>
      </c>
      <c r="B19" s="295">
        <v>-0.392714535059</v>
      </c>
    </row>
    <row r="20" spans="1:2" x14ac:dyDescent="0.2">
      <c r="A20" s="68" t="s">
        <v>30</v>
      </c>
      <c r="B20" s="295">
        <v>-0.270497708354</v>
      </c>
    </row>
    <row r="21" spans="1:2" x14ac:dyDescent="0.2">
      <c r="A21" s="68" t="s">
        <v>33</v>
      </c>
      <c r="B21" s="295">
        <v>0.186404134847</v>
      </c>
    </row>
    <row r="22" spans="1:2" x14ac:dyDescent="0.2">
      <c r="A22" s="68" t="s">
        <v>13</v>
      </c>
      <c r="B22" s="295">
        <v>0.75970060902199998</v>
      </c>
    </row>
    <row r="23" spans="1:2" x14ac:dyDescent="0.2">
      <c r="A23" s="68" t="s">
        <v>26</v>
      </c>
      <c r="B23" s="295">
        <v>1.7611918213960001</v>
      </c>
    </row>
    <row r="24" spans="1:2" x14ac:dyDescent="0.2">
      <c r="A24" s="68" t="s">
        <v>29</v>
      </c>
      <c r="B24" s="295">
        <v>2.3183252849149998</v>
      </c>
    </row>
    <row r="25" spans="1:2" x14ac:dyDescent="0.2">
      <c r="A25" s="68" t="s">
        <v>20</v>
      </c>
      <c r="B25" s="295">
        <v>2.3978655426030002</v>
      </c>
    </row>
    <row r="26" spans="1:2" x14ac:dyDescent="0.2">
      <c r="A26" s="68" t="s">
        <v>8</v>
      </c>
      <c r="B26" s="295">
        <v>2.6842779061340001</v>
      </c>
    </row>
    <row r="27" spans="1:2" x14ac:dyDescent="0.2">
      <c r="A27" s="68" t="s">
        <v>11</v>
      </c>
      <c r="B27" s="295">
        <v>4.2735874538739997</v>
      </c>
    </row>
    <row r="28" spans="1:2" x14ac:dyDescent="0.2">
      <c r="A28" s="68" t="s">
        <v>21</v>
      </c>
      <c r="B28" s="295">
        <v>4.6757401590069998</v>
      </c>
    </row>
    <row r="29" spans="1:2" x14ac:dyDescent="0.2">
      <c r="A29" s="68" t="s">
        <v>23</v>
      </c>
      <c r="B29" s="295">
        <v>4.9184997937499997</v>
      </c>
    </row>
    <row r="30" spans="1:2" x14ac:dyDescent="0.2">
      <c r="A30" s="68" t="s">
        <v>17</v>
      </c>
      <c r="B30" s="295">
        <v>5.7402048078329999</v>
      </c>
    </row>
    <row r="31" spans="1:2" x14ac:dyDescent="0.2">
      <c r="A31" s="68" t="s">
        <v>19</v>
      </c>
      <c r="B31" s="295">
        <v>7.666964328832</v>
      </c>
    </row>
    <row r="32" spans="1:2" x14ac:dyDescent="0.2">
      <c r="A32" s="68" t="s">
        <v>9</v>
      </c>
      <c r="B32" s="295">
        <v>10.334608214427</v>
      </c>
    </row>
    <row r="33" spans="1:2" x14ac:dyDescent="0.2">
      <c r="A33" s="68" t="s">
        <v>32</v>
      </c>
      <c r="B33" s="295">
        <v>10.908127654364</v>
      </c>
    </row>
    <row r="34" spans="1:2" x14ac:dyDescent="0.2">
      <c r="A34" s="68" t="s">
        <v>31</v>
      </c>
      <c r="B34" s="295">
        <v>12.948895590039999</v>
      </c>
    </row>
    <row r="35" spans="1:2" x14ac:dyDescent="0.2">
      <c r="A35" s="68" t="s">
        <v>12</v>
      </c>
      <c r="B35" s="295">
        <v>13.819101700057001</v>
      </c>
    </row>
    <row r="36" spans="1:2" x14ac:dyDescent="0.2">
      <c r="A36" s="68" t="s">
        <v>16</v>
      </c>
      <c r="B36" s="295">
        <v>14.597270066614</v>
      </c>
    </row>
    <row r="37" spans="1:2" x14ac:dyDescent="0.2">
      <c r="A37" s="68" t="s">
        <v>24</v>
      </c>
      <c r="B37" s="295">
        <v>20.076797455066</v>
      </c>
    </row>
    <row r="38" spans="1:2" x14ac:dyDescent="0.2">
      <c r="A38" s="68" t="s">
        <v>27</v>
      </c>
      <c r="B38" s="295">
        <v>22.400781544023999</v>
      </c>
    </row>
  </sheetData>
  <mergeCells count="1">
    <mergeCell ref="H1:I1"/>
  </mergeCells>
  <hyperlinks>
    <hyperlink ref="H1:I1" location="Index!A1" display="Regresar al Índice" xr:uid="{8E014523-E6A0-4E50-A342-FB484ADCCA7D}"/>
  </hyperlink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413FF-9C62-4C71-8837-032EEFE25F19}">
  <sheetPr codeName="Hoja127"/>
  <dimension ref="A1:I21"/>
  <sheetViews>
    <sheetView workbookViewId="0"/>
  </sheetViews>
  <sheetFormatPr baseColWidth="10" defaultRowHeight="14.25" x14ac:dyDescent="0.2"/>
  <cols>
    <col min="1" max="16384" width="11.42578125" style="68"/>
  </cols>
  <sheetData>
    <row r="1" spans="1:9" x14ac:dyDescent="0.2">
      <c r="A1" s="13" t="s">
        <v>1269</v>
      </c>
      <c r="H1" s="291" t="s">
        <v>38</v>
      </c>
      <c r="I1" s="291"/>
    </row>
    <row r="2" spans="1:9" x14ac:dyDescent="0.2">
      <c r="A2" s="68" t="s">
        <v>748</v>
      </c>
    </row>
    <row r="5" spans="1:9" x14ac:dyDescent="0.2">
      <c r="A5" s="68" t="s">
        <v>136</v>
      </c>
      <c r="B5" s="68" t="s">
        <v>749</v>
      </c>
    </row>
    <row r="6" spans="1:9" x14ac:dyDescent="0.2">
      <c r="A6" s="68" t="s">
        <v>935</v>
      </c>
      <c r="B6" s="202">
        <v>3022.6292885030002</v>
      </c>
    </row>
    <row r="7" spans="1:9" x14ac:dyDescent="0.2">
      <c r="A7" s="68" t="s">
        <v>936</v>
      </c>
      <c r="B7" s="202">
        <v>2895.721618351</v>
      </c>
    </row>
    <row r="8" spans="1:9" x14ac:dyDescent="0.2">
      <c r="A8" s="68" t="s">
        <v>937</v>
      </c>
      <c r="B8" s="202">
        <v>2335.5586628239998</v>
      </c>
    </row>
    <row r="9" spans="1:9" x14ac:dyDescent="0.2">
      <c r="A9" s="68" t="s">
        <v>938</v>
      </c>
      <c r="B9" s="202">
        <v>1986.2105397969999</v>
      </c>
    </row>
    <row r="10" spans="1:9" x14ac:dyDescent="0.2">
      <c r="A10" s="68" t="s">
        <v>939</v>
      </c>
      <c r="B10" s="202">
        <v>2496.4009861330001</v>
      </c>
    </row>
    <row r="11" spans="1:9" x14ac:dyDescent="0.2">
      <c r="A11" s="68" t="s">
        <v>940</v>
      </c>
      <c r="B11" s="202">
        <v>2834.719372259</v>
      </c>
    </row>
    <row r="12" spans="1:9" x14ac:dyDescent="0.2">
      <c r="A12" s="68" t="s">
        <v>941</v>
      </c>
      <c r="B12" s="202">
        <v>2787.2657459050001</v>
      </c>
    </row>
    <row r="13" spans="1:9" x14ac:dyDescent="0.2">
      <c r="A13" s="68" t="s">
        <v>942</v>
      </c>
      <c r="B13" s="202">
        <v>2485.0202016819999</v>
      </c>
    </row>
    <row r="14" spans="1:9" x14ac:dyDescent="0.2">
      <c r="A14" s="68" t="s">
        <v>943</v>
      </c>
      <c r="B14" s="202">
        <v>1942.107419833</v>
      </c>
    </row>
    <row r="15" spans="1:9" x14ac:dyDescent="0.2">
      <c r="A15" s="68" t="s">
        <v>944</v>
      </c>
      <c r="B15" s="202">
        <v>2201.8290452659999</v>
      </c>
    </row>
    <row r="16" spans="1:9" x14ac:dyDescent="0.2">
      <c r="A16" s="68" t="s">
        <v>945</v>
      </c>
      <c r="B16" s="202">
        <v>2524.8973337920002</v>
      </c>
    </row>
    <row r="17" spans="1:2" x14ac:dyDescent="0.2">
      <c r="A17" s="68" t="s">
        <v>828</v>
      </c>
      <c r="B17" s="202">
        <v>2188.4737942239999</v>
      </c>
    </row>
    <row r="18" spans="1:2" x14ac:dyDescent="0.2">
      <c r="A18" s="68" t="s">
        <v>839</v>
      </c>
      <c r="B18" s="202">
        <v>1720.1555108</v>
      </c>
    </row>
    <row r="19" spans="1:2" x14ac:dyDescent="0.2">
      <c r="A19" s="68" t="s">
        <v>848</v>
      </c>
      <c r="B19" s="202">
        <v>1916.1944893360001</v>
      </c>
    </row>
    <row r="20" spans="1:2" x14ac:dyDescent="0.2">
      <c r="A20" s="68" t="s">
        <v>857</v>
      </c>
      <c r="B20" s="202">
        <v>1460.688703861</v>
      </c>
    </row>
    <row r="21" spans="1:2" x14ac:dyDescent="0.2">
      <c r="A21" s="68" t="s">
        <v>946</v>
      </c>
      <c r="B21" s="202">
        <v>1534.593373148</v>
      </c>
    </row>
  </sheetData>
  <mergeCells count="1">
    <mergeCell ref="H1:I1"/>
  </mergeCells>
  <hyperlinks>
    <hyperlink ref="H1:I1" location="Index!A1" display="Regresar al Índice" xr:uid="{1A7FCFD6-62C3-40D0-A728-10796DB1E869}"/>
  </hyperlink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P159"/>
  <sheetViews>
    <sheetView zoomScale="106" zoomScaleNormal="106" workbookViewId="0"/>
  </sheetViews>
  <sheetFormatPr baseColWidth="10" defaultColWidth="10.85546875" defaultRowHeight="14.25" x14ac:dyDescent="0.2"/>
  <cols>
    <col min="1" max="1" width="28.140625" style="235" customWidth="1"/>
    <col min="2" max="2" width="12.5703125" style="235" customWidth="1"/>
    <col min="3" max="3" width="14.42578125" style="235" customWidth="1"/>
    <col min="4" max="4" width="11.85546875" style="235" customWidth="1"/>
    <col min="5" max="5" width="10" style="235" customWidth="1"/>
    <col min="6" max="7" width="8.28515625" style="235" bestFit="1" customWidth="1"/>
    <col min="8" max="9" width="7.140625" style="235" customWidth="1"/>
    <col min="10" max="10" width="7.42578125" style="235" customWidth="1"/>
    <col min="11" max="11" width="8.42578125" style="235" customWidth="1"/>
    <col min="12" max="12" width="8" style="235" bestFit="1" customWidth="1"/>
    <col min="13" max="13" width="6.140625" style="235" bestFit="1" customWidth="1"/>
    <col min="14" max="14" width="7.7109375" style="235" bestFit="1" customWidth="1"/>
    <col min="15" max="16" width="5.42578125" style="235" customWidth="1"/>
    <col min="17" max="17" width="6.140625" style="235" customWidth="1"/>
    <col min="18" max="16384" width="10.85546875" style="235"/>
  </cols>
  <sheetData>
    <row r="1" spans="1:16" x14ac:dyDescent="0.2">
      <c r="A1" s="13" t="s">
        <v>1176</v>
      </c>
      <c r="H1" s="291" t="s">
        <v>38</v>
      </c>
      <c r="I1" s="291"/>
      <c r="J1" s="291"/>
      <c r="K1" s="291"/>
      <c r="L1" s="48"/>
      <c r="M1" s="48"/>
      <c r="N1" s="48"/>
      <c r="O1" s="48"/>
      <c r="P1" s="48"/>
    </row>
    <row r="2" spans="1:16" x14ac:dyDescent="0.2">
      <c r="A2" s="235" t="s">
        <v>278</v>
      </c>
    </row>
    <row r="4" spans="1:16" ht="15" customHeight="1" x14ac:dyDescent="0.2">
      <c r="A4" s="268" t="s">
        <v>454</v>
      </c>
      <c r="B4" s="239">
        <v>2020</v>
      </c>
      <c r="C4" s="239">
        <v>2021</v>
      </c>
      <c r="D4" s="267" t="s">
        <v>135</v>
      </c>
      <c r="E4" s="267"/>
    </row>
    <row r="5" spans="1:16" ht="15" x14ac:dyDescent="0.2">
      <c r="A5" s="269"/>
      <c r="B5" s="239" t="s">
        <v>50</v>
      </c>
      <c r="C5" s="239" t="s">
        <v>50</v>
      </c>
      <c r="D5" s="239" t="s">
        <v>296</v>
      </c>
      <c r="E5" s="239" t="s">
        <v>297</v>
      </c>
    </row>
    <row r="6" spans="1:16" ht="17.25" customHeight="1" x14ac:dyDescent="0.2">
      <c r="A6" s="103" t="s">
        <v>300</v>
      </c>
      <c r="B6" s="104">
        <v>25111</v>
      </c>
      <c r="C6" s="104">
        <v>26175</v>
      </c>
      <c r="D6" s="105">
        <f t="shared" ref="D6:D12" si="0">C6-B6</f>
        <v>1064</v>
      </c>
      <c r="E6" s="106">
        <f t="shared" ref="E6:E13" si="1">C6/B6-1</f>
        <v>4.2371868902074894E-2</v>
      </c>
    </row>
    <row r="7" spans="1:16" ht="17.25" customHeight="1" x14ac:dyDescent="0.2">
      <c r="A7" s="107" t="s">
        <v>301</v>
      </c>
      <c r="B7" s="108">
        <v>38707</v>
      </c>
      <c r="C7" s="108">
        <v>40642</v>
      </c>
      <c r="D7" s="105">
        <f t="shared" si="0"/>
        <v>1935</v>
      </c>
      <c r="E7" s="109">
        <f t="shared" si="1"/>
        <v>4.9990957707908068E-2</v>
      </c>
    </row>
    <row r="8" spans="1:16" ht="17.25" customHeight="1" x14ac:dyDescent="0.2">
      <c r="A8" s="103" t="s">
        <v>302</v>
      </c>
      <c r="B8" s="104">
        <v>29448</v>
      </c>
      <c r="C8" s="104">
        <v>31508</v>
      </c>
      <c r="D8" s="105">
        <f t="shared" si="0"/>
        <v>2060</v>
      </c>
      <c r="E8" s="106">
        <f t="shared" si="1"/>
        <v>6.9953816897582177E-2</v>
      </c>
    </row>
    <row r="9" spans="1:16" ht="17.25" customHeight="1" x14ac:dyDescent="0.2">
      <c r="A9" s="107" t="s">
        <v>303</v>
      </c>
      <c r="B9" s="108">
        <v>3857</v>
      </c>
      <c r="C9" s="108">
        <v>3993</v>
      </c>
      <c r="D9" s="105">
        <f t="shared" si="0"/>
        <v>136</v>
      </c>
      <c r="E9" s="109">
        <f t="shared" si="1"/>
        <v>3.5260565206118644E-2</v>
      </c>
    </row>
    <row r="10" spans="1:16" ht="17.25" customHeight="1" x14ac:dyDescent="0.2">
      <c r="A10" s="103" t="s">
        <v>304</v>
      </c>
      <c r="B10" s="110">
        <v>534</v>
      </c>
      <c r="C10" s="110">
        <v>515</v>
      </c>
      <c r="D10" s="105">
        <f t="shared" si="0"/>
        <v>-19</v>
      </c>
      <c r="E10" s="106">
        <f t="shared" si="1"/>
        <v>-3.5580524344569264E-2</v>
      </c>
    </row>
    <row r="11" spans="1:16" ht="17.25" customHeight="1" x14ac:dyDescent="0.2">
      <c r="A11" s="107" t="s">
        <v>305</v>
      </c>
      <c r="B11" s="111">
        <v>253</v>
      </c>
      <c r="C11" s="111">
        <v>260</v>
      </c>
      <c r="D11" s="105">
        <f t="shared" si="0"/>
        <v>7</v>
      </c>
      <c r="E11" s="109">
        <f t="shared" si="1"/>
        <v>2.7667984189723382E-2</v>
      </c>
    </row>
    <row r="12" spans="1:16" ht="17.25" customHeight="1" x14ac:dyDescent="0.2">
      <c r="A12" s="103" t="s">
        <v>306</v>
      </c>
      <c r="B12" s="110">
        <v>157</v>
      </c>
      <c r="C12" s="110">
        <v>158</v>
      </c>
      <c r="D12" s="105">
        <f t="shared" si="0"/>
        <v>1</v>
      </c>
      <c r="E12" s="106">
        <f t="shared" si="1"/>
        <v>6.3694267515923553E-3</v>
      </c>
    </row>
    <row r="13" spans="1:16" ht="15" x14ac:dyDescent="0.2">
      <c r="A13" s="112" t="s">
        <v>307</v>
      </c>
      <c r="B13" s="113">
        <f>SUM(B6:B12)</f>
        <v>98067</v>
      </c>
      <c r="C13" s="113">
        <f>SUM(C6:C12)</f>
        <v>103251</v>
      </c>
      <c r="D13" s="114">
        <f>SUM(D6:D12)</f>
        <v>5184</v>
      </c>
      <c r="E13" s="115">
        <f t="shared" si="1"/>
        <v>5.2861818960506568E-2</v>
      </c>
    </row>
    <row r="159" spans="2:2" x14ac:dyDescent="0.2">
      <c r="B159" s="216"/>
    </row>
  </sheetData>
  <mergeCells count="3">
    <mergeCell ref="H1:K1"/>
    <mergeCell ref="A4:A5"/>
    <mergeCell ref="D4:E4"/>
  </mergeCells>
  <hyperlinks>
    <hyperlink ref="H1:J1" location="Index!A1" display="Regresar al Índice" xr:uid="{00000000-0004-0000-0D00-000000000000}"/>
    <hyperlink ref="H1:I1" location="Index!A1" display="Regresar al Índice" xr:uid="{00000000-0004-0000-0D00-000001000000}"/>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00154-690A-4126-A526-589F90F8D02F}">
  <sheetPr codeName="Hoja128"/>
  <dimension ref="A1:I112"/>
  <sheetViews>
    <sheetView workbookViewId="0"/>
  </sheetViews>
  <sheetFormatPr baseColWidth="10" defaultRowHeight="14.25" x14ac:dyDescent="0.2"/>
  <cols>
    <col min="1" max="16384" width="11.42578125" style="68"/>
  </cols>
  <sheetData>
    <row r="1" spans="1:9" x14ac:dyDescent="0.2">
      <c r="A1" s="13" t="s">
        <v>1270</v>
      </c>
      <c r="H1" s="291" t="s">
        <v>38</v>
      </c>
      <c r="I1" s="291"/>
    </row>
    <row r="2" spans="1:9" x14ac:dyDescent="0.2">
      <c r="A2" s="68" t="s">
        <v>748</v>
      </c>
    </row>
    <row r="3" spans="1:9" x14ac:dyDescent="0.2">
      <c r="A3" s="68" t="s">
        <v>750</v>
      </c>
    </row>
    <row r="5" spans="1:9" x14ac:dyDescent="0.2">
      <c r="A5" s="68" t="s">
        <v>308</v>
      </c>
      <c r="B5" s="68" t="s">
        <v>362</v>
      </c>
      <c r="C5" s="68" t="s">
        <v>749</v>
      </c>
      <c r="D5" s="68" t="s">
        <v>751</v>
      </c>
    </row>
    <row r="6" spans="1:9" x14ac:dyDescent="0.2">
      <c r="A6" s="68" t="s">
        <v>61</v>
      </c>
      <c r="B6" s="68" t="s">
        <v>140</v>
      </c>
      <c r="C6" s="202">
        <v>1894.489002693</v>
      </c>
      <c r="D6" s="202">
        <v>2527.46627940692</v>
      </c>
    </row>
    <row r="7" spans="1:9" x14ac:dyDescent="0.2">
      <c r="A7" s="68" t="s">
        <v>54</v>
      </c>
      <c r="B7" s="68" t="s">
        <v>141</v>
      </c>
      <c r="C7" s="202">
        <v>2285.2278420080002</v>
      </c>
      <c r="D7" s="202">
        <v>2537.5607932408302</v>
      </c>
    </row>
    <row r="8" spans="1:9" x14ac:dyDescent="0.2">
      <c r="A8" s="68" t="s">
        <v>54</v>
      </c>
      <c r="B8" s="68" t="s">
        <v>142</v>
      </c>
      <c r="C8" s="202">
        <v>1951.7494531350001</v>
      </c>
      <c r="D8" s="202">
        <v>2533.3422729833301</v>
      </c>
    </row>
    <row r="9" spans="1:9" x14ac:dyDescent="0.2">
      <c r="A9" s="68" t="s">
        <v>54</v>
      </c>
      <c r="B9" s="68" t="s">
        <v>143</v>
      </c>
      <c r="C9" s="202">
        <v>2175.4812712859998</v>
      </c>
      <c r="D9" s="202">
        <v>2562.3897347269199</v>
      </c>
    </row>
    <row r="10" spans="1:9" x14ac:dyDescent="0.2">
      <c r="A10" s="68" t="s">
        <v>54</v>
      </c>
      <c r="B10" s="68" t="s">
        <v>144</v>
      </c>
      <c r="C10" s="202">
        <v>2035.7041386769999</v>
      </c>
      <c r="D10" s="202">
        <v>2504.9085851989998</v>
      </c>
    </row>
    <row r="11" spans="1:9" x14ac:dyDescent="0.2">
      <c r="A11" s="68" t="s">
        <v>54</v>
      </c>
      <c r="B11" s="68" t="s">
        <v>145</v>
      </c>
      <c r="C11" s="202">
        <v>2248.3396784309998</v>
      </c>
      <c r="D11" s="202">
        <v>2470.5673086624201</v>
      </c>
    </row>
    <row r="12" spans="1:9" x14ac:dyDescent="0.2">
      <c r="A12" s="68" t="s">
        <v>54</v>
      </c>
      <c r="B12" s="68" t="s">
        <v>146</v>
      </c>
      <c r="C12" s="202">
        <v>2348.6737458900002</v>
      </c>
      <c r="D12" s="202">
        <v>2402.0975906121698</v>
      </c>
    </row>
    <row r="13" spans="1:9" x14ac:dyDescent="0.2">
      <c r="A13" s="68" t="s">
        <v>54</v>
      </c>
      <c r="B13" s="68" t="s">
        <v>147</v>
      </c>
      <c r="C13" s="202">
        <v>2738.4397930810001</v>
      </c>
      <c r="D13" s="202">
        <v>2366.8384883630001</v>
      </c>
    </row>
    <row r="14" spans="1:9" x14ac:dyDescent="0.2">
      <c r="A14" s="68" t="s">
        <v>54</v>
      </c>
      <c r="B14" s="68" t="s">
        <v>148</v>
      </c>
      <c r="C14" s="202">
        <v>2491.6026244730001</v>
      </c>
      <c r="D14" s="202">
        <v>2355.9231325444998</v>
      </c>
    </row>
    <row r="15" spans="1:9" x14ac:dyDescent="0.2">
      <c r="A15" s="68" t="s">
        <v>54</v>
      </c>
      <c r="B15" s="68" t="s">
        <v>149</v>
      </c>
      <c r="C15" s="202">
        <v>2368.2431536099998</v>
      </c>
      <c r="D15" s="202">
        <v>2335.9764883971702</v>
      </c>
    </row>
    <row r="16" spans="1:9" x14ac:dyDescent="0.2">
      <c r="A16" s="68" t="s">
        <v>54</v>
      </c>
      <c r="B16" s="68" t="s">
        <v>150</v>
      </c>
      <c r="C16" s="202">
        <v>2485.0202016819999</v>
      </c>
      <c r="D16" s="202">
        <v>2310.78935971192</v>
      </c>
    </row>
    <row r="17" spans="1:4" x14ac:dyDescent="0.2">
      <c r="A17" s="68" t="s">
        <v>54</v>
      </c>
      <c r="B17" s="68" t="s">
        <v>151</v>
      </c>
      <c r="C17" s="202">
        <v>2407.3612207289998</v>
      </c>
      <c r="D17" s="202">
        <v>2285.8610104745799</v>
      </c>
    </row>
    <row r="18" spans="1:4" x14ac:dyDescent="0.2">
      <c r="A18" s="68" t="s">
        <v>74</v>
      </c>
      <c r="B18" s="68" t="s">
        <v>140</v>
      </c>
      <c r="C18" s="202">
        <v>1574.013285857</v>
      </c>
      <c r="D18" s="202">
        <v>2259.1547007382501</v>
      </c>
    </row>
    <row r="19" spans="1:4" x14ac:dyDescent="0.2">
      <c r="A19" s="68" t="s">
        <v>54</v>
      </c>
      <c r="B19" s="68" t="s">
        <v>141</v>
      </c>
      <c r="C19" s="202">
        <v>1679.347788495</v>
      </c>
      <c r="D19" s="202">
        <v>2208.66469627883</v>
      </c>
    </row>
    <row r="20" spans="1:4" x14ac:dyDescent="0.2">
      <c r="A20" s="68" t="s">
        <v>54</v>
      </c>
      <c r="B20" s="68" t="s">
        <v>142</v>
      </c>
      <c r="C20" s="202">
        <v>1649.649151695</v>
      </c>
      <c r="D20" s="202">
        <v>2183.4896711588299</v>
      </c>
    </row>
    <row r="21" spans="1:4" x14ac:dyDescent="0.2">
      <c r="A21" s="68" t="s">
        <v>54</v>
      </c>
      <c r="B21" s="68" t="s">
        <v>143</v>
      </c>
      <c r="C21" s="202">
        <v>1610.1070104119999</v>
      </c>
      <c r="D21" s="202">
        <v>2136.3751494193298</v>
      </c>
    </row>
    <row r="22" spans="1:4" x14ac:dyDescent="0.2">
      <c r="A22" s="68" t="s">
        <v>54</v>
      </c>
      <c r="B22" s="68" t="s">
        <v>144</v>
      </c>
      <c r="C22" s="202">
        <v>1983.8585131570001</v>
      </c>
      <c r="D22" s="202">
        <v>2132.0546806259999</v>
      </c>
    </row>
    <row r="23" spans="1:4" x14ac:dyDescent="0.2">
      <c r="A23" s="68" t="s">
        <v>54</v>
      </c>
      <c r="B23" s="68" t="s">
        <v>145</v>
      </c>
      <c r="C23" s="202">
        <v>1977.752663881</v>
      </c>
      <c r="D23" s="202">
        <v>2109.50576274683</v>
      </c>
    </row>
    <row r="24" spans="1:4" x14ac:dyDescent="0.2">
      <c r="A24" s="68" t="s">
        <v>54</v>
      </c>
      <c r="B24" s="68" t="s">
        <v>146</v>
      </c>
      <c r="C24" s="202">
        <v>1689.822677398</v>
      </c>
      <c r="D24" s="202">
        <v>2054.60150703917</v>
      </c>
    </row>
    <row r="25" spans="1:4" x14ac:dyDescent="0.2">
      <c r="A25" s="68" t="s">
        <v>54</v>
      </c>
      <c r="B25" s="68" t="s">
        <v>147</v>
      </c>
      <c r="C25" s="202">
        <v>2010.1212929789999</v>
      </c>
      <c r="D25" s="202">
        <v>1993.9082986973301</v>
      </c>
    </row>
    <row r="26" spans="1:4" x14ac:dyDescent="0.2">
      <c r="A26" s="68" t="s">
        <v>54</v>
      </c>
      <c r="B26" s="68" t="s">
        <v>148</v>
      </c>
      <c r="C26" s="202">
        <v>2003.0738918500001</v>
      </c>
      <c r="D26" s="202">
        <v>1953.19757097875</v>
      </c>
    </row>
    <row r="27" spans="1:4" x14ac:dyDescent="0.2">
      <c r="A27" s="68" t="s">
        <v>54</v>
      </c>
      <c r="B27" s="68" t="s">
        <v>149</v>
      </c>
      <c r="C27" s="202">
        <v>1928.8196125219999</v>
      </c>
      <c r="D27" s="202">
        <v>1916.57894255475</v>
      </c>
    </row>
    <row r="28" spans="1:4" x14ac:dyDescent="0.2">
      <c r="A28" s="68" t="s">
        <v>54</v>
      </c>
      <c r="B28" s="68" t="s">
        <v>150</v>
      </c>
      <c r="C28" s="202">
        <v>1942.107419833</v>
      </c>
      <c r="D28" s="202">
        <v>1871.3362107339999</v>
      </c>
    </row>
    <row r="29" spans="1:4" x14ac:dyDescent="0.2">
      <c r="A29" s="68" t="s">
        <v>54</v>
      </c>
      <c r="B29" s="68" t="s">
        <v>151</v>
      </c>
      <c r="C29" s="202">
        <v>2321.6522857760001</v>
      </c>
      <c r="D29" s="202">
        <v>1864.1937994879199</v>
      </c>
    </row>
    <row r="30" spans="1:4" x14ac:dyDescent="0.2">
      <c r="A30" s="68" t="s">
        <v>75</v>
      </c>
      <c r="B30" s="68" t="s">
        <v>140</v>
      </c>
      <c r="C30" s="202">
        <v>2209.4747289289999</v>
      </c>
      <c r="D30" s="202">
        <v>1917.14891974392</v>
      </c>
    </row>
    <row r="31" spans="1:4" x14ac:dyDescent="0.2">
      <c r="A31" s="68" t="s">
        <v>54</v>
      </c>
      <c r="B31" s="68" t="s">
        <v>141</v>
      </c>
      <c r="C31" s="202">
        <v>1868.261175443</v>
      </c>
      <c r="D31" s="202">
        <v>1932.89170198958</v>
      </c>
    </row>
    <row r="32" spans="1:4" x14ac:dyDescent="0.2">
      <c r="A32" s="68" t="s">
        <v>54</v>
      </c>
      <c r="B32" s="68" t="s">
        <v>142</v>
      </c>
      <c r="C32" s="202">
        <v>2666.4913328950001</v>
      </c>
      <c r="D32" s="202">
        <v>2017.6285504229199</v>
      </c>
    </row>
    <row r="33" spans="1:4" x14ac:dyDescent="0.2">
      <c r="A33" s="68" t="s">
        <v>54</v>
      </c>
      <c r="B33" s="68" t="s">
        <v>143</v>
      </c>
      <c r="C33" s="202">
        <v>2330.124774075</v>
      </c>
      <c r="D33" s="202">
        <v>2077.6300307281699</v>
      </c>
    </row>
    <row r="34" spans="1:4" x14ac:dyDescent="0.2">
      <c r="A34" s="68" t="s">
        <v>54</v>
      </c>
      <c r="B34" s="68" t="s">
        <v>144</v>
      </c>
      <c r="C34" s="202">
        <v>2615.8516358030001</v>
      </c>
      <c r="D34" s="202">
        <v>2130.2961242820002</v>
      </c>
    </row>
    <row r="35" spans="1:4" x14ac:dyDescent="0.2">
      <c r="A35" s="68" t="s">
        <v>54</v>
      </c>
      <c r="B35" s="68" t="s">
        <v>145</v>
      </c>
      <c r="C35" s="202">
        <v>2317.7733903530002</v>
      </c>
      <c r="D35" s="202">
        <v>2158.63118482133</v>
      </c>
    </row>
    <row r="36" spans="1:4" x14ac:dyDescent="0.2">
      <c r="A36" s="68" t="s">
        <v>54</v>
      </c>
      <c r="B36" s="68" t="s">
        <v>146</v>
      </c>
      <c r="C36" s="202">
        <v>2121.4071263790001</v>
      </c>
      <c r="D36" s="202">
        <v>2194.5965555697499</v>
      </c>
    </row>
    <row r="37" spans="1:4" x14ac:dyDescent="0.2">
      <c r="A37" s="68" t="s">
        <v>54</v>
      </c>
      <c r="B37" s="68" t="s">
        <v>147</v>
      </c>
      <c r="C37" s="202">
        <v>2911.1634085370001</v>
      </c>
      <c r="D37" s="202">
        <v>2269.6833985329199</v>
      </c>
    </row>
    <row r="38" spans="1:4" x14ac:dyDescent="0.2">
      <c r="A38" s="68" t="s">
        <v>54</v>
      </c>
      <c r="B38" s="68" t="s">
        <v>148</v>
      </c>
      <c r="C38" s="202">
        <v>3073.4642871299998</v>
      </c>
      <c r="D38" s="202">
        <v>2358.8825981395798</v>
      </c>
    </row>
    <row r="39" spans="1:4" x14ac:dyDescent="0.2">
      <c r="A39" s="68" t="s">
        <v>54</v>
      </c>
      <c r="B39" s="68" t="s">
        <v>149</v>
      </c>
      <c r="C39" s="202">
        <v>2489.6324842909999</v>
      </c>
      <c r="D39" s="202">
        <v>2405.61700412033</v>
      </c>
    </row>
    <row r="40" spans="1:4" x14ac:dyDescent="0.2">
      <c r="A40" s="68" t="s">
        <v>54</v>
      </c>
      <c r="B40" s="68" t="s">
        <v>150</v>
      </c>
      <c r="C40" s="202">
        <v>2201.8290452659999</v>
      </c>
      <c r="D40" s="202">
        <v>2427.2604729064201</v>
      </c>
    </row>
    <row r="41" spans="1:4" x14ac:dyDescent="0.2">
      <c r="A41" s="68" t="s">
        <v>54</v>
      </c>
      <c r="B41" s="68" t="s">
        <v>151</v>
      </c>
      <c r="C41" s="202">
        <v>2032.009669413</v>
      </c>
      <c r="D41" s="202">
        <v>2403.1235882095002</v>
      </c>
    </row>
    <row r="42" spans="1:4" x14ac:dyDescent="0.2">
      <c r="A42" s="68" t="s">
        <v>76</v>
      </c>
      <c r="B42" s="68" t="s">
        <v>140</v>
      </c>
      <c r="C42" s="202">
        <v>2582.4303394610001</v>
      </c>
      <c r="D42" s="202">
        <v>2434.2032224205</v>
      </c>
    </row>
    <row r="43" spans="1:4" x14ac:dyDescent="0.2">
      <c r="A43" s="68" t="s">
        <v>54</v>
      </c>
      <c r="B43" s="68" t="s">
        <v>141</v>
      </c>
      <c r="C43" s="202">
        <v>2683.0153910640001</v>
      </c>
      <c r="D43" s="202">
        <v>2502.0994070555798</v>
      </c>
    </row>
    <row r="44" spans="1:4" x14ac:dyDescent="0.2">
      <c r="A44" s="68" t="s">
        <v>54</v>
      </c>
      <c r="B44" s="68" t="s">
        <v>142</v>
      </c>
      <c r="C44" s="202">
        <v>1919.491318549</v>
      </c>
      <c r="D44" s="202">
        <v>2439.84940586008</v>
      </c>
    </row>
    <row r="45" spans="1:4" x14ac:dyDescent="0.2">
      <c r="A45" s="68" t="s">
        <v>54</v>
      </c>
      <c r="B45" s="68" t="s">
        <v>143</v>
      </c>
      <c r="C45" s="202">
        <v>2240.3397922559998</v>
      </c>
      <c r="D45" s="202">
        <v>2432.3673240418302</v>
      </c>
    </row>
    <row r="46" spans="1:4" x14ac:dyDescent="0.2">
      <c r="A46" s="68" t="s">
        <v>54</v>
      </c>
      <c r="B46" s="68" t="s">
        <v>144</v>
      </c>
      <c r="C46" s="202">
        <v>2185.518440546</v>
      </c>
      <c r="D46" s="202">
        <v>2396.5062244370802</v>
      </c>
    </row>
    <row r="47" spans="1:4" x14ac:dyDescent="0.2">
      <c r="A47" s="68" t="s">
        <v>54</v>
      </c>
      <c r="B47" s="68" t="s">
        <v>145</v>
      </c>
      <c r="C47" s="202">
        <v>2146.7409138029998</v>
      </c>
      <c r="D47" s="202">
        <v>2382.2535180579198</v>
      </c>
    </row>
    <row r="48" spans="1:4" x14ac:dyDescent="0.2">
      <c r="A48" s="68" t="s">
        <v>54</v>
      </c>
      <c r="B48" s="68" t="s">
        <v>146</v>
      </c>
      <c r="C48" s="202">
        <v>2084.6418898729999</v>
      </c>
      <c r="D48" s="202">
        <v>2379.1897483490802</v>
      </c>
    </row>
    <row r="49" spans="1:4" x14ac:dyDescent="0.2">
      <c r="A49" s="68" t="s">
        <v>54</v>
      </c>
      <c r="B49" s="68" t="s">
        <v>147</v>
      </c>
      <c r="C49" s="202">
        <v>2495.2996727290001</v>
      </c>
      <c r="D49" s="202">
        <v>2344.5344370317498</v>
      </c>
    </row>
    <row r="50" spans="1:4" x14ac:dyDescent="0.2">
      <c r="A50" s="68" t="s">
        <v>54</v>
      </c>
      <c r="B50" s="68" t="s">
        <v>148</v>
      </c>
      <c r="C50" s="202">
        <v>2257.2019772600001</v>
      </c>
      <c r="D50" s="202">
        <v>2276.5125778759202</v>
      </c>
    </row>
    <row r="51" spans="1:4" x14ac:dyDescent="0.2">
      <c r="A51" s="68" t="s">
        <v>54</v>
      </c>
      <c r="B51" s="68" t="s">
        <v>149</v>
      </c>
      <c r="C51" s="202">
        <v>2398.863823528</v>
      </c>
      <c r="D51" s="202">
        <v>2268.9485228123299</v>
      </c>
    </row>
    <row r="52" spans="1:4" x14ac:dyDescent="0.2">
      <c r="A52" s="68" t="s">
        <v>54</v>
      </c>
      <c r="B52" s="68" t="s">
        <v>150</v>
      </c>
      <c r="C52" s="202">
        <v>2524.8973337920002</v>
      </c>
      <c r="D52" s="202">
        <v>2295.8708801895</v>
      </c>
    </row>
    <row r="53" spans="1:4" x14ac:dyDescent="0.2">
      <c r="A53" s="68" t="s">
        <v>54</v>
      </c>
      <c r="B53" s="68" t="s">
        <v>151</v>
      </c>
      <c r="C53" s="202">
        <v>2284.360025473</v>
      </c>
      <c r="D53" s="202">
        <v>2316.9000765278302</v>
      </c>
    </row>
    <row r="54" spans="1:4" x14ac:dyDescent="0.2">
      <c r="A54" s="68" t="s">
        <v>77</v>
      </c>
      <c r="B54" s="68" t="s">
        <v>140</v>
      </c>
      <c r="C54" s="202">
        <v>1933.504086593</v>
      </c>
      <c r="D54" s="202">
        <v>2262.8228887888299</v>
      </c>
    </row>
    <row r="55" spans="1:4" x14ac:dyDescent="0.2">
      <c r="A55" s="68" t="s">
        <v>54</v>
      </c>
      <c r="B55" s="68" t="s">
        <v>141</v>
      </c>
      <c r="C55" s="202">
        <v>2183.8845315489998</v>
      </c>
      <c r="D55" s="202">
        <v>2221.2286504959202</v>
      </c>
    </row>
    <row r="56" spans="1:4" x14ac:dyDescent="0.2">
      <c r="A56" s="68" t="s">
        <v>54</v>
      </c>
      <c r="B56" s="68" t="s">
        <v>142</v>
      </c>
      <c r="C56" s="202">
        <v>2230.315251774</v>
      </c>
      <c r="D56" s="202">
        <v>2247.1306449313302</v>
      </c>
    </row>
    <row r="57" spans="1:4" x14ac:dyDescent="0.2">
      <c r="A57" s="68" t="s">
        <v>54</v>
      </c>
      <c r="B57" s="68" t="s">
        <v>143</v>
      </c>
      <c r="C57" s="202">
        <v>2505.9196947949999</v>
      </c>
      <c r="D57" s="202">
        <v>2269.2623034762501</v>
      </c>
    </row>
    <row r="58" spans="1:4" x14ac:dyDescent="0.2">
      <c r="A58" s="68" t="s">
        <v>54</v>
      </c>
      <c r="B58" s="68" t="s">
        <v>144</v>
      </c>
      <c r="C58" s="202">
        <v>2653.2230326839999</v>
      </c>
      <c r="D58" s="202">
        <v>2308.2376861544199</v>
      </c>
    </row>
    <row r="59" spans="1:4" x14ac:dyDescent="0.2">
      <c r="A59" s="68" t="s">
        <v>54</v>
      </c>
      <c r="B59" s="68" t="s">
        <v>145</v>
      </c>
      <c r="C59" s="202">
        <v>2856.25875189</v>
      </c>
      <c r="D59" s="202">
        <v>2367.3641726616702</v>
      </c>
    </row>
    <row r="60" spans="1:4" x14ac:dyDescent="0.2">
      <c r="A60" s="68" t="s">
        <v>54</v>
      </c>
      <c r="B60" s="68" t="s">
        <v>146</v>
      </c>
      <c r="C60" s="202">
        <v>2113.3048988669998</v>
      </c>
      <c r="D60" s="202">
        <v>2369.7527567444999</v>
      </c>
    </row>
    <row r="61" spans="1:4" x14ac:dyDescent="0.2">
      <c r="A61" s="68" t="s">
        <v>54</v>
      </c>
      <c r="B61" s="68" t="s">
        <v>147</v>
      </c>
      <c r="C61" s="202">
        <v>2341.0457055470001</v>
      </c>
      <c r="D61" s="202">
        <v>2356.8982594793301</v>
      </c>
    </row>
    <row r="62" spans="1:4" x14ac:dyDescent="0.2">
      <c r="A62" s="68" t="s">
        <v>54</v>
      </c>
      <c r="B62" s="68" t="s">
        <v>148</v>
      </c>
      <c r="C62" s="202">
        <v>2138.7394757860002</v>
      </c>
      <c r="D62" s="202">
        <v>2347.0263843564999</v>
      </c>
    </row>
    <row r="63" spans="1:4" x14ac:dyDescent="0.2">
      <c r="A63" s="68" t="s">
        <v>54</v>
      </c>
      <c r="B63" s="68" t="s">
        <v>149</v>
      </c>
      <c r="C63" s="202">
        <v>2328.155214716</v>
      </c>
      <c r="D63" s="202">
        <v>2341.1340002888301</v>
      </c>
    </row>
    <row r="64" spans="1:4" x14ac:dyDescent="0.2">
      <c r="A64" s="68" t="s">
        <v>54</v>
      </c>
      <c r="B64" s="68" t="s">
        <v>150</v>
      </c>
      <c r="C64" s="202">
        <v>2188.4737942239999</v>
      </c>
      <c r="D64" s="202">
        <v>2313.09870532483</v>
      </c>
    </row>
    <row r="65" spans="1:4" x14ac:dyDescent="0.2">
      <c r="A65" s="68" t="s">
        <v>54</v>
      </c>
      <c r="B65" s="68" t="s">
        <v>151</v>
      </c>
      <c r="C65" s="202">
        <v>2738.79935746</v>
      </c>
      <c r="D65" s="202">
        <v>2350.9686496570798</v>
      </c>
    </row>
    <row r="66" spans="1:4" x14ac:dyDescent="0.2">
      <c r="A66" s="68" t="s">
        <v>78</v>
      </c>
      <c r="B66" s="68" t="s">
        <v>140</v>
      </c>
      <c r="C66" s="202">
        <v>1943.3097480609999</v>
      </c>
      <c r="D66" s="202">
        <v>2351.7857881127502</v>
      </c>
    </row>
    <row r="67" spans="1:4" x14ac:dyDescent="0.2">
      <c r="A67" s="68" t="s">
        <v>54</v>
      </c>
      <c r="B67" s="68" t="s">
        <v>141</v>
      </c>
      <c r="C67" s="202">
        <v>1833.0975500510001</v>
      </c>
      <c r="D67" s="202">
        <v>2322.5535396545802</v>
      </c>
    </row>
    <row r="68" spans="1:4" x14ac:dyDescent="0.2">
      <c r="A68" s="68" t="s">
        <v>54</v>
      </c>
      <c r="B68" s="68" t="s">
        <v>142</v>
      </c>
      <c r="C68" s="202">
        <v>1993.3354172859999</v>
      </c>
      <c r="D68" s="202">
        <v>2302.8052201139199</v>
      </c>
    </row>
    <row r="69" spans="1:4" x14ac:dyDescent="0.2">
      <c r="A69" s="68" t="s">
        <v>54</v>
      </c>
      <c r="B69" s="68" t="s">
        <v>143</v>
      </c>
      <c r="C69" s="202">
        <v>2020.074211823</v>
      </c>
      <c r="D69" s="202">
        <v>2262.3180965329202</v>
      </c>
    </row>
    <row r="70" spans="1:4" x14ac:dyDescent="0.2">
      <c r="A70" s="68" t="s">
        <v>54</v>
      </c>
      <c r="B70" s="68" t="s">
        <v>144</v>
      </c>
      <c r="C70" s="202">
        <v>2541.948392153</v>
      </c>
      <c r="D70" s="202">
        <v>2253.0452098219998</v>
      </c>
    </row>
    <row r="71" spans="1:4" x14ac:dyDescent="0.2">
      <c r="A71" s="68" t="s">
        <v>54</v>
      </c>
      <c r="B71" s="68" t="s">
        <v>145</v>
      </c>
      <c r="C71" s="202">
        <v>2100.354253905</v>
      </c>
      <c r="D71" s="202">
        <v>2190.0531683232498</v>
      </c>
    </row>
    <row r="72" spans="1:4" x14ac:dyDescent="0.2">
      <c r="A72" s="68" t="s">
        <v>54</v>
      </c>
      <c r="B72" s="68" t="s">
        <v>146</v>
      </c>
      <c r="C72" s="202">
        <v>2384.4574904649999</v>
      </c>
      <c r="D72" s="202">
        <v>2212.6492176230799</v>
      </c>
    </row>
    <row r="73" spans="1:4" x14ac:dyDescent="0.2">
      <c r="A73" s="68" t="s">
        <v>54</v>
      </c>
      <c r="B73" s="68" t="s">
        <v>147</v>
      </c>
      <c r="C73" s="202">
        <v>2818.0111267080001</v>
      </c>
      <c r="D73" s="202">
        <v>2252.3963360531702</v>
      </c>
    </row>
    <row r="74" spans="1:4" x14ac:dyDescent="0.2">
      <c r="A74" s="68" t="s">
        <v>54</v>
      </c>
      <c r="B74" s="68" t="s">
        <v>148</v>
      </c>
      <c r="C74" s="202">
        <v>1852.7433452539999</v>
      </c>
      <c r="D74" s="202">
        <v>2228.5633251754998</v>
      </c>
    </row>
    <row r="75" spans="1:4" x14ac:dyDescent="0.2">
      <c r="A75" s="68" t="s">
        <v>54</v>
      </c>
      <c r="B75" s="68" t="s">
        <v>149</v>
      </c>
      <c r="C75" s="202">
        <v>2258.9147784229999</v>
      </c>
      <c r="D75" s="202">
        <v>2222.7932888177502</v>
      </c>
    </row>
    <row r="76" spans="1:4" x14ac:dyDescent="0.2">
      <c r="A76" s="68" t="s">
        <v>54</v>
      </c>
      <c r="B76" s="68" t="s">
        <v>150</v>
      </c>
      <c r="C76" s="202">
        <v>1720.1555108</v>
      </c>
      <c r="D76" s="202">
        <v>2183.7667651990801</v>
      </c>
    </row>
    <row r="77" spans="1:4" x14ac:dyDescent="0.2">
      <c r="A77" s="68" t="s">
        <v>54</v>
      </c>
      <c r="B77" s="68" t="s">
        <v>151</v>
      </c>
      <c r="C77" s="202">
        <v>2789.8769758859999</v>
      </c>
      <c r="D77" s="202">
        <v>2188.0232334012499</v>
      </c>
    </row>
    <row r="78" spans="1:4" x14ac:dyDescent="0.2">
      <c r="A78" s="68" t="s">
        <v>79</v>
      </c>
      <c r="B78" s="68" t="s">
        <v>140</v>
      </c>
      <c r="C78" s="202">
        <v>1768.7447041519999</v>
      </c>
      <c r="D78" s="202">
        <v>2173.4761464088301</v>
      </c>
    </row>
    <row r="79" spans="1:4" x14ac:dyDescent="0.2">
      <c r="A79" s="68" t="s">
        <v>54</v>
      </c>
      <c r="B79" s="68" t="s">
        <v>141</v>
      </c>
      <c r="C79" s="202">
        <v>1743.1875806170001</v>
      </c>
      <c r="D79" s="202">
        <v>2165.9836489559998</v>
      </c>
    </row>
    <row r="80" spans="1:4" x14ac:dyDescent="0.2">
      <c r="A80" s="68" t="s">
        <v>54</v>
      </c>
      <c r="B80" s="68" t="s">
        <v>142</v>
      </c>
      <c r="C80" s="202">
        <v>1986.6897139979999</v>
      </c>
      <c r="D80" s="202">
        <v>2165.42984034867</v>
      </c>
    </row>
    <row r="81" spans="1:4" x14ac:dyDescent="0.2">
      <c r="A81" s="68" t="s">
        <v>54</v>
      </c>
      <c r="B81" s="68" t="s">
        <v>143</v>
      </c>
      <c r="C81" s="202">
        <v>1733.73172935</v>
      </c>
      <c r="D81" s="202">
        <v>2141.5679668092498</v>
      </c>
    </row>
    <row r="82" spans="1:4" x14ac:dyDescent="0.2">
      <c r="A82" s="68" t="s">
        <v>54</v>
      </c>
      <c r="B82" s="68" t="s">
        <v>144</v>
      </c>
      <c r="C82" s="202">
        <v>1798.6615119109999</v>
      </c>
      <c r="D82" s="202">
        <v>2079.6273934557498</v>
      </c>
    </row>
    <row r="83" spans="1:4" x14ac:dyDescent="0.2">
      <c r="A83" s="68" t="s">
        <v>54</v>
      </c>
      <c r="B83" s="68" t="s">
        <v>145</v>
      </c>
      <c r="C83" s="202">
        <v>1780.596483992</v>
      </c>
      <c r="D83" s="202">
        <v>2052.98091262967</v>
      </c>
    </row>
    <row r="84" spans="1:4" x14ac:dyDescent="0.2">
      <c r="A84" s="68" t="s">
        <v>54</v>
      </c>
      <c r="B84" s="68" t="s">
        <v>146</v>
      </c>
      <c r="C84" s="202">
        <v>1764.628665447</v>
      </c>
      <c r="D84" s="202">
        <v>2001.3285105448299</v>
      </c>
    </row>
    <row r="85" spans="1:4" x14ac:dyDescent="0.2">
      <c r="A85" s="68" t="s">
        <v>54</v>
      </c>
      <c r="B85" s="68" t="s">
        <v>147</v>
      </c>
      <c r="C85" s="202">
        <v>1883.842661506</v>
      </c>
      <c r="D85" s="202">
        <v>1923.48113844467</v>
      </c>
    </row>
    <row r="86" spans="1:4" x14ac:dyDescent="0.2">
      <c r="A86" s="68" t="s">
        <v>54</v>
      </c>
      <c r="B86" s="68" t="s">
        <v>148</v>
      </c>
      <c r="C86" s="202">
        <v>1869.15929342</v>
      </c>
      <c r="D86" s="202">
        <v>1924.8491341251699</v>
      </c>
    </row>
    <row r="87" spans="1:4" x14ac:dyDescent="0.2">
      <c r="A87" s="68" t="s">
        <v>54</v>
      </c>
      <c r="B87" s="68" t="s">
        <v>149</v>
      </c>
      <c r="C87" s="202">
        <v>1950.5947778069999</v>
      </c>
      <c r="D87" s="202">
        <v>1899.1558007404999</v>
      </c>
    </row>
    <row r="88" spans="1:4" x14ac:dyDescent="0.2">
      <c r="A88" s="68" t="s">
        <v>54</v>
      </c>
      <c r="B88" s="68" t="s">
        <v>150</v>
      </c>
      <c r="C88" s="202">
        <v>1916.1944893360001</v>
      </c>
      <c r="D88" s="202">
        <v>1915.4923822851699</v>
      </c>
    </row>
    <row r="89" spans="1:4" x14ac:dyDescent="0.2">
      <c r="A89" s="68" t="s">
        <v>54</v>
      </c>
      <c r="B89" s="68" t="s">
        <v>151</v>
      </c>
      <c r="C89" s="202">
        <v>1925.1618791159999</v>
      </c>
      <c r="D89" s="202">
        <v>1843.4327908876701</v>
      </c>
    </row>
    <row r="90" spans="1:4" x14ac:dyDescent="0.2">
      <c r="A90" s="68" t="s">
        <v>80</v>
      </c>
      <c r="B90" s="68" t="s">
        <v>140</v>
      </c>
      <c r="C90" s="202">
        <v>1583.2968420730001</v>
      </c>
      <c r="D90" s="202">
        <v>1827.97880238108</v>
      </c>
    </row>
    <row r="91" spans="1:4" x14ac:dyDescent="0.2">
      <c r="A91" s="68" t="s">
        <v>54</v>
      </c>
      <c r="B91" s="68" t="s">
        <v>141</v>
      </c>
      <c r="C91" s="202">
        <v>1672.5844089719999</v>
      </c>
      <c r="D91" s="202">
        <v>1822.0952047440001</v>
      </c>
    </row>
    <row r="92" spans="1:4" x14ac:dyDescent="0.2">
      <c r="A92" s="68" t="s">
        <v>54</v>
      </c>
      <c r="B92" s="68" t="s">
        <v>142</v>
      </c>
      <c r="C92" s="202">
        <v>1555.8531746660001</v>
      </c>
      <c r="D92" s="202">
        <v>1786.19215979967</v>
      </c>
    </row>
    <row r="93" spans="1:4" x14ac:dyDescent="0.2">
      <c r="A93" s="68" t="s">
        <v>54</v>
      </c>
      <c r="B93" s="68" t="s">
        <v>143</v>
      </c>
      <c r="C93" s="202">
        <v>1277.8516513100001</v>
      </c>
      <c r="D93" s="202">
        <v>1748.2021532963299</v>
      </c>
    </row>
    <row r="94" spans="1:4" x14ac:dyDescent="0.2">
      <c r="A94" s="68" t="s">
        <v>54</v>
      </c>
      <c r="B94" s="68" t="s">
        <v>144</v>
      </c>
      <c r="C94" s="202">
        <v>1223.713025258</v>
      </c>
      <c r="D94" s="202">
        <v>1700.28977940858</v>
      </c>
    </row>
    <row r="95" spans="1:4" x14ac:dyDescent="0.2">
      <c r="A95" s="68" t="s">
        <v>54</v>
      </c>
      <c r="B95" s="68" t="s">
        <v>145</v>
      </c>
      <c r="C95" s="202">
        <v>1307.371234209</v>
      </c>
      <c r="D95" s="202">
        <v>1660.85434192667</v>
      </c>
    </row>
    <row r="96" spans="1:4" x14ac:dyDescent="0.2">
      <c r="A96" s="68" t="s">
        <v>54</v>
      </c>
      <c r="B96" s="68" t="s">
        <v>146</v>
      </c>
      <c r="C96" s="202">
        <v>1307.3254495050001</v>
      </c>
      <c r="D96" s="202">
        <v>1622.74574059817</v>
      </c>
    </row>
    <row r="97" spans="1:4" x14ac:dyDescent="0.2">
      <c r="A97" s="68" t="s">
        <v>54</v>
      </c>
      <c r="B97" s="68" t="s">
        <v>147</v>
      </c>
      <c r="C97" s="202">
        <v>1310.3460591789999</v>
      </c>
      <c r="D97" s="202">
        <v>1574.95435707092</v>
      </c>
    </row>
    <row r="98" spans="1:4" x14ac:dyDescent="0.2">
      <c r="A98" s="68" t="s">
        <v>54</v>
      </c>
      <c r="B98" s="68" t="s">
        <v>148</v>
      </c>
      <c r="C98" s="202">
        <v>1471.0050672120001</v>
      </c>
      <c r="D98" s="202">
        <v>1541.7748382202501</v>
      </c>
    </row>
    <row r="99" spans="1:4" x14ac:dyDescent="0.2">
      <c r="A99" s="68" t="s">
        <v>54</v>
      </c>
      <c r="B99" s="68" t="s">
        <v>149</v>
      </c>
      <c r="C99" s="202">
        <v>1363.4424942529999</v>
      </c>
      <c r="D99" s="202">
        <v>1492.84548125742</v>
      </c>
    </row>
    <row r="100" spans="1:4" x14ac:dyDescent="0.2">
      <c r="A100" s="68" t="s">
        <v>54</v>
      </c>
      <c r="B100" s="68" t="s">
        <v>150</v>
      </c>
      <c r="C100" s="202">
        <v>1460.688703861</v>
      </c>
      <c r="D100" s="202">
        <v>1454.88666580117</v>
      </c>
    </row>
    <row r="101" spans="1:4" x14ac:dyDescent="0.2">
      <c r="A101" s="68" t="s">
        <v>54</v>
      </c>
      <c r="B101" s="68" t="s">
        <v>151</v>
      </c>
      <c r="C101" s="202">
        <v>1393.5600072550001</v>
      </c>
      <c r="D101" s="202">
        <v>1410.5865098127499</v>
      </c>
    </row>
    <row r="102" spans="1:4" x14ac:dyDescent="0.2">
      <c r="A102" s="68" t="s">
        <v>524</v>
      </c>
      <c r="B102" s="68" t="s">
        <v>140</v>
      </c>
      <c r="C102" s="202">
        <v>1323.412155429</v>
      </c>
      <c r="D102" s="202">
        <v>1388.9294525924199</v>
      </c>
    </row>
    <row r="103" spans="1:4" x14ac:dyDescent="0.2">
      <c r="A103" s="68" t="s">
        <v>54</v>
      </c>
      <c r="B103" s="68" t="s">
        <v>141</v>
      </c>
      <c r="C103" s="202">
        <v>1285.704185396</v>
      </c>
      <c r="D103" s="202">
        <v>1356.6894339610801</v>
      </c>
    </row>
    <row r="104" spans="1:4" x14ac:dyDescent="0.2">
      <c r="A104" s="68" t="s">
        <v>54</v>
      </c>
      <c r="B104" s="68" t="s">
        <v>142</v>
      </c>
      <c r="C104" s="202">
        <v>1562.2819323379999</v>
      </c>
      <c r="D104" s="202">
        <v>1357.2251637670799</v>
      </c>
    </row>
    <row r="105" spans="1:4" x14ac:dyDescent="0.2">
      <c r="A105" s="68" t="s">
        <v>54</v>
      </c>
      <c r="B105" s="68" t="s">
        <v>143</v>
      </c>
      <c r="C105" s="202">
        <v>1404.678035726</v>
      </c>
      <c r="D105" s="202">
        <v>1367.7940291350801</v>
      </c>
    </row>
    <row r="106" spans="1:4" x14ac:dyDescent="0.2">
      <c r="A106" s="68" t="s">
        <v>54</v>
      </c>
      <c r="B106" s="68" t="s">
        <v>144</v>
      </c>
      <c r="C106" s="202">
        <v>1324.3402681709999</v>
      </c>
      <c r="D106" s="202">
        <v>1376.1796327111699</v>
      </c>
    </row>
    <row r="107" spans="1:4" x14ac:dyDescent="0.2">
      <c r="A107" s="68" t="s">
        <v>54</v>
      </c>
      <c r="B107" s="68" t="s">
        <v>145</v>
      </c>
      <c r="C107" s="202">
        <v>1248.675763365</v>
      </c>
      <c r="D107" s="202">
        <v>1371.28834347417</v>
      </c>
    </row>
    <row r="108" spans="1:4" x14ac:dyDescent="0.2">
      <c r="A108" s="68" t="s">
        <v>54</v>
      </c>
      <c r="B108" s="68" t="s">
        <v>146</v>
      </c>
      <c r="C108" s="202">
        <v>1498.2356071429999</v>
      </c>
      <c r="D108" s="202">
        <v>1387.19752327733</v>
      </c>
    </row>
    <row r="109" spans="1:4" x14ac:dyDescent="0.2">
      <c r="A109" s="68" t="s">
        <v>54</v>
      </c>
      <c r="B109" s="68" t="s">
        <v>147</v>
      </c>
      <c r="C109" s="202">
        <v>1314.2402707599999</v>
      </c>
      <c r="D109" s="202">
        <v>1387.52204090908</v>
      </c>
    </row>
    <row r="110" spans="1:4" x14ac:dyDescent="0.2">
      <c r="A110" s="68" t="s">
        <v>54</v>
      </c>
      <c r="B110" s="68" t="s">
        <v>148</v>
      </c>
      <c r="C110" s="202">
        <v>1543.086057152</v>
      </c>
      <c r="D110" s="202">
        <v>1393.5287900707499</v>
      </c>
    </row>
    <row r="111" spans="1:4" x14ac:dyDescent="0.2">
      <c r="A111" s="68" t="s">
        <v>54</v>
      </c>
      <c r="B111" s="68" t="s">
        <v>149</v>
      </c>
      <c r="C111" s="202">
        <v>1631.280287889</v>
      </c>
      <c r="D111" s="202">
        <v>1415.8486062070799</v>
      </c>
    </row>
    <row r="112" spans="1:4" x14ac:dyDescent="0.2">
      <c r="A112" s="68" t="s">
        <v>54</v>
      </c>
      <c r="B112" s="68" t="s">
        <v>150</v>
      </c>
      <c r="C112" s="202">
        <v>1534.593373148</v>
      </c>
      <c r="D112" s="202">
        <v>1422.00732864767</v>
      </c>
    </row>
  </sheetData>
  <mergeCells count="1">
    <mergeCell ref="H1:I1"/>
  </mergeCells>
  <hyperlinks>
    <hyperlink ref="H1:I1" location="Index!A1" display="Regresar al Índice" xr:uid="{4CC3A644-2C3C-48C2-AD9E-1EB319517C4B}"/>
  </hyperlink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3C0AA-0169-4102-88AD-19DB5D641AD4}">
  <sheetPr codeName="Hoja129"/>
  <dimension ref="A1:I112"/>
  <sheetViews>
    <sheetView workbookViewId="0"/>
  </sheetViews>
  <sheetFormatPr baseColWidth="10" defaultRowHeight="14.25" x14ac:dyDescent="0.2"/>
  <cols>
    <col min="1" max="16384" width="11.42578125" style="68"/>
  </cols>
  <sheetData>
    <row r="1" spans="1:9" x14ac:dyDescent="0.2">
      <c r="A1" s="13" t="s">
        <v>1271</v>
      </c>
      <c r="H1" s="291" t="s">
        <v>38</v>
      </c>
      <c r="I1" s="291"/>
    </row>
    <row r="2" spans="1:9" x14ac:dyDescent="0.2">
      <c r="A2" s="68" t="s">
        <v>748</v>
      </c>
    </row>
    <row r="3" spans="1:9" x14ac:dyDescent="0.2">
      <c r="A3" s="68" t="s">
        <v>752</v>
      </c>
    </row>
    <row r="5" spans="1:9" x14ac:dyDescent="0.2">
      <c r="A5" s="68" t="s">
        <v>308</v>
      </c>
      <c r="B5" s="68" t="s">
        <v>362</v>
      </c>
      <c r="C5" s="68" t="s">
        <v>52</v>
      </c>
      <c r="D5" s="68" t="s">
        <v>363</v>
      </c>
    </row>
    <row r="6" spans="1:9" x14ac:dyDescent="0.2">
      <c r="A6" s="68" t="s">
        <v>61</v>
      </c>
      <c r="B6" s="68" t="s">
        <v>140</v>
      </c>
      <c r="C6" s="295">
        <v>-0.47355240180313501</v>
      </c>
      <c r="D6" s="295">
        <v>3.0256728215756099</v>
      </c>
    </row>
    <row r="7" spans="1:9" x14ac:dyDescent="0.2">
      <c r="A7" s="68" t="s">
        <v>54</v>
      </c>
      <c r="B7" s="68" t="s">
        <v>141</v>
      </c>
      <c r="C7" s="295">
        <v>1.57257808595226</v>
      </c>
      <c r="D7" s="295">
        <v>2.4348001194693798</v>
      </c>
    </row>
    <row r="8" spans="1:9" x14ac:dyDescent="0.2">
      <c r="A8" s="68" t="s">
        <v>54</v>
      </c>
      <c r="B8" s="68" t="s">
        <v>142</v>
      </c>
      <c r="C8" s="295">
        <v>2.0237160076320699</v>
      </c>
      <c r="D8" s="295">
        <v>1.96971867507196</v>
      </c>
    </row>
    <row r="9" spans="1:9" x14ac:dyDescent="0.2">
      <c r="A9" s="68" t="s">
        <v>54</v>
      </c>
      <c r="B9" s="68" t="s">
        <v>143</v>
      </c>
      <c r="C9" s="295">
        <v>5.3995302011886599</v>
      </c>
      <c r="D9" s="295">
        <v>2.0539285037026702</v>
      </c>
    </row>
    <row r="10" spans="1:9" x14ac:dyDescent="0.2">
      <c r="A10" s="68" t="s">
        <v>54</v>
      </c>
      <c r="B10" s="68" t="s">
        <v>144</v>
      </c>
      <c r="C10" s="295">
        <v>2.1040767471631301</v>
      </c>
      <c r="D10" s="295">
        <v>1.8672707084586799</v>
      </c>
    </row>
    <row r="11" spans="1:9" x14ac:dyDescent="0.2">
      <c r="A11" s="68" t="s">
        <v>54</v>
      </c>
      <c r="B11" s="68" t="s">
        <v>145</v>
      </c>
      <c r="C11" s="295">
        <v>0.41285680708727002</v>
      </c>
      <c r="D11" s="295">
        <v>1.6124077556816401</v>
      </c>
    </row>
    <row r="12" spans="1:9" x14ac:dyDescent="0.2">
      <c r="A12" s="68" t="s">
        <v>54</v>
      </c>
      <c r="B12" s="68" t="s">
        <v>146</v>
      </c>
      <c r="C12" s="295">
        <v>-3.66970573873227</v>
      </c>
      <c r="D12" s="295">
        <v>1.1412458375688901</v>
      </c>
    </row>
    <row r="13" spans="1:9" x14ac:dyDescent="0.2">
      <c r="A13" s="68" t="s">
        <v>54</v>
      </c>
      <c r="B13" s="68" t="s">
        <v>147</v>
      </c>
      <c r="C13" s="295">
        <v>-7.1657826622313898</v>
      </c>
      <c r="D13" s="295">
        <v>0.27579102671008299</v>
      </c>
    </row>
    <row r="14" spans="1:9" x14ac:dyDescent="0.2">
      <c r="A14" s="68" t="s">
        <v>54</v>
      </c>
      <c r="B14" s="68" t="s">
        <v>148</v>
      </c>
      <c r="C14" s="295">
        <v>-7.2677943431433896</v>
      </c>
      <c r="D14" s="295">
        <v>-0.52054146934540602</v>
      </c>
    </row>
    <row r="15" spans="1:9" x14ac:dyDescent="0.2">
      <c r="A15" s="68" t="s">
        <v>54</v>
      </c>
      <c r="B15" s="68" t="s">
        <v>149</v>
      </c>
      <c r="C15" s="295">
        <v>-8.0094028839736602</v>
      </c>
      <c r="D15" s="295">
        <v>-1.27649241203506</v>
      </c>
    </row>
    <row r="16" spans="1:9" x14ac:dyDescent="0.2">
      <c r="A16" s="68" t="s">
        <v>54</v>
      </c>
      <c r="B16" s="68" t="s">
        <v>150</v>
      </c>
      <c r="C16" s="295">
        <v>-8.8593399601294305</v>
      </c>
      <c r="D16" s="295">
        <v>-1.9968543287577101</v>
      </c>
    </row>
    <row r="17" spans="1:4" x14ac:dyDescent="0.2">
      <c r="A17" s="68" t="s">
        <v>54</v>
      </c>
      <c r="B17" s="68" t="s">
        <v>151</v>
      </c>
      <c r="C17" s="295">
        <v>-10.313004675974</v>
      </c>
      <c r="D17" s="295">
        <v>-2.8538187347469899</v>
      </c>
    </row>
    <row r="18" spans="1:4" x14ac:dyDescent="0.2">
      <c r="A18" s="68" t="s">
        <v>74</v>
      </c>
      <c r="B18" s="68" t="s">
        <v>140</v>
      </c>
      <c r="C18" s="295">
        <v>-10.6158321816118</v>
      </c>
      <c r="D18" s="295">
        <v>-3.6990087163977199</v>
      </c>
    </row>
    <row r="19" spans="1:4" x14ac:dyDescent="0.2">
      <c r="A19" s="68" t="s">
        <v>54</v>
      </c>
      <c r="B19" s="68" t="s">
        <v>141</v>
      </c>
      <c r="C19" s="295">
        <v>-12.961112018993299</v>
      </c>
      <c r="D19" s="295">
        <v>-4.91014955847651</v>
      </c>
    </row>
    <row r="20" spans="1:4" x14ac:dyDescent="0.2">
      <c r="A20" s="68" t="s">
        <v>54</v>
      </c>
      <c r="B20" s="68" t="s">
        <v>142</v>
      </c>
      <c r="C20" s="295">
        <v>-13.80992239207</v>
      </c>
      <c r="D20" s="295">
        <v>-6.2296194251183499</v>
      </c>
    </row>
    <row r="21" spans="1:4" x14ac:dyDescent="0.2">
      <c r="A21" s="68" t="s">
        <v>54</v>
      </c>
      <c r="B21" s="68" t="s">
        <v>143</v>
      </c>
      <c r="C21" s="295">
        <v>-16.625674835252401</v>
      </c>
      <c r="D21" s="295">
        <v>-8.0650531781551003</v>
      </c>
    </row>
    <row r="22" spans="1:4" x14ac:dyDescent="0.2">
      <c r="A22" s="68" t="s">
        <v>54</v>
      </c>
      <c r="B22" s="68" t="s">
        <v>144</v>
      </c>
      <c r="C22" s="295">
        <v>-14.8849306029018</v>
      </c>
      <c r="D22" s="295">
        <v>-9.4808037906605094</v>
      </c>
    </row>
    <row r="23" spans="1:4" x14ac:dyDescent="0.2">
      <c r="A23" s="68" t="s">
        <v>54</v>
      </c>
      <c r="B23" s="68" t="s">
        <v>145</v>
      </c>
      <c r="C23" s="295">
        <v>-14.6145196955215</v>
      </c>
      <c r="D23" s="295">
        <v>-10.733085165877901</v>
      </c>
    </row>
    <row r="24" spans="1:4" x14ac:dyDescent="0.2">
      <c r="A24" s="68" t="s">
        <v>54</v>
      </c>
      <c r="B24" s="68" t="s">
        <v>146</v>
      </c>
      <c r="C24" s="295">
        <v>-14.4663599402072</v>
      </c>
      <c r="D24" s="295">
        <v>-11.6328063493341</v>
      </c>
    </row>
    <row r="25" spans="1:4" x14ac:dyDescent="0.2">
      <c r="A25" s="68" t="s">
        <v>54</v>
      </c>
      <c r="B25" s="68" t="s">
        <v>147</v>
      </c>
      <c r="C25" s="295">
        <v>-15.756469716850001</v>
      </c>
      <c r="D25" s="295">
        <v>-12.348696937219</v>
      </c>
    </row>
    <row r="26" spans="1:4" x14ac:dyDescent="0.2">
      <c r="A26" s="68" t="s">
        <v>54</v>
      </c>
      <c r="B26" s="68" t="s">
        <v>148</v>
      </c>
      <c r="C26" s="295">
        <v>-17.094172386294598</v>
      </c>
      <c r="D26" s="295">
        <v>-13.1675617741483</v>
      </c>
    </row>
    <row r="27" spans="1:4" x14ac:dyDescent="0.2">
      <c r="A27" s="68" t="s">
        <v>54</v>
      </c>
      <c r="B27" s="68" t="s">
        <v>149</v>
      </c>
      <c r="C27" s="295">
        <v>-17.9538427687766</v>
      </c>
      <c r="D27" s="295">
        <v>-13.996265097881899</v>
      </c>
    </row>
    <row r="28" spans="1:4" x14ac:dyDescent="0.2">
      <c r="A28" s="68" t="s">
        <v>54</v>
      </c>
      <c r="B28" s="68" t="s">
        <v>150</v>
      </c>
      <c r="C28" s="295">
        <v>-19.017447312147201</v>
      </c>
      <c r="D28" s="295">
        <v>-14.8427740438834</v>
      </c>
    </row>
    <row r="29" spans="1:4" x14ac:dyDescent="0.2">
      <c r="A29" s="68" t="s">
        <v>54</v>
      </c>
      <c r="B29" s="68" t="s">
        <v>151</v>
      </c>
      <c r="C29" s="295">
        <v>-18.446756344959098</v>
      </c>
      <c r="D29" s="295">
        <v>-15.520586682965501</v>
      </c>
    </row>
    <row r="30" spans="1:4" x14ac:dyDescent="0.2">
      <c r="A30" s="68" t="s">
        <v>75</v>
      </c>
      <c r="B30" s="68" t="s">
        <v>140</v>
      </c>
      <c r="C30" s="295">
        <v>-15.1386614153768</v>
      </c>
      <c r="D30" s="295">
        <v>-15.8974891191125</v>
      </c>
    </row>
    <row r="31" spans="1:4" x14ac:dyDescent="0.2">
      <c r="A31" s="68" t="s">
        <v>54</v>
      </c>
      <c r="B31" s="68" t="s">
        <v>141</v>
      </c>
      <c r="C31" s="295">
        <v>-12.4859601710424</v>
      </c>
      <c r="D31" s="295">
        <v>-15.8578931317833</v>
      </c>
    </row>
    <row r="32" spans="1:4" x14ac:dyDescent="0.2">
      <c r="A32" s="68" t="s">
        <v>54</v>
      </c>
      <c r="B32" s="68" t="s">
        <v>142</v>
      </c>
      <c r="C32" s="295">
        <v>-7.5961486297249197</v>
      </c>
      <c r="D32" s="295">
        <v>-15.3400786515879</v>
      </c>
    </row>
    <row r="33" spans="1:4" x14ac:dyDescent="0.2">
      <c r="A33" s="68" t="s">
        <v>54</v>
      </c>
      <c r="B33" s="68" t="s">
        <v>143</v>
      </c>
      <c r="C33" s="295">
        <v>-2.7497566945175098</v>
      </c>
      <c r="D33" s="295">
        <v>-14.183752139859999</v>
      </c>
    </row>
    <row r="34" spans="1:4" x14ac:dyDescent="0.2">
      <c r="A34" s="68" t="s">
        <v>54</v>
      </c>
      <c r="B34" s="68" t="s">
        <v>144</v>
      </c>
      <c r="C34" s="295">
        <v>-8.2481765593545003E-2</v>
      </c>
      <c r="D34" s="295">
        <v>-12.950214736751001</v>
      </c>
    </row>
    <row r="35" spans="1:4" x14ac:dyDescent="0.2">
      <c r="A35" s="68" t="s">
        <v>54</v>
      </c>
      <c r="B35" s="68" t="s">
        <v>145</v>
      </c>
      <c r="C35" s="295">
        <v>2.3287645353731001</v>
      </c>
      <c r="D35" s="295">
        <v>-11.5382743841764</v>
      </c>
    </row>
    <row r="36" spans="1:4" x14ac:dyDescent="0.2">
      <c r="A36" s="68" t="s">
        <v>54</v>
      </c>
      <c r="B36" s="68" t="s">
        <v>146</v>
      </c>
      <c r="C36" s="295">
        <v>6.8137323977887299</v>
      </c>
      <c r="D36" s="295">
        <v>-9.7649333560100793</v>
      </c>
    </row>
    <row r="37" spans="1:4" x14ac:dyDescent="0.2">
      <c r="A37" s="68" t="s">
        <v>54</v>
      </c>
      <c r="B37" s="68" t="s">
        <v>147</v>
      </c>
      <c r="C37" s="295">
        <v>13.8308817920941</v>
      </c>
      <c r="D37" s="295">
        <v>-7.29932073026474</v>
      </c>
    </row>
    <row r="38" spans="1:4" x14ac:dyDescent="0.2">
      <c r="A38" s="68" t="s">
        <v>54</v>
      </c>
      <c r="B38" s="68" t="s">
        <v>148</v>
      </c>
      <c r="C38" s="295">
        <v>20.7703016422217</v>
      </c>
      <c r="D38" s="295">
        <v>-4.1439478945550396</v>
      </c>
    </row>
    <row r="39" spans="1:4" x14ac:dyDescent="0.2">
      <c r="A39" s="68" t="s">
        <v>54</v>
      </c>
      <c r="B39" s="68" t="s">
        <v>149</v>
      </c>
      <c r="C39" s="295">
        <v>25.516197152500698</v>
      </c>
      <c r="D39" s="295">
        <v>-0.52144456778192705</v>
      </c>
    </row>
    <row r="40" spans="1:4" x14ac:dyDescent="0.2">
      <c r="A40" s="68" t="s">
        <v>54</v>
      </c>
      <c r="B40" s="68" t="s">
        <v>150</v>
      </c>
      <c r="C40" s="295">
        <v>29.7073427523943</v>
      </c>
      <c r="D40" s="295">
        <v>3.5389546042631901</v>
      </c>
    </row>
    <row r="41" spans="1:4" x14ac:dyDescent="0.2">
      <c r="A41" s="68" t="s">
        <v>54</v>
      </c>
      <c r="B41" s="68" t="s">
        <v>151</v>
      </c>
      <c r="C41" s="295">
        <v>28.909536598052402</v>
      </c>
      <c r="D41" s="295">
        <v>7.4853123495141496</v>
      </c>
    </row>
    <row r="42" spans="1:4" x14ac:dyDescent="0.2">
      <c r="A42" s="68" t="s">
        <v>76</v>
      </c>
      <c r="B42" s="68" t="s">
        <v>140</v>
      </c>
      <c r="C42" s="295">
        <v>26.9699603067689</v>
      </c>
      <c r="D42" s="295">
        <v>10.994364159692999</v>
      </c>
    </row>
    <row r="43" spans="1:4" x14ac:dyDescent="0.2">
      <c r="A43" s="68" t="s">
        <v>54</v>
      </c>
      <c r="B43" s="68" t="s">
        <v>141</v>
      </c>
      <c r="C43" s="295">
        <v>29.448504770344702</v>
      </c>
      <c r="D43" s="295">
        <v>14.488902904808601</v>
      </c>
    </row>
    <row r="44" spans="1:4" x14ac:dyDescent="0.2">
      <c r="A44" s="68" t="s">
        <v>54</v>
      </c>
      <c r="B44" s="68" t="s">
        <v>142</v>
      </c>
      <c r="C44" s="295">
        <v>20.926590047938401</v>
      </c>
      <c r="D44" s="295">
        <v>16.865797794613801</v>
      </c>
    </row>
    <row r="45" spans="1:4" x14ac:dyDescent="0.2">
      <c r="A45" s="68" t="s">
        <v>54</v>
      </c>
      <c r="B45" s="68" t="s">
        <v>143</v>
      </c>
      <c r="C45" s="295">
        <v>17.0741319709043</v>
      </c>
      <c r="D45" s="295">
        <v>18.517788516732299</v>
      </c>
    </row>
    <row r="46" spans="1:4" x14ac:dyDescent="0.2">
      <c r="A46" s="68" t="s">
        <v>54</v>
      </c>
      <c r="B46" s="68" t="s">
        <v>144</v>
      </c>
      <c r="C46" s="295">
        <v>12.4963894512462</v>
      </c>
      <c r="D46" s="295">
        <v>19.566027784802301</v>
      </c>
    </row>
    <row r="47" spans="1:4" x14ac:dyDescent="0.2">
      <c r="A47" s="68" t="s">
        <v>54</v>
      </c>
      <c r="B47" s="68" t="s">
        <v>145</v>
      </c>
      <c r="C47" s="295">
        <v>10.359450693059999</v>
      </c>
      <c r="D47" s="295">
        <v>20.235251631276199</v>
      </c>
    </row>
    <row r="48" spans="1:4" x14ac:dyDescent="0.2">
      <c r="A48" s="68" t="s">
        <v>54</v>
      </c>
      <c r="B48" s="68" t="s">
        <v>146</v>
      </c>
      <c r="C48" s="295">
        <v>8.4112586575809196</v>
      </c>
      <c r="D48" s="295">
        <v>20.368378819592198</v>
      </c>
    </row>
    <row r="49" spans="1:4" x14ac:dyDescent="0.2">
      <c r="A49" s="68" t="s">
        <v>54</v>
      </c>
      <c r="B49" s="68" t="s">
        <v>147</v>
      </c>
      <c r="C49" s="295">
        <v>3.2978625365641401</v>
      </c>
      <c r="D49" s="295">
        <v>19.4906272149647</v>
      </c>
    </row>
    <row r="50" spans="1:4" x14ac:dyDescent="0.2">
      <c r="A50" s="68" t="s">
        <v>54</v>
      </c>
      <c r="B50" s="68" t="s">
        <v>148</v>
      </c>
      <c r="C50" s="295">
        <v>-3.4919084285343698</v>
      </c>
      <c r="D50" s="295">
        <v>17.4687763757351</v>
      </c>
    </row>
    <row r="51" spans="1:4" x14ac:dyDescent="0.2">
      <c r="A51" s="68" t="s">
        <v>54</v>
      </c>
      <c r="B51" s="68" t="s">
        <v>149</v>
      </c>
      <c r="C51" s="295">
        <v>-5.6812236143124499</v>
      </c>
      <c r="D51" s="295">
        <v>14.868991311834</v>
      </c>
    </row>
    <row r="52" spans="1:4" x14ac:dyDescent="0.2">
      <c r="A52" s="68" t="s">
        <v>54</v>
      </c>
      <c r="B52" s="68" t="s">
        <v>150</v>
      </c>
      <c r="C52" s="295">
        <v>-5.4130817101631399</v>
      </c>
      <c r="D52" s="295">
        <v>11.9422892732875</v>
      </c>
    </row>
    <row r="53" spans="1:4" x14ac:dyDescent="0.2">
      <c r="A53" s="68" t="s">
        <v>54</v>
      </c>
      <c r="B53" s="68" t="s">
        <v>151</v>
      </c>
      <c r="C53" s="295">
        <v>-3.5879765861692299</v>
      </c>
      <c r="D53" s="295">
        <v>9.2341631746023793</v>
      </c>
    </row>
    <row r="54" spans="1:4" x14ac:dyDescent="0.2">
      <c r="A54" s="68" t="s">
        <v>77</v>
      </c>
      <c r="B54" s="68" t="s">
        <v>140</v>
      </c>
      <c r="C54" s="295">
        <v>-7.0405105068117999</v>
      </c>
      <c r="D54" s="295">
        <v>6.3999572734706502</v>
      </c>
    </row>
    <row r="55" spans="1:4" x14ac:dyDescent="0.2">
      <c r="A55" s="68" t="s">
        <v>54</v>
      </c>
      <c r="B55" s="68" t="s">
        <v>141</v>
      </c>
      <c r="C55" s="295">
        <v>-11.225403585790801</v>
      </c>
      <c r="D55" s="295">
        <v>3.0104649104593602</v>
      </c>
    </row>
    <row r="56" spans="1:4" x14ac:dyDescent="0.2">
      <c r="A56" s="68" t="s">
        <v>54</v>
      </c>
      <c r="B56" s="68" t="s">
        <v>142</v>
      </c>
      <c r="C56" s="295">
        <v>-7.8987973792920902</v>
      </c>
      <c r="D56" s="295">
        <v>0.60834929152348505</v>
      </c>
    </row>
    <row r="57" spans="1:4" x14ac:dyDescent="0.2">
      <c r="A57" s="68" t="s">
        <v>54</v>
      </c>
      <c r="B57" s="68" t="s">
        <v>143</v>
      </c>
      <c r="C57" s="295">
        <v>-6.7056081108076304</v>
      </c>
      <c r="D57" s="295">
        <v>-1.37329571528584</v>
      </c>
    </row>
    <row r="58" spans="1:4" x14ac:dyDescent="0.2">
      <c r="A58" s="68" t="s">
        <v>54</v>
      </c>
      <c r="B58" s="68" t="s">
        <v>144</v>
      </c>
      <c r="C58" s="295">
        <v>-3.6832175682498001</v>
      </c>
      <c r="D58" s="295">
        <v>-2.7215963002438501</v>
      </c>
    </row>
    <row r="59" spans="1:4" x14ac:dyDescent="0.2">
      <c r="A59" s="68" t="s">
        <v>54</v>
      </c>
      <c r="B59" s="68" t="s">
        <v>145</v>
      </c>
      <c r="C59" s="295">
        <v>-0.62501095216718205</v>
      </c>
      <c r="D59" s="295">
        <v>-3.6369681040127801</v>
      </c>
    </row>
    <row r="60" spans="1:4" x14ac:dyDescent="0.2">
      <c r="A60" s="68" t="s">
        <v>54</v>
      </c>
      <c r="B60" s="68" t="s">
        <v>146</v>
      </c>
      <c r="C60" s="295">
        <v>-0.39664728763780799</v>
      </c>
      <c r="D60" s="295">
        <v>-4.3709602661143396</v>
      </c>
    </row>
    <row r="61" spans="1:4" x14ac:dyDescent="0.2">
      <c r="A61" s="68" t="s">
        <v>54</v>
      </c>
      <c r="B61" s="68" t="s">
        <v>147</v>
      </c>
      <c r="C61" s="295">
        <v>0.52734659181361598</v>
      </c>
      <c r="D61" s="295">
        <v>-4.60183659484355</v>
      </c>
    </row>
    <row r="62" spans="1:4" x14ac:dyDescent="0.2">
      <c r="A62" s="68" t="s">
        <v>54</v>
      </c>
      <c r="B62" s="68" t="s">
        <v>148</v>
      </c>
      <c r="C62" s="295">
        <v>3.0974485784030201</v>
      </c>
      <c r="D62" s="295">
        <v>-4.0527235109320996</v>
      </c>
    </row>
    <row r="63" spans="1:4" x14ac:dyDescent="0.2">
      <c r="A63" s="68" t="s">
        <v>54</v>
      </c>
      <c r="B63" s="68" t="s">
        <v>149</v>
      </c>
      <c r="C63" s="295">
        <v>3.1814506477664302</v>
      </c>
      <c r="D63" s="295">
        <v>-3.3141673224255301</v>
      </c>
    </row>
    <row r="64" spans="1:4" x14ac:dyDescent="0.2">
      <c r="A64" s="68" t="s">
        <v>54</v>
      </c>
      <c r="B64" s="68" t="s">
        <v>150</v>
      </c>
      <c r="C64" s="295">
        <v>0.75038301517684802</v>
      </c>
      <c r="D64" s="295">
        <v>-2.8005452619805302</v>
      </c>
    </row>
    <row r="65" spans="1:4" x14ac:dyDescent="0.2">
      <c r="A65" s="68" t="s">
        <v>54</v>
      </c>
      <c r="B65" s="68" t="s">
        <v>151</v>
      </c>
      <c r="C65" s="295">
        <v>1.4704377402544599</v>
      </c>
      <c r="D65" s="295">
        <v>-2.3790107347785598</v>
      </c>
    </row>
    <row r="66" spans="1:4" x14ac:dyDescent="0.2">
      <c r="A66" s="68" t="s">
        <v>78</v>
      </c>
      <c r="B66" s="68" t="s">
        <v>140</v>
      </c>
      <c r="C66" s="295">
        <v>3.9315007712129799</v>
      </c>
      <c r="D66" s="295">
        <v>-1.46467646160983</v>
      </c>
    </row>
    <row r="67" spans="1:4" x14ac:dyDescent="0.2">
      <c r="A67" s="68" t="s">
        <v>54</v>
      </c>
      <c r="B67" s="68" t="s">
        <v>141</v>
      </c>
      <c r="C67" s="295">
        <v>4.5616595633252404</v>
      </c>
      <c r="D67" s="295">
        <v>-0.14908786585016001</v>
      </c>
    </row>
    <row r="68" spans="1:4" x14ac:dyDescent="0.2">
      <c r="A68" s="68" t="s">
        <v>54</v>
      </c>
      <c r="B68" s="68" t="s">
        <v>142</v>
      </c>
      <c r="C68" s="295">
        <v>2.4775851510086202</v>
      </c>
      <c r="D68" s="295">
        <v>0.715610678341566</v>
      </c>
    </row>
    <row r="69" spans="1:4" x14ac:dyDescent="0.2">
      <c r="A69" s="68" t="s">
        <v>54</v>
      </c>
      <c r="B69" s="68" t="s">
        <v>143</v>
      </c>
      <c r="C69" s="295">
        <v>-0.30601164672307002</v>
      </c>
      <c r="D69" s="295">
        <v>1.24891038368195</v>
      </c>
    </row>
    <row r="70" spans="1:4" x14ac:dyDescent="0.2">
      <c r="A70" s="68" t="s">
        <v>54</v>
      </c>
      <c r="B70" s="68" t="s">
        <v>144</v>
      </c>
      <c r="C70" s="295">
        <v>-2.39110888204798</v>
      </c>
      <c r="D70" s="295">
        <v>1.3565861075321</v>
      </c>
    </row>
    <row r="71" spans="1:4" x14ac:dyDescent="0.2">
      <c r="A71" s="68" t="s">
        <v>54</v>
      </c>
      <c r="B71" s="68" t="s">
        <v>145</v>
      </c>
      <c r="C71" s="295">
        <v>-7.4898068656273997</v>
      </c>
      <c r="D71" s="295">
        <v>0.78451978141041201</v>
      </c>
    </row>
    <row r="72" spans="1:4" x14ac:dyDescent="0.2">
      <c r="A72" s="68" t="s">
        <v>54</v>
      </c>
      <c r="B72" s="68" t="s">
        <v>146</v>
      </c>
      <c r="C72" s="295">
        <v>-6.6295329195962696</v>
      </c>
      <c r="D72" s="295">
        <v>0.26511264541387403</v>
      </c>
    </row>
    <row r="73" spans="1:4" x14ac:dyDescent="0.2">
      <c r="A73" s="68" t="s">
        <v>54</v>
      </c>
      <c r="B73" s="68" t="s">
        <v>147</v>
      </c>
      <c r="C73" s="295">
        <v>-4.4338750307046597</v>
      </c>
      <c r="D73" s="295">
        <v>-0.148322489795982</v>
      </c>
    </row>
    <row r="74" spans="1:4" x14ac:dyDescent="0.2">
      <c r="A74" s="68" t="s">
        <v>54</v>
      </c>
      <c r="B74" s="68" t="s">
        <v>148</v>
      </c>
      <c r="C74" s="295">
        <v>-5.0473680215350303</v>
      </c>
      <c r="D74" s="295">
        <v>-0.82705720645748604</v>
      </c>
    </row>
    <row r="75" spans="1:4" x14ac:dyDescent="0.2">
      <c r="A75" s="68" t="s">
        <v>54</v>
      </c>
      <c r="B75" s="68" t="s">
        <v>149</v>
      </c>
      <c r="C75" s="295">
        <v>-5.05484570539247</v>
      </c>
      <c r="D75" s="295">
        <v>-1.51341523588739</v>
      </c>
    </row>
    <row r="76" spans="1:4" x14ac:dyDescent="0.2">
      <c r="A76" s="68" t="s">
        <v>54</v>
      </c>
      <c r="B76" s="68" t="s">
        <v>150</v>
      </c>
      <c r="C76" s="295">
        <v>-5.5912849645379801</v>
      </c>
      <c r="D76" s="295">
        <v>-2.0418875675303001</v>
      </c>
    </row>
    <row r="77" spans="1:4" x14ac:dyDescent="0.2">
      <c r="A77" s="68" t="s">
        <v>54</v>
      </c>
      <c r="B77" s="68" t="s">
        <v>151</v>
      </c>
      <c r="C77" s="295">
        <v>-6.9309906059189998</v>
      </c>
      <c r="D77" s="295">
        <v>-2.7420065963780802</v>
      </c>
    </row>
    <row r="78" spans="1:4" x14ac:dyDescent="0.2">
      <c r="A78" s="68" t="s">
        <v>79</v>
      </c>
      <c r="B78" s="68" t="s">
        <v>140</v>
      </c>
      <c r="C78" s="295">
        <v>-7.5818827805318803</v>
      </c>
      <c r="D78" s="295">
        <v>-3.7014552256901601</v>
      </c>
    </row>
    <row r="79" spans="1:4" x14ac:dyDescent="0.2">
      <c r="A79" s="68" t="s">
        <v>54</v>
      </c>
      <c r="B79" s="68" t="s">
        <v>141</v>
      </c>
      <c r="C79" s="295">
        <v>-6.7412823009397203</v>
      </c>
      <c r="D79" s="295">
        <v>-4.64336704771224</v>
      </c>
    </row>
    <row r="80" spans="1:4" x14ac:dyDescent="0.2">
      <c r="A80" s="68" t="s">
        <v>54</v>
      </c>
      <c r="B80" s="68" t="s">
        <v>142</v>
      </c>
      <c r="C80" s="295">
        <v>-5.9655666300102501</v>
      </c>
      <c r="D80" s="295">
        <v>-5.3469630294638097</v>
      </c>
    </row>
    <row r="81" spans="1:4" x14ac:dyDescent="0.2">
      <c r="A81" s="68" t="s">
        <v>54</v>
      </c>
      <c r="B81" s="68" t="s">
        <v>143</v>
      </c>
      <c r="C81" s="295">
        <v>-5.3374514357074903</v>
      </c>
      <c r="D81" s="295">
        <v>-5.7662496785458401</v>
      </c>
    </row>
    <row r="82" spans="1:4" x14ac:dyDescent="0.2">
      <c r="A82" s="68" t="s">
        <v>54</v>
      </c>
      <c r="B82" s="68" t="s">
        <v>144</v>
      </c>
      <c r="C82" s="295">
        <v>-7.6970411250625004</v>
      </c>
      <c r="D82" s="295">
        <v>-6.2084106987970502</v>
      </c>
    </row>
    <row r="83" spans="1:4" x14ac:dyDescent="0.2">
      <c r="A83" s="68" t="s">
        <v>54</v>
      </c>
      <c r="B83" s="68" t="s">
        <v>145</v>
      </c>
      <c r="C83" s="295">
        <v>-6.2588551582301797</v>
      </c>
      <c r="D83" s="295">
        <v>-6.1058313898472898</v>
      </c>
    </row>
    <row r="84" spans="1:4" x14ac:dyDescent="0.2">
      <c r="A84" s="68" t="s">
        <v>54</v>
      </c>
      <c r="B84" s="68" t="s">
        <v>146</v>
      </c>
      <c r="C84" s="295">
        <v>-9.5505742796980204</v>
      </c>
      <c r="D84" s="295">
        <v>-6.3492515031890999</v>
      </c>
    </row>
    <row r="85" spans="1:4" x14ac:dyDescent="0.2">
      <c r="A85" s="68" t="s">
        <v>54</v>
      </c>
      <c r="B85" s="68" t="s">
        <v>147</v>
      </c>
      <c r="C85" s="295">
        <v>-14.602900579427001</v>
      </c>
      <c r="D85" s="295">
        <v>-7.1966702989159597</v>
      </c>
    </row>
    <row r="86" spans="1:4" x14ac:dyDescent="0.2">
      <c r="A86" s="68" t="s">
        <v>54</v>
      </c>
      <c r="B86" s="68" t="s">
        <v>148</v>
      </c>
      <c r="C86" s="295">
        <v>-13.6282504346793</v>
      </c>
      <c r="D86" s="295">
        <v>-7.9117438333446497</v>
      </c>
    </row>
    <row r="87" spans="1:4" x14ac:dyDescent="0.2">
      <c r="A87" s="68" t="s">
        <v>54</v>
      </c>
      <c r="B87" s="68" t="s">
        <v>149</v>
      </c>
      <c r="C87" s="295">
        <v>-14.559945349186499</v>
      </c>
      <c r="D87" s="295">
        <v>-8.7038354703274798</v>
      </c>
    </row>
    <row r="88" spans="1:4" x14ac:dyDescent="0.2">
      <c r="A88" s="68" t="s">
        <v>54</v>
      </c>
      <c r="B88" s="68" t="s">
        <v>150</v>
      </c>
      <c r="C88" s="295">
        <v>-12.2849375303804</v>
      </c>
      <c r="D88" s="295">
        <v>-9.2616398508143494</v>
      </c>
    </row>
    <row r="89" spans="1:4" x14ac:dyDescent="0.2">
      <c r="A89" s="68" t="s">
        <v>54</v>
      </c>
      <c r="B89" s="68" t="s">
        <v>151</v>
      </c>
      <c r="C89" s="295">
        <v>-15.7489389167922</v>
      </c>
      <c r="D89" s="295">
        <v>-9.9964688767204493</v>
      </c>
    </row>
    <row r="90" spans="1:4" x14ac:dyDescent="0.2">
      <c r="A90" s="68" t="s">
        <v>80</v>
      </c>
      <c r="B90" s="68" t="s">
        <v>140</v>
      </c>
      <c r="C90" s="295">
        <v>-15.896072501122401</v>
      </c>
      <c r="D90" s="295">
        <v>-10.689318020103</v>
      </c>
    </row>
    <row r="91" spans="1:4" x14ac:dyDescent="0.2">
      <c r="A91" s="68" t="s">
        <v>54</v>
      </c>
      <c r="B91" s="68" t="s">
        <v>141</v>
      </c>
      <c r="C91" s="295">
        <v>-15.8767793273857</v>
      </c>
      <c r="D91" s="295">
        <v>-11.450609438973499</v>
      </c>
    </row>
    <row r="92" spans="1:4" x14ac:dyDescent="0.2">
      <c r="A92" s="68" t="s">
        <v>54</v>
      </c>
      <c r="B92" s="68" t="s">
        <v>142</v>
      </c>
      <c r="C92" s="295">
        <v>-17.513274892708498</v>
      </c>
      <c r="D92" s="295">
        <v>-12.412918460865001</v>
      </c>
    </row>
    <row r="93" spans="1:4" x14ac:dyDescent="0.2">
      <c r="A93" s="68" t="s">
        <v>54</v>
      </c>
      <c r="B93" s="68" t="s">
        <v>143</v>
      </c>
      <c r="C93" s="295">
        <v>-18.368121843874899</v>
      </c>
      <c r="D93" s="295">
        <v>-13.4988076615456</v>
      </c>
    </row>
    <row r="94" spans="1:4" x14ac:dyDescent="0.2">
      <c r="A94" s="68" t="s">
        <v>54</v>
      </c>
      <c r="B94" s="68" t="s">
        <v>144</v>
      </c>
      <c r="C94" s="295">
        <v>-18.2406528804574</v>
      </c>
      <c r="D94" s="295">
        <v>-14.3774419744952</v>
      </c>
    </row>
    <row r="95" spans="1:4" x14ac:dyDescent="0.2">
      <c r="A95" s="68" t="s">
        <v>54</v>
      </c>
      <c r="B95" s="68" t="s">
        <v>145</v>
      </c>
      <c r="C95" s="295">
        <v>-19.100351507931201</v>
      </c>
      <c r="D95" s="295">
        <v>-15.447566670303599</v>
      </c>
    </row>
    <row r="96" spans="1:4" x14ac:dyDescent="0.2">
      <c r="A96" s="68" t="s">
        <v>54</v>
      </c>
      <c r="B96" s="68" t="s">
        <v>146</v>
      </c>
      <c r="C96" s="295">
        <v>-18.916573063939602</v>
      </c>
      <c r="D96" s="295">
        <v>-16.2280665689904</v>
      </c>
    </row>
    <row r="97" spans="1:4" x14ac:dyDescent="0.2">
      <c r="A97" s="68" t="s">
        <v>54</v>
      </c>
      <c r="B97" s="68" t="s">
        <v>147</v>
      </c>
      <c r="C97" s="295">
        <v>-18.119584039985401</v>
      </c>
      <c r="D97" s="295">
        <v>-16.521123524036899</v>
      </c>
    </row>
    <row r="98" spans="1:4" x14ac:dyDescent="0.2">
      <c r="A98" s="68" t="s">
        <v>54</v>
      </c>
      <c r="B98" s="68" t="s">
        <v>148</v>
      </c>
      <c r="C98" s="295">
        <v>-19.901523143475998</v>
      </c>
      <c r="D98" s="295">
        <v>-17.04389624977</v>
      </c>
    </row>
    <row r="99" spans="1:4" x14ac:dyDescent="0.2">
      <c r="A99" s="68" t="s">
        <v>54</v>
      </c>
      <c r="B99" s="68" t="s">
        <v>149</v>
      </c>
      <c r="C99" s="295">
        <v>-21.3942594559466</v>
      </c>
      <c r="D99" s="295">
        <v>-17.613422425333301</v>
      </c>
    </row>
    <row r="100" spans="1:4" x14ac:dyDescent="0.2">
      <c r="A100" s="68" t="s">
        <v>54</v>
      </c>
      <c r="B100" s="68" t="s">
        <v>150</v>
      </c>
      <c r="C100" s="295">
        <v>-24.0463350699678</v>
      </c>
      <c r="D100" s="295">
        <v>-18.5935388869656</v>
      </c>
    </row>
    <row r="101" spans="1:4" x14ac:dyDescent="0.2">
      <c r="A101" s="68" t="s">
        <v>54</v>
      </c>
      <c r="B101" s="68" t="s">
        <v>151</v>
      </c>
      <c r="C101" s="295">
        <v>-23.480448173349899</v>
      </c>
      <c r="D101" s="295">
        <v>-19.237831325012099</v>
      </c>
    </row>
    <row r="102" spans="1:4" x14ac:dyDescent="0.2">
      <c r="A102" s="68" t="s">
        <v>524</v>
      </c>
      <c r="B102" s="68" t="s">
        <v>140</v>
      </c>
      <c r="C102" s="295">
        <v>-24.0182954647379</v>
      </c>
      <c r="D102" s="295">
        <v>-19.914683238646699</v>
      </c>
    </row>
    <row r="103" spans="1:4" x14ac:dyDescent="0.2">
      <c r="A103" s="68" t="s">
        <v>54</v>
      </c>
      <c r="B103" s="68" t="s">
        <v>141</v>
      </c>
      <c r="C103" s="295">
        <v>-25.542341013311901</v>
      </c>
      <c r="D103" s="295">
        <v>-20.720146712473898</v>
      </c>
    </row>
    <row r="104" spans="1:4" x14ac:dyDescent="0.2">
      <c r="A104" s="68" t="s">
        <v>54</v>
      </c>
      <c r="B104" s="68" t="s">
        <v>142</v>
      </c>
      <c r="C104" s="295">
        <v>-24.015724941973499</v>
      </c>
      <c r="D104" s="295">
        <v>-21.262017549912699</v>
      </c>
    </row>
    <row r="105" spans="1:4" x14ac:dyDescent="0.2">
      <c r="A105" s="68" t="s">
        <v>54</v>
      </c>
      <c r="B105" s="68" t="s">
        <v>143</v>
      </c>
      <c r="C105" s="295">
        <v>-21.7599619954688</v>
      </c>
      <c r="D105" s="295">
        <v>-21.544670895878799</v>
      </c>
    </row>
    <row r="106" spans="1:4" x14ac:dyDescent="0.2">
      <c r="A106" s="68" t="s">
        <v>54</v>
      </c>
      <c r="B106" s="68" t="s">
        <v>144</v>
      </c>
      <c r="C106" s="295">
        <v>-19.062053458331899</v>
      </c>
      <c r="D106" s="295">
        <v>-21.613120944035</v>
      </c>
    </row>
    <row r="107" spans="1:4" x14ac:dyDescent="0.2">
      <c r="A107" s="68" t="s">
        <v>54</v>
      </c>
      <c r="B107" s="68" t="s">
        <v>145</v>
      </c>
      <c r="C107" s="295">
        <v>-17.4347618055771</v>
      </c>
      <c r="D107" s="295">
        <v>-21.474321802172199</v>
      </c>
    </row>
    <row r="108" spans="1:4" x14ac:dyDescent="0.2">
      <c r="A108" s="68" t="s">
        <v>54</v>
      </c>
      <c r="B108" s="68" t="s">
        <v>146</v>
      </c>
      <c r="C108" s="295">
        <v>-14.5154112211077</v>
      </c>
      <c r="D108" s="295">
        <v>-21.1075583152696</v>
      </c>
    </row>
    <row r="109" spans="1:4" x14ac:dyDescent="0.2">
      <c r="A109" s="68" t="s">
        <v>54</v>
      </c>
      <c r="B109" s="68" t="s">
        <v>147</v>
      </c>
      <c r="C109" s="295">
        <v>-11.900809399354101</v>
      </c>
      <c r="D109" s="295">
        <v>-20.589327095216898</v>
      </c>
    </row>
    <row r="110" spans="1:4" x14ac:dyDescent="0.2">
      <c r="A110" s="68" t="s">
        <v>54</v>
      </c>
      <c r="B110" s="68" t="s">
        <v>148</v>
      </c>
      <c r="C110" s="295">
        <v>-9.6152852202872907</v>
      </c>
      <c r="D110" s="295">
        <v>-19.7321406016179</v>
      </c>
    </row>
    <row r="111" spans="1:4" x14ac:dyDescent="0.2">
      <c r="A111" s="68" t="s">
        <v>54</v>
      </c>
      <c r="B111" s="68" t="s">
        <v>149</v>
      </c>
      <c r="C111" s="295">
        <v>-5.1577257001494399</v>
      </c>
      <c r="D111" s="295">
        <v>-18.3790961219681</v>
      </c>
    </row>
    <row r="112" spans="1:4" x14ac:dyDescent="0.2">
      <c r="A112" s="68" t="s">
        <v>54</v>
      </c>
      <c r="B112" s="68" t="s">
        <v>150</v>
      </c>
      <c r="C112" s="295">
        <v>-2.2599242900748</v>
      </c>
      <c r="D112" s="295">
        <v>-16.5635618903104</v>
      </c>
    </row>
  </sheetData>
  <mergeCells count="1">
    <mergeCell ref="H1:I1"/>
  </mergeCells>
  <hyperlinks>
    <hyperlink ref="H1:I1" location="Index!A1" display="Regresar al Índice" xr:uid="{4C409593-5F4A-4A38-8A15-61EB5177F4AB}"/>
  </hyperlink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CB4FC-2D9C-4384-94A7-369DC99BABEC}">
  <sheetPr codeName="Hoja130"/>
  <dimension ref="A1:I37"/>
  <sheetViews>
    <sheetView workbookViewId="0"/>
  </sheetViews>
  <sheetFormatPr baseColWidth="10" defaultRowHeight="14.25" x14ac:dyDescent="0.2"/>
  <cols>
    <col min="1" max="16384" width="11.42578125" style="68"/>
  </cols>
  <sheetData>
    <row r="1" spans="1:9" x14ac:dyDescent="0.2">
      <c r="A1" s="13" t="s">
        <v>1272</v>
      </c>
      <c r="H1" s="291" t="s">
        <v>38</v>
      </c>
      <c r="I1" s="291"/>
    </row>
    <row r="2" spans="1:9" x14ac:dyDescent="0.2">
      <c r="A2" s="68" t="s">
        <v>748</v>
      </c>
    </row>
    <row r="5" spans="1:9" x14ac:dyDescent="0.2">
      <c r="A5" s="68" t="s">
        <v>2</v>
      </c>
      <c r="B5" s="68" t="s">
        <v>753</v>
      </c>
    </row>
    <row r="6" spans="1:9" x14ac:dyDescent="0.2">
      <c r="A6" s="68" t="s">
        <v>30</v>
      </c>
      <c r="B6" s="295">
        <v>0.18060981322606401</v>
      </c>
    </row>
    <row r="7" spans="1:9" x14ac:dyDescent="0.2">
      <c r="A7" s="68" t="s">
        <v>18</v>
      </c>
      <c r="B7" s="295">
        <v>0.372475112224605</v>
      </c>
    </row>
    <row r="8" spans="1:9" x14ac:dyDescent="0.2">
      <c r="A8" s="68" t="s">
        <v>7</v>
      </c>
      <c r="B8" s="295">
        <v>0.74972350552803801</v>
      </c>
    </row>
    <row r="9" spans="1:9" x14ac:dyDescent="0.2">
      <c r="A9" s="68" t="s">
        <v>22</v>
      </c>
      <c r="B9" s="295">
        <v>0.797170715474667</v>
      </c>
    </row>
    <row r="10" spans="1:9" x14ac:dyDescent="0.2">
      <c r="A10" s="68" t="s">
        <v>17</v>
      </c>
      <c r="B10" s="295">
        <v>0.80811016741427899</v>
      </c>
    </row>
    <row r="11" spans="1:9" x14ac:dyDescent="0.2">
      <c r="A11" s="68" t="s">
        <v>15</v>
      </c>
      <c r="B11" s="295">
        <v>0.83450952535836898</v>
      </c>
    </row>
    <row r="12" spans="1:9" x14ac:dyDescent="0.2">
      <c r="A12" s="68" t="s">
        <v>19</v>
      </c>
      <c r="B12" s="295">
        <v>0.94210382258229297</v>
      </c>
    </row>
    <row r="13" spans="1:9" x14ac:dyDescent="0.2">
      <c r="A13" s="68" t="s">
        <v>5</v>
      </c>
      <c r="B13" s="295">
        <v>0.95884659175577003</v>
      </c>
    </row>
    <row r="14" spans="1:9" x14ac:dyDescent="0.2">
      <c r="A14" s="68" t="s">
        <v>21</v>
      </c>
      <c r="B14" s="295">
        <v>0.96313996964920201</v>
      </c>
    </row>
    <row r="15" spans="1:9" x14ac:dyDescent="0.2">
      <c r="A15" s="68" t="s">
        <v>25</v>
      </c>
      <c r="B15" s="295">
        <v>1.0668646084106399</v>
      </c>
    </row>
    <row r="16" spans="1:9" x14ac:dyDescent="0.2">
      <c r="A16" s="68" t="s">
        <v>16</v>
      </c>
      <c r="B16" s="295">
        <v>1.0915011999488</v>
      </c>
    </row>
    <row r="17" spans="1:2" x14ac:dyDescent="0.2">
      <c r="A17" s="68" t="s">
        <v>3</v>
      </c>
      <c r="B17" s="295">
        <v>1.2432653194185601</v>
      </c>
    </row>
    <row r="18" spans="1:2" x14ac:dyDescent="0.2">
      <c r="A18" s="68" t="s">
        <v>12</v>
      </c>
      <c r="B18" s="295">
        <v>1.37418291213143</v>
      </c>
    </row>
    <row r="19" spans="1:2" x14ac:dyDescent="0.2">
      <c r="A19" s="68" t="s">
        <v>33</v>
      </c>
      <c r="B19" s="295">
        <v>1.4722681030432501</v>
      </c>
    </row>
    <row r="20" spans="1:2" x14ac:dyDescent="0.2">
      <c r="A20" s="68" t="s">
        <v>24</v>
      </c>
      <c r="B20" s="295">
        <v>1.4939761145966699</v>
      </c>
    </row>
    <row r="21" spans="1:2" x14ac:dyDescent="0.2">
      <c r="A21" s="68" t="s">
        <v>32</v>
      </c>
      <c r="B21" s="295">
        <v>1.6391339568608601</v>
      </c>
    </row>
    <row r="22" spans="1:2" x14ac:dyDescent="0.2">
      <c r="A22" s="68" t="s">
        <v>11</v>
      </c>
      <c r="B22" s="295">
        <v>1.67502603416753</v>
      </c>
    </row>
    <row r="23" spans="1:2" x14ac:dyDescent="0.2">
      <c r="A23" s="68" t="s">
        <v>26</v>
      </c>
      <c r="B23" s="295">
        <v>1.84741428624059</v>
      </c>
    </row>
    <row r="24" spans="1:2" x14ac:dyDescent="0.2">
      <c r="A24" s="68" t="s">
        <v>23</v>
      </c>
      <c r="B24" s="295">
        <v>2.45330963250318</v>
      </c>
    </row>
    <row r="25" spans="1:2" x14ac:dyDescent="0.2">
      <c r="A25" s="68" t="s">
        <v>8</v>
      </c>
      <c r="B25" s="295">
        <v>2.8736720610231701</v>
      </c>
    </row>
    <row r="26" spans="1:2" x14ac:dyDescent="0.2">
      <c r="A26" s="68" t="s">
        <v>29</v>
      </c>
      <c r="B26" s="295">
        <v>3.1785604158852299</v>
      </c>
    </row>
    <row r="27" spans="1:2" x14ac:dyDescent="0.2">
      <c r="A27" s="68" t="s">
        <v>10</v>
      </c>
      <c r="B27" s="295">
        <v>3.3432983086670101</v>
      </c>
    </row>
    <row r="28" spans="1:2" x14ac:dyDescent="0.2">
      <c r="A28" s="68" t="s">
        <v>6</v>
      </c>
      <c r="B28" s="295">
        <v>3.5731696000456501</v>
      </c>
    </row>
    <row r="29" spans="1:2" x14ac:dyDescent="0.2">
      <c r="A29" s="68" t="s">
        <v>31</v>
      </c>
      <c r="B29" s="295">
        <v>3.8169978810180099</v>
      </c>
    </row>
    <row r="30" spans="1:2" x14ac:dyDescent="0.2">
      <c r="A30" s="68" t="s">
        <v>4</v>
      </c>
      <c r="B30" s="295">
        <v>4.0198658387235202</v>
      </c>
    </row>
    <row r="31" spans="1:2" x14ac:dyDescent="0.2">
      <c r="A31" s="68" t="s">
        <v>9</v>
      </c>
      <c r="B31" s="295">
        <v>5.4291097762928704</v>
      </c>
    </row>
    <row r="32" spans="1:2" x14ac:dyDescent="0.2">
      <c r="A32" s="68" t="s">
        <v>27</v>
      </c>
      <c r="B32" s="295">
        <v>5.6066013892241697</v>
      </c>
    </row>
    <row r="33" spans="1:2" x14ac:dyDescent="0.2">
      <c r="A33" s="68" t="s">
        <v>14</v>
      </c>
      <c r="B33" s="295">
        <v>5.7270219773134903</v>
      </c>
    </row>
    <row r="34" spans="1:2" x14ac:dyDescent="0.2">
      <c r="A34" s="68" t="s">
        <v>0</v>
      </c>
      <c r="B34" s="295">
        <v>6.0837445596512998</v>
      </c>
    </row>
    <row r="35" spans="1:2" x14ac:dyDescent="0.2">
      <c r="A35" s="68" t="s">
        <v>28</v>
      </c>
      <c r="B35" s="295">
        <v>10.199132203915999</v>
      </c>
    </row>
    <row r="36" spans="1:2" x14ac:dyDescent="0.2">
      <c r="A36" s="68" t="s">
        <v>20</v>
      </c>
      <c r="B36" s="295">
        <v>10.540123325290701</v>
      </c>
    </row>
    <row r="37" spans="1:2" x14ac:dyDescent="0.2">
      <c r="A37" s="68" t="s">
        <v>13</v>
      </c>
      <c r="B37" s="295">
        <v>13.6450712724141</v>
      </c>
    </row>
  </sheetData>
  <mergeCells count="1">
    <mergeCell ref="H1:I1"/>
  </mergeCells>
  <hyperlinks>
    <hyperlink ref="H1:I1" location="Index!A1" display="Regresar al Índice" xr:uid="{1316FB8C-C326-4441-BB09-9AE1ED543D83}"/>
  </hyperlink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68BF5-E2A7-4A9D-A955-8284BD7615EC}">
  <sheetPr codeName="Hoja131"/>
  <dimension ref="A1:I38"/>
  <sheetViews>
    <sheetView workbookViewId="0"/>
  </sheetViews>
  <sheetFormatPr baseColWidth="10" defaultRowHeight="14.25" x14ac:dyDescent="0.2"/>
  <cols>
    <col min="1" max="16384" width="11.42578125" style="68"/>
  </cols>
  <sheetData>
    <row r="1" spans="1:9" x14ac:dyDescent="0.2">
      <c r="A1" s="13" t="s">
        <v>1273</v>
      </c>
      <c r="H1" s="291" t="s">
        <v>38</v>
      </c>
      <c r="I1" s="291"/>
    </row>
    <row r="2" spans="1:9" x14ac:dyDescent="0.2">
      <c r="A2" s="68" t="s">
        <v>748</v>
      </c>
    </row>
    <row r="3" spans="1:9" x14ac:dyDescent="0.2">
      <c r="A3" s="68" t="s">
        <v>754</v>
      </c>
    </row>
    <row r="5" spans="1:9" x14ac:dyDescent="0.2">
      <c r="A5" s="68" t="s">
        <v>2</v>
      </c>
      <c r="B5" s="68" t="s">
        <v>52</v>
      </c>
    </row>
    <row r="6" spans="1:9" x14ac:dyDescent="0.2">
      <c r="A6" s="68" t="s">
        <v>25</v>
      </c>
      <c r="B6" s="295">
        <v>-47.411749874447501</v>
      </c>
    </row>
    <row r="7" spans="1:9" x14ac:dyDescent="0.2">
      <c r="A7" s="68" t="s">
        <v>21</v>
      </c>
      <c r="B7" s="295">
        <v>-45.530184617053798</v>
      </c>
    </row>
    <row r="8" spans="1:9" x14ac:dyDescent="0.2">
      <c r="A8" s="68" t="s">
        <v>15</v>
      </c>
      <c r="B8" s="295">
        <v>-44.673856601260901</v>
      </c>
    </row>
    <row r="9" spans="1:9" x14ac:dyDescent="0.2">
      <c r="A9" s="68" t="s">
        <v>32</v>
      </c>
      <c r="B9" s="295">
        <v>-40.1058163744013</v>
      </c>
    </row>
    <row r="10" spans="1:9" x14ac:dyDescent="0.2">
      <c r="A10" s="68" t="s">
        <v>5</v>
      </c>
      <c r="B10" s="295">
        <v>-40.069560942898001</v>
      </c>
    </row>
    <row r="11" spans="1:9" x14ac:dyDescent="0.2">
      <c r="A11" s="68" t="s">
        <v>3</v>
      </c>
      <c r="B11" s="295">
        <v>-38.207624103078302</v>
      </c>
    </row>
    <row r="12" spans="1:9" x14ac:dyDescent="0.2">
      <c r="A12" s="68" t="s">
        <v>30</v>
      </c>
      <c r="B12" s="295">
        <v>-34.4560767087236</v>
      </c>
    </row>
    <row r="13" spans="1:9" x14ac:dyDescent="0.2">
      <c r="A13" s="68" t="s">
        <v>22</v>
      </c>
      <c r="B13" s="295">
        <v>-32.751991879347699</v>
      </c>
    </row>
    <row r="14" spans="1:9" x14ac:dyDescent="0.2">
      <c r="A14" s="68" t="s">
        <v>4</v>
      </c>
      <c r="B14" s="295">
        <v>-24.577687736150398</v>
      </c>
    </row>
    <row r="15" spans="1:9" x14ac:dyDescent="0.2">
      <c r="A15" s="68" t="s">
        <v>24</v>
      </c>
      <c r="B15" s="295">
        <v>-23.0746552251581</v>
      </c>
    </row>
    <row r="16" spans="1:9" x14ac:dyDescent="0.2">
      <c r="A16" s="68" t="s">
        <v>23</v>
      </c>
      <c r="B16" s="295">
        <v>-19.980715477846399</v>
      </c>
    </row>
    <row r="17" spans="1:2" x14ac:dyDescent="0.2">
      <c r="A17" s="68" t="s">
        <v>17</v>
      </c>
      <c r="B17" s="295">
        <v>-13.636745376032501</v>
      </c>
    </row>
    <row r="18" spans="1:2" x14ac:dyDescent="0.2">
      <c r="A18" s="68" t="s">
        <v>8</v>
      </c>
      <c r="B18" s="295">
        <v>-12.0050402255767</v>
      </c>
    </row>
    <row r="19" spans="1:2" x14ac:dyDescent="0.2">
      <c r="A19" s="68" t="s">
        <v>10</v>
      </c>
      <c r="B19" s="295">
        <v>-11.4829081752149</v>
      </c>
    </row>
    <row r="20" spans="1:2" x14ac:dyDescent="0.2">
      <c r="A20" s="68" t="s">
        <v>14</v>
      </c>
      <c r="B20" s="295">
        <v>-7.4936397926618197</v>
      </c>
    </row>
    <row r="21" spans="1:2" x14ac:dyDescent="0.2">
      <c r="A21" s="68" t="s">
        <v>26</v>
      </c>
      <c r="B21" s="295">
        <v>-6.31701472132647</v>
      </c>
    </row>
    <row r="22" spans="1:2" x14ac:dyDescent="0.2">
      <c r="A22" s="68" t="s">
        <v>20</v>
      </c>
      <c r="B22" s="295">
        <v>-5.6924005901428396</v>
      </c>
    </row>
    <row r="23" spans="1:2" x14ac:dyDescent="0.2">
      <c r="A23" s="68" t="s">
        <v>18</v>
      </c>
      <c r="B23" s="295">
        <v>-2.2304481180115698</v>
      </c>
    </row>
    <row r="24" spans="1:2" x14ac:dyDescent="0.2">
      <c r="A24" s="68" t="s">
        <v>0</v>
      </c>
      <c r="B24" s="295">
        <v>5.0595769715785304</v>
      </c>
    </row>
    <row r="25" spans="1:2" x14ac:dyDescent="0.2">
      <c r="A25" s="68" t="s">
        <v>1</v>
      </c>
      <c r="B25" s="295">
        <v>9.9321923381884094</v>
      </c>
    </row>
    <row r="26" spans="1:2" x14ac:dyDescent="0.2">
      <c r="A26" s="68" t="s">
        <v>9</v>
      </c>
      <c r="B26" s="295">
        <v>15.2928513284054</v>
      </c>
    </row>
    <row r="27" spans="1:2" x14ac:dyDescent="0.2">
      <c r="A27" s="68" t="s">
        <v>16</v>
      </c>
      <c r="B27" s="295">
        <v>15.8460188742956</v>
      </c>
    </row>
    <row r="28" spans="1:2" x14ac:dyDescent="0.2">
      <c r="A28" s="68" t="s">
        <v>19</v>
      </c>
      <c r="B28" s="295">
        <v>18.822502555590599</v>
      </c>
    </row>
    <row r="29" spans="1:2" x14ac:dyDescent="0.2">
      <c r="A29" s="68" t="s">
        <v>12</v>
      </c>
      <c r="B29" s="295">
        <v>29.953404162482698</v>
      </c>
    </row>
    <row r="30" spans="1:2" x14ac:dyDescent="0.2">
      <c r="A30" s="68" t="s">
        <v>13</v>
      </c>
      <c r="B30" s="295">
        <v>45.888319700275702</v>
      </c>
    </row>
    <row r="31" spans="1:2" x14ac:dyDescent="0.2">
      <c r="A31" s="68" t="s">
        <v>27</v>
      </c>
      <c r="B31" s="295">
        <v>49.101435251851598</v>
      </c>
    </row>
    <row r="32" spans="1:2" x14ac:dyDescent="0.2">
      <c r="A32" s="68" t="s">
        <v>11</v>
      </c>
      <c r="B32" s="295">
        <v>54.3966229661307</v>
      </c>
    </row>
    <row r="33" spans="1:2" x14ac:dyDescent="0.2">
      <c r="A33" s="68" t="s">
        <v>6</v>
      </c>
      <c r="B33" s="295">
        <v>56.052061009516002</v>
      </c>
    </row>
    <row r="34" spans="1:2" x14ac:dyDescent="0.2">
      <c r="A34" s="68" t="s">
        <v>7</v>
      </c>
      <c r="B34" s="295">
        <v>57.514511745991697</v>
      </c>
    </row>
    <row r="35" spans="1:2" x14ac:dyDescent="0.2">
      <c r="A35" s="68" t="s">
        <v>31</v>
      </c>
      <c r="B35" s="295">
        <v>61.793788958055003</v>
      </c>
    </row>
    <row r="36" spans="1:2" x14ac:dyDescent="0.2">
      <c r="A36" s="68" t="s">
        <v>29</v>
      </c>
      <c r="B36" s="295">
        <v>76.223856529035203</v>
      </c>
    </row>
    <row r="37" spans="1:2" x14ac:dyDescent="0.2">
      <c r="A37" s="68" t="s">
        <v>28</v>
      </c>
      <c r="B37" s="295">
        <v>111.57960805549099</v>
      </c>
    </row>
    <row r="38" spans="1:2" x14ac:dyDescent="0.2">
      <c r="A38" s="68" t="s">
        <v>33</v>
      </c>
      <c r="B38" s="295">
        <v>156.382531244071</v>
      </c>
    </row>
  </sheetData>
  <mergeCells count="1">
    <mergeCell ref="H1:I1"/>
  </mergeCells>
  <hyperlinks>
    <hyperlink ref="H1:I1" location="Index!A1" display="Regresar al Índice" xr:uid="{173B2811-1976-4122-A949-82B008DC3CDB}"/>
  </hyperlink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EF743-E65A-434F-90D7-BF64B1B1DFEB}">
  <sheetPr codeName="Hoja132"/>
  <dimension ref="A1:I38"/>
  <sheetViews>
    <sheetView workbookViewId="0"/>
  </sheetViews>
  <sheetFormatPr baseColWidth="10" defaultRowHeight="14.25" x14ac:dyDescent="0.2"/>
  <cols>
    <col min="1" max="16384" width="11.42578125" style="68"/>
  </cols>
  <sheetData>
    <row r="1" spans="1:9" x14ac:dyDescent="0.2">
      <c r="A1" s="13" t="s">
        <v>1274</v>
      </c>
      <c r="H1" s="291" t="s">
        <v>38</v>
      </c>
      <c r="I1" s="291"/>
    </row>
    <row r="2" spans="1:9" x14ac:dyDescent="0.2">
      <c r="A2" s="68" t="s">
        <v>748</v>
      </c>
    </row>
    <row r="3" spans="1:9" x14ac:dyDescent="0.2">
      <c r="A3" s="68" t="s">
        <v>755</v>
      </c>
    </row>
    <row r="5" spans="1:9" x14ac:dyDescent="0.2">
      <c r="A5" s="68" t="s">
        <v>2</v>
      </c>
      <c r="B5" s="68" t="s">
        <v>52</v>
      </c>
    </row>
    <row r="6" spans="1:9" x14ac:dyDescent="0.2">
      <c r="A6" s="68" t="s">
        <v>21</v>
      </c>
      <c r="B6" s="295">
        <v>-36.117723843647198</v>
      </c>
    </row>
    <row r="7" spans="1:9" x14ac:dyDescent="0.2">
      <c r="A7" s="68" t="s">
        <v>22</v>
      </c>
      <c r="B7" s="295">
        <v>-35.332424427131599</v>
      </c>
    </row>
    <row r="8" spans="1:9" x14ac:dyDescent="0.2">
      <c r="A8" s="68" t="s">
        <v>8</v>
      </c>
      <c r="B8" s="295">
        <v>-17.935366548855502</v>
      </c>
    </row>
    <row r="9" spans="1:9" x14ac:dyDescent="0.2">
      <c r="A9" s="68" t="s">
        <v>3</v>
      </c>
      <c r="B9" s="295">
        <v>-17.7472228510908</v>
      </c>
    </row>
    <row r="10" spans="1:9" x14ac:dyDescent="0.2">
      <c r="A10" s="68" t="s">
        <v>26</v>
      </c>
      <c r="B10" s="295">
        <v>-15.972314651099801</v>
      </c>
    </row>
    <row r="11" spans="1:9" x14ac:dyDescent="0.2">
      <c r="A11" s="68" t="s">
        <v>16</v>
      </c>
      <c r="B11" s="295">
        <v>-9.9773703976514501</v>
      </c>
    </row>
    <row r="12" spans="1:9" x14ac:dyDescent="0.2">
      <c r="A12" s="68" t="s">
        <v>4</v>
      </c>
      <c r="B12" s="295">
        <v>-6.7576797035257803</v>
      </c>
    </row>
    <row r="13" spans="1:9" x14ac:dyDescent="0.2">
      <c r="A13" s="68" t="s">
        <v>25</v>
      </c>
      <c r="B13" s="295">
        <v>-6.6339500193642902</v>
      </c>
    </row>
    <row r="14" spans="1:9" x14ac:dyDescent="0.2">
      <c r="A14" s="68" t="s">
        <v>0</v>
      </c>
      <c r="B14" s="295">
        <v>-5.9270571378092303</v>
      </c>
    </row>
    <row r="15" spans="1:9" x14ac:dyDescent="0.2">
      <c r="A15" s="68" t="s">
        <v>13</v>
      </c>
      <c r="B15" s="295">
        <v>-5.7437480999639599</v>
      </c>
    </row>
    <row r="16" spans="1:9" x14ac:dyDescent="0.2">
      <c r="A16" s="68" t="s">
        <v>5</v>
      </c>
      <c r="B16" s="295">
        <v>-5.4903443948591004</v>
      </c>
    </row>
    <row r="17" spans="1:2" x14ac:dyDescent="0.2">
      <c r="A17" s="68" t="s">
        <v>18</v>
      </c>
      <c r="B17" s="295">
        <v>-5.09883304195621</v>
      </c>
    </row>
    <row r="18" spans="1:2" x14ac:dyDescent="0.2">
      <c r="A18" s="68" t="s">
        <v>12</v>
      </c>
      <c r="B18" s="295">
        <v>-4.1881750209888304</v>
      </c>
    </row>
    <row r="19" spans="1:2" x14ac:dyDescent="0.2">
      <c r="A19" s="68" t="s">
        <v>23</v>
      </c>
      <c r="B19" s="295">
        <v>-2.2877294790370502</v>
      </c>
    </row>
    <row r="20" spans="1:2" x14ac:dyDescent="0.2">
      <c r="A20" s="68" t="s">
        <v>31</v>
      </c>
      <c r="B20" s="295">
        <v>-1.8595360020029801</v>
      </c>
    </row>
    <row r="21" spans="1:2" x14ac:dyDescent="0.2">
      <c r="A21" s="68" t="s">
        <v>20</v>
      </c>
      <c r="B21" s="295">
        <v>-1.5246360507034</v>
      </c>
    </row>
    <row r="22" spans="1:2" x14ac:dyDescent="0.2">
      <c r="A22" s="68" t="s">
        <v>17</v>
      </c>
      <c r="B22" s="295">
        <v>-1.0894635716229399</v>
      </c>
    </row>
    <row r="23" spans="1:2" x14ac:dyDescent="0.2">
      <c r="A23" s="68" t="s">
        <v>1</v>
      </c>
      <c r="B23" s="295">
        <v>0.47149113726703301</v>
      </c>
    </row>
    <row r="24" spans="1:2" x14ac:dyDescent="0.2">
      <c r="A24" s="68" t="s">
        <v>15</v>
      </c>
      <c r="B24" s="295">
        <v>1.12151420923345</v>
      </c>
    </row>
    <row r="25" spans="1:2" x14ac:dyDescent="0.2">
      <c r="A25" s="68" t="s">
        <v>10</v>
      </c>
      <c r="B25" s="295">
        <v>4.0894608018621001</v>
      </c>
    </row>
    <row r="26" spans="1:2" x14ac:dyDescent="0.2">
      <c r="A26" s="68" t="s">
        <v>29</v>
      </c>
      <c r="B26" s="295">
        <v>4.1128097905519301</v>
      </c>
    </row>
    <row r="27" spans="1:2" x14ac:dyDescent="0.2">
      <c r="A27" s="68" t="s">
        <v>27</v>
      </c>
      <c r="B27" s="295">
        <v>4.5471303154724296</v>
      </c>
    </row>
    <row r="28" spans="1:2" x14ac:dyDescent="0.2">
      <c r="A28" s="68" t="s">
        <v>28</v>
      </c>
      <c r="B28" s="295">
        <v>5.0358860689582201</v>
      </c>
    </row>
    <row r="29" spans="1:2" x14ac:dyDescent="0.2">
      <c r="A29" s="68" t="s">
        <v>32</v>
      </c>
      <c r="B29" s="295">
        <v>6.3455428507079601</v>
      </c>
    </row>
    <row r="30" spans="1:2" x14ac:dyDescent="0.2">
      <c r="A30" s="68" t="s">
        <v>24</v>
      </c>
      <c r="B30" s="295">
        <v>7.6541236271038899</v>
      </c>
    </row>
    <row r="31" spans="1:2" x14ac:dyDescent="0.2">
      <c r="A31" s="68" t="s">
        <v>6</v>
      </c>
      <c r="B31" s="295">
        <v>7.8820235764611102</v>
      </c>
    </row>
    <row r="32" spans="1:2" x14ac:dyDescent="0.2">
      <c r="A32" s="68" t="s">
        <v>30</v>
      </c>
      <c r="B32" s="295">
        <v>8.5693113819082196</v>
      </c>
    </row>
    <row r="33" spans="1:2" x14ac:dyDescent="0.2">
      <c r="A33" s="68" t="s">
        <v>7</v>
      </c>
      <c r="B33" s="295">
        <v>11.344217907726501</v>
      </c>
    </row>
    <row r="34" spans="1:2" x14ac:dyDescent="0.2">
      <c r="A34" s="68" t="s">
        <v>11</v>
      </c>
      <c r="B34" s="295">
        <v>15.8333704271428</v>
      </c>
    </row>
    <row r="35" spans="1:2" x14ac:dyDescent="0.2">
      <c r="A35" s="68" t="s">
        <v>14</v>
      </c>
      <c r="B35" s="295">
        <v>22.004483428122398</v>
      </c>
    </row>
    <row r="36" spans="1:2" x14ac:dyDescent="0.2">
      <c r="A36" s="68" t="s">
        <v>19</v>
      </c>
      <c r="B36" s="295">
        <v>23.116656332004101</v>
      </c>
    </row>
    <row r="37" spans="1:2" x14ac:dyDescent="0.2">
      <c r="A37" s="68" t="s">
        <v>33</v>
      </c>
      <c r="B37" s="295">
        <v>28.837286047932999</v>
      </c>
    </row>
    <row r="38" spans="1:2" x14ac:dyDescent="0.2">
      <c r="A38" s="68" t="s">
        <v>9</v>
      </c>
      <c r="B38" s="295">
        <v>38.682748961365299</v>
      </c>
    </row>
  </sheetData>
  <mergeCells count="1">
    <mergeCell ref="H1:I1"/>
  </mergeCells>
  <hyperlinks>
    <hyperlink ref="H1:I1" location="Index!A1" display="Regresar al Índice" xr:uid="{026C175F-EBA6-4CF9-83A4-5411AC0C8F8C}"/>
  </hyperlink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591FA-FF67-4937-A577-4C479EEBEFEF}">
  <sheetPr codeName="Hoja133"/>
  <dimension ref="A1:I38"/>
  <sheetViews>
    <sheetView workbookViewId="0"/>
  </sheetViews>
  <sheetFormatPr baseColWidth="10" defaultRowHeight="14.25" x14ac:dyDescent="0.2"/>
  <cols>
    <col min="1" max="16384" width="11.42578125" style="68"/>
  </cols>
  <sheetData>
    <row r="1" spans="1:9" x14ac:dyDescent="0.2">
      <c r="A1" s="13" t="s">
        <v>1275</v>
      </c>
      <c r="H1" s="291" t="s">
        <v>38</v>
      </c>
      <c r="I1" s="291"/>
    </row>
    <row r="2" spans="1:9" x14ac:dyDescent="0.2">
      <c r="A2" s="68" t="s">
        <v>748</v>
      </c>
    </row>
    <row r="3" spans="1:9" x14ac:dyDescent="0.2">
      <c r="A3" s="68" t="s">
        <v>756</v>
      </c>
    </row>
    <row r="5" spans="1:9" x14ac:dyDescent="0.2">
      <c r="A5" s="68" t="s">
        <v>2</v>
      </c>
      <c r="B5" s="68" t="s">
        <v>52</v>
      </c>
    </row>
    <row r="6" spans="1:9" x14ac:dyDescent="0.2">
      <c r="A6" s="68" t="s">
        <v>15</v>
      </c>
      <c r="B6" s="295">
        <v>-21.220159151193599</v>
      </c>
    </row>
    <row r="7" spans="1:9" x14ac:dyDescent="0.2">
      <c r="A7" s="68" t="s">
        <v>7</v>
      </c>
      <c r="B7" s="295">
        <v>-6.6648381788261197</v>
      </c>
    </row>
    <row r="8" spans="1:9" x14ac:dyDescent="0.2">
      <c r="A8" s="68" t="s">
        <v>24</v>
      </c>
      <c r="B8" s="295">
        <v>-5.0395668471470296</v>
      </c>
    </row>
    <row r="9" spans="1:9" x14ac:dyDescent="0.2">
      <c r="A9" s="68" t="s">
        <v>27</v>
      </c>
      <c r="B9" s="295">
        <v>-4.3102977754559397</v>
      </c>
    </row>
    <row r="10" spans="1:9" x14ac:dyDescent="0.2">
      <c r="A10" s="68" t="s">
        <v>28</v>
      </c>
      <c r="B10" s="295">
        <v>-3.5124785421893598</v>
      </c>
    </row>
    <row r="11" spans="1:9" x14ac:dyDescent="0.2">
      <c r="A11" s="68" t="s">
        <v>11</v>
      </c>
      <c r="B11" s="295">
        <v>-3.3716359237979998</v>
      </c>
    </row>
    <row r="12" spans="1:9" x14ac:dyDescent="0.2">
      <c r="A12" s="68" t="s">
        <v>21</v>
      </c>
      <c r="B12" s="295">
        <v>-2.2453703703703698</v>
      </c>
    </row>
    <row r="13" spans="1:9" x14ac:dyDescent="0.2">
      <c r="A13" s="68" t="s">
        <v>30</v>
      </c>
      <c r="B13" s="295">
        <v>-0.97217386646669701</v>
      </c>
    </row>
    <row r="14" spans="1:9" x14ac:dyDescent="0.2">
      <c r="A14" s="68" t="s">
        <v>9</v>
      </c>
      <c r="B14" s="295">
        <v>-0.84454896477206298</v>
      </c>
    </row>
    <row r="15" spans="1:9" x14ac:dyDescent="0.2">
      <c r="A15" s="68" t="s">
        <v>26</v>
      </c>
      <c r="B15" s="295">
        <v>-0.53056027164686304</v>
      </c>
    </row>
    <row r="16" spans="1:9" x14ac:dyDescent="0.2">
      <c r="A16" s="68" t="s">
        <v>12</v>
      </c>
      <c r="B16" s="295">
        <v>-0.105437036516365</v>
      </c>
    </row>
    <row r="17" spans="1:2" x14ac:dyDescent="0.2">
      <c r="A17" s="68" t="s">
        <v>17</v>
      </c>
      <c r="B17" s="295">
        <v>0.27582178667617802</v>
      </c>
    </row>
    <row r="18" spans="1:2" x14ac:dyDescent="0.2">
      <c r="A18" s="68" t="s">
        <v>0</v>
      </c>
      <c r="B18" s="295">
        <v>0.658809808070426</v>
      </c>
    </row>
    <row r="19" spans="1:2" x14ac:dyDescent="0.2">
      <c r="A19" s="68" t="s">
        <v>19</v>
      </c>
      <c r="B19" s="295">
        <v>0.73529411764705599</v>
      </c>
    </row>
    <row r="20" spans="1:2" x14ac:dyDescent="0.2">
      <c r="A20" s="68" t="s">
        <v>18</v>
      </c>
      <c r="B20" s="295">
        <v>0.93713393205778805</v>
      </c>
    </row>
    <row r="21" spans="1:2" x14ac:dyDescent="0.2">
      <c r="A21" s="68" t="s">
        <v>10</v>
      </c>
      <c r="B21" s="295">
        <v>1.2067136535444301</v>
      </c>
    </row>
    <row r="22" spans="1:2" x14ac:dyDescent="0.2">
      <c r="A22" s="68" t="s">
        <v>33</v>
      </c>
      <c r="B22" s="295">
        <v>1.3201524683132499</v>
      </c>
    </row>
    <row r="23" spans="1:2" x14ac:dyDescent="0.2">
      <c r="A23" s="68" t="s">
        <v>31</v>
      </c>
      <c r="B23" s="295">
        <v>1.6779515915635399</v>
      </c>
    </row>
    <row r="24" spans="1:2" x14ac:dyDescent="0.2">
      <c r="A24" s="68" t="s">
        <v>8</v>
      </c>
      <c r="B24" s="295">
        <v>1.85681969947988</v>
      </c>
    </row>
    <row r="25" spans="1:2" x14ac:dyDescent="0.2">
      <c r="A25" s="68" t="s">
        <v>4</v>
      </c>
      <c r="B25" s="295">
        <v>2.1792548975200901</v>
      </c>
    </row>
    <row r="26" spans="1:2" x14ac:dyDescent="0.2">
      <c r="A26" s="68" t="s">
        <v>13</v>
      </c>
      <c r="B26" s="295">
        <v>2.2239997629945698</v>
      </c>
    </row>
    <row r="27" spans="1:2" x14ac:dyDescent="0.2">
      <c r="A27" s="68" t="s">
        <v>1</v>
      </c>
      <c r="B27" s="295">
        <v>2.4245374798030701</v>
      </c>
    </row>
    <row r="28" spans="1:2" x14ac:dyDescent="0.2">
      <c r="A28" s="68" t="s">
        <v>3</v>
      </c>
      <c r="B28" s="295">
        <v>3.3515690389257502</v>
      </c>
    </row>
    <row r="29" spans="1:2" x14ac:dyDescent="0.2">
      <c r="A29" s="68" t="s">
        <v>23</v>
      </c>
      <c r="B29" s="295">
        <v>3.4044818305181401</v>
      </c>
    </row>
    <row r="30" spans="1:2" x14ac:dyDescent="0.2">
      <c r="A30" s="68" t="s">
        <v>25</v>
      </c>
      <c r="B30" s="295">
        <v>3.6400861495918599</v>
      </c>
    </row>
    <row r="31" spans="1:2" x14ac:dyDescent="0.2">
      <c r="A31" s="68" t="s">
        <v>14</v>
      </c>
      <c r="B31" s="295">
        <v>4.0027036455607901</v>
      </c>
    </row>
    <row r="32" spans="1:2" x14ac:dyDescent="0.2">
      <c r="A32" s="68" t="s">
        <v>22</v>
      </c>
      <c r="B32" s="295">
        <v>4.2776107651563997</v>
      </c>
    </row>
    <row r="33" spans="1:2" x14ac:dyDescent="0.2">
      <c r="A33" s="68" t="s">
        <v>29</v>
      </c>
      <c r="B33" s="295">
        <v>4.8018697952329399</v>
      </c>
    </row>
    <row r="34" spans="1:2" x14ac:dyDescent="0.2">
      <c r="A34" s="68" t="s">
        <v>20</v>
      </c>
      <c r="B34" s="295">
        <v>5.86063846671665</v>
      </c>
    </row>
    <row r="35" spans="1:2" x14ac:dyDescent="0.2">
      <c r="A35" s="68" t="s">
        <v>32</v>
      </c>
      <c r="B35" s="295">
        <v>7.7316258039149499</v>
      </c>
    </row>
    <row r="36" spans="1:2" x14ac:dyDescent="0.2">
      <c r="A36" s="68" t="s">
        <v>16</v>
      </c>
      <c r="B36" s="295">
        <v>7.8969140398775597</v>
      </c>
    </row>
    <row r="37" spans="1:2" x14ac:dyDescent="0.2">
      <c r="A37" s="68" t="s">
        <v>5</v>
      </c>
      <c r="B37" s="295">
        <v>8.3952027412906904</v>
      </c>
    </row>
    <row r="38" spans="1:2" x14ac:dyDescent="0.2">
      <c r="A38" s="68" t="s">
        <v>6</v>
      </c>
      <c r="B38" s="295">
        <v>17.138314785373598</v>
      </c>
    </row>
  </sheetData>
  <mergeCells count="1">
    <mergeCell ref="H1:I1"/>
  </mergeCells>
  <hyperlinks>
    <hyperlink ref="H1:I1" location="Index!A1" display="Regresar al Índice" xr:uid="{B7717E4B-E3AE-47B3-8F38-27E7418F7CBC}"/>
  </hyperlink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50AFF-7856-4C34-ADA5-FA4B658CA8E2}">
  <sheetPr codeName="Hoja134"/>
  <dimension ref="A1:I38"/>
  <sheetViews>
    <sheetView workbookViewId="0"/>
  </sheetViews>
  <sheetFormatPr baseColWidth="10" defaultRowHeight="14.25" x14ac:dyDescent="0.2"/>
  <cols>
    <col min="1" max="16384" width="11.42578125" style="68"/>
  </cols>
  <sheetData>
    <row r="1" spans="1:9" x14ac:dyDescent="0.2">
      <c r="A1" s="13" t="s">
        <v>1276</v>
      </c>
      <c r="H1" s="291" t="s">
        <v>38</v>
      </c>
      <c r="I1" s="291"/>
    </row>
    <row r="2" spans="1:9" x14ac:dyDescent="0.2">
      <c r="A2" s="68" t="s">
        <v>748</v>
      </c>
    </row>
    <row r="3" spans="1:9" x14ac:dyDescent="0.2">
      <c r="A3" s="68" t="s">
        <v>900</v>
      </c>
    </row>
    <row r="5" spans="1:9" x14ac:dyDescent="0.2">
      <c r="A5" s="68" t="s">
        <v>2</v>
      </c>
      <c r="B5" s="68" t="s">
        <v>52</v>
      </c>
    </row>
    <row r="6" spans="1:9" x14ac:dyDescent="0.2">
      <c r="A6" s="68" t="s">
        <v>7</v>
      </c>
      <c r="B6" s="295">
        <v>-5.4611609567200503</v>
      </c>
    </row>
    <row r="7" spans="1:9" x14ac:dyDescent="0.2">
      <c r="A7" s="68" t="s">
        <v>28</v>
      </c>
      <c r="B7" s="295">
        <v>-4.4446604606482003</v>
      </c>
    </row>
    <row r="8" spans="1:9" x14ac:dyDescent="0.2">
      <c r="A8" s="68" t="s">
        <v>15</v>
      </c>
      <c r="B8" s="295">
        <v>-4.1213185098498304</v>
      </c>
    </row>
    <row r="9" spans="1:9" x14ac:dyDescent="0.2">
      <c r="A9" s="68" t="s">
        <v>27</v>
      </c>
      <c r="B9" s="295">
        <v>-2.51375050434631</v>
      </c>
    </row>
    <row r="10" spans="1:9" x14ac:dyDescent="0.2">
      <c r="A10" s="68" t="s">
        <v>24</v>
      </c>
      <c r="B10" s="295">
        <v>-2.16964958188853</v>
      </c>
    </row>
    <row r="11" spans="1:9" x14ac:dyDescent="0.2">
      <c r="A11" s="68" t="s">
        <v>33</v>
      </c>
      <c r="B11" s="295">
        <v>-1.49912285170799</v>
      </c>
    </row>
    <row r="12" spans="1:9" x14ac:dyDescent="0.2">
      <c r="A12" s="68" t="s">
        <v>21</v>
      </c>
      <c r="B12" s="295">
        <v>-0.92471429817673201</v>
      </c>
    </row>
    <row r="13" spans="1:9" x14ac:dyDescent="0.2">
      <c r="A13" s="68" t="s">
        <v>30</v>
      </c>
      <c r="B13" s="295">
        <v>-0.84812851068297701</v>
      </c>
    </row>
    <row r="14" spans="1:9" x14ac:dyDescent="0.2">
      <c r="A14" s="68" t="s">
        <v>17</v>
      </c>
      <c r="B14" s="295">
        <v>-0.118411731390722</v>
      </c>
    </row>
    <row r="15" spans="1:9" x14ac:dyDescent="0.2">
      <c r="A15" s="68" t="s">
        <v>0</v>
      </c>
      <c r="B15" s="295">
        <v>1.6560968848419</v>
      </c>
    </row>
    <row r="16" spans="1:9" x14ac:dyDescent="0.2">
      <c r="A16" s="68" t="s">
        <v>18</v>
      </c>
      <c r="B16" s="295">
        <v>1.9645568133539699</v>
      </c>
    </row>
    <row r="17" spans="1:2" x14ac:dyDescent="0.2">
      <c r="A17" s="68" t="s">
        <v>26</v>
      </c>
      <c r="B17" s="295">
        <v>2.0831796121997002</v>
      </c>
    </row>
    <row r="18" spans="1:2" x14ac:dyDescent="0.2">
      <c r="A18" s="68" t="s">
        <v>8</v>
      </c>
      <c r="B18" s="295">
        <v>2.2614752903183901</v>
      </c>
    </row>
    <row r="19" spans="1:2" x14ac:dyDescent="0.2">
      <c r="A19" s="68" t="s">
        <v>3</v>
      </c>
      <c r="B19" s="295">
        <v>2.3455199241956901</v>
      </c>
    </row>
    <row r="20" spans="1:2" x14ac:dyDescent="0.2">
      <c r="A20" s="68" t="s">
        <v>11</v>
      </c>
      <c r="B20" s="295">
        <v>2.9174790433357698</v>
      </c>
    </row>
    <row r="21" spans="1:2" x14ac:dyDescent="0.2">
      <c r="A21" s="68" t="s">
        <v>4</v>
      </c>
      <c r="B21" s="295">
        <v>3.0283459620685802</v>
      </c>
    </row>
    <row r="22" spans="1:2" x14ac:dyDescent="0.2">
      <c r="A22" s="68" t="s">
        <v>25</v>
      </c>
      <c r="B22" s="295">
        <v>3.4753025554144599</v>
      </c>
    </row>
    <row r="23" spans="1:2" x14ac:dyDescent="0.2">
      <c r="A23" s="68" t="s">
        <v>10</v>
      </c>
      <c r="B23" s="295">
        <v>3.6792450781077499</v>
      </c>
    </row>
    <row r="24" spans="1:2" x14ac:dyDescent="0.2">
      <c r="A24" s="68" t="s">
        <v>31</v>
      </c>
      <c r="B24" s="295">
        <v>3.99541272432382</v>
      </c>
    </row>
    <row r="25" spans="1:2" x14ac:dyDescent="0.2">
      <c r="A25" s="68" t="s">
        <v>1</v>
      </c>
      <c r="B25" s="295">
        <v>4.0531630055386403</v>
      </c>
    </row>
    <row r="26" spans="1:2" x14ac:dyDescent="0.2">
      <c r="A26" s="68" t="s">
        <v>22</v>
      </c>
      <c r="B26" s="295">
        <v>4.2522149935279501</v>
      </c>
    </row>
    <row r="27" spans="1:2" x14ac:dyDescent="0.2">
      <c r="A27" s="68" t="s">
        <v>9</v>
      </c>
      <c r="B27" s="295">
        <v>4.4041306729243104</v>
      </c>
    </row>
    <row r="28" spans="1:2" x14ac:dyDescent="0.2">
      <c r="A28" s="68" t="s">
        <v>29</v>
      </c>
      <c r="B28" s="295">
        <v>5.4056803290704902</v>
      </c>
    </row>
    <row r="29" spans="1:2" x14ac:dyDescent="0.2">
      <c r="A29" s="68" t="s">
        <v>13</v>
      </c>
      <c r="B29" s="295">
        <v>5.4296814992244897</v>
      </c>
    </row>
    <row r="30" spans="1:2" x14ac:dyDescent="0.2">
      <c r="A30" s="68" t="s">
        <v>12</v>
      </c>
      <c r="B30" s="295">
        <v>5.52518236061261</v>
      </c>
    </row>
    <row r="31" spans="1:2" x14ac:dyDescent="0.2">
      <c r="A31" s="68" t="s">
        <v>14</v>
      </c>
      <c r="B31" s="295">
        <v>5.7741460202916297</v>
      </c>
    </row>
    <row r="32" spans="1:2" x14ac:dyDescent="0.2">
      <c r="A32" s="68" t="s">
        <v>19</v>
      </c>
      <c r="B32" s="295">
        <v>6.6324413573710199</v>
      </c>
    </row>
    <row r="33" spans="1:2" x14ac:dyDescent="0.2">
      <c r="A33" s="68" t="s">
        <v>23</v>
      </c>
      <c r="B33" s="295">
        <v>6.8798939536988604</v>
      </c>
    </row>
    <row r="34" spans="1:2" x14ac:dyDescent="0.2">
      <c r="A34" s="68" t="s">
        <v>20</v>
      </c>
      <c r="B34" s="295">
        <v>7.01805455758657</v>
      </c>
    </row>
    <row r="35" spans="1:2" x14ac:dyDescent="0.2">
      <c r="A35" s="68" t="s">
        <v>32</v>
      </c>
      <c r="B35" s="295">
        <v>7.0220105555504997</v>
      </c>
    </row>
    <row r="36" spans="1:2" x14ac:dyDescent="0.2">
      <c r="A36" s="68" t="s">
        <v>5</v>
      </c>
      <c r="B36" s="295">
        <v>9.2168031821268794</v>
      </c>
    </row>
    <row r="37" spans="1:2" x14ac:dyDescent="0.2">
      <c r="A37" s="68" t="s">
        <v>6</v>
      </c>
      <c r="B37" s="295">
        <v>11.7784711388456</v>
      </c>
    </row>
    <row r="38" spans="1:2" x14ac:dyDescent="0.2">
      <c r="A38" s="68" t="s">
        <v>16</v>
      </c>
      <c r="B38" s="295">
        <v>19.2085608007853</v>
      </c>
    </row>
  </sheetData>
  <mergeCells count="1">
    <mergeCell ref="H1:I1"/>
  </mergeCells>
  <hyperlinks>
    <hyperlink ref="H1:I1" location="Index!A1" display="Regresar al Índice" xr:uid="{437E9546-1330-4936-AEA0-00CA25D2092F}"/>
  </hyperlink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8B79C-BBC5-4514-B470-550831C52014}">
  <sheetPr codeName="Hoja135"/>
  <dimension ref="A1:L112"/>
  <sheetViews>
    <sheetView workbookViewId="0"/>
  </sheetViews>
  <sheetFormatPr baseColWidth="10" defaultColWidth="9.140625" defaultRowHeight="14.25" x14ac:dyDescent="0.2"/>
  <cols>
    <col min="1" max="16384" width="9.140625" style="68"/>
  </cols>
  <sheetData>
    <row r="1" spans="1:12" x14ac:dyDescent="0.2">
      <c r="A1" s="13" t="s">
        <v>1277</v>
      </c>
      <c r="H1" s="291" t="s">
        <v>38</v>
      </c>
      <c r="I1" s="291"/>
    </row>
    <row r="2" spans="1:12" x14ac:dyDescent="0.2">
      <c r="A2" s="68" t="s">
        <v>748</v>
      </c>
    </row>
    <row r="5" spans="1:12" x14ac:dyDescent="0.2">
      <c r="A5" s="68" t="s">
        <v>308</v>
      </c>
      <c r="B5" s="68" t="s">
        <v>362</v>
      </c>
      <c r="C5" s="68" t="s">
        <v>763</v>
      </c>
      <c r="D5" s="68" t="s">
        <v>751</v>
      </c>
      <c r="G5" s="68" t="s">
        <v>950</v>
      </c>
      <c r="H5" s="68" t="s">
        <v>667</v>
      </c>
      <c r="I5" s="68" t="s">
        <v>1137</v>
      </c>
      <c r="J5" s="68" t="s">
        <v>954</v>
      </c>
      <c r="K5" s="68" t="s">
        <v>1138</v>
      </c>
      <c r="L5" s="68" t="s">
        <v>955</v>
      </c>
    </row>
    <row r="6" spans="1:12" x14ac:dyDescent="0.2">
      <c r="A6" s="68" t="s">
        <v>61</v>
      </c>
      <c r="B6" s="68" t="s">
        <v>140</v>
      </c>
      <c r="C6" s="202">
        <v>6343</v>
      </c>
      <c r="D6" s="202">
        <v>6644</v>
      </c>
      <c r="G6" s="202">
        <v>14774</v>
      </c>
      <c r="H6" s="202">
        <v>12857</v>
      </c>
      <c r="I6" s="295">
        <v>14.9</v>
      </c>
      <c r="J6" s="295">
        <v>9.1</v>
      </c>
      <c r="K6" s="202">
        <v>13663</v>
      </c>
      <c r="L6" s="202">
        <v>13503</v>
      </c>
    </row>
    <row r="7" spans="1:12" x14ac:dyDescent="0.2">
      <c r="A7" s="68" t="s">
        <v>54</v>
      </c>
      <c r="B7" s="68" t="s">
        <v>141</v>
      </c>
      <c r="C7" s="202">
        <v>6318</v>
      </c>
      <c r="D7" s="202">
        <v>6655</v>
      </c>
    </row>
    <row r="8" spans="1:12" x14ac:dyDescent="0.2">
      <c r="A8" s="68" t="s">
        <v>54</v>
      </c>
      <c r="B8" s="68" t="s">
        <v>142</v>
      </c>
      <c r="C8" s="202">
        <v>6647</v>
      </c>
      <c r="D8" s="202">
        <v>6608</v>
      </c>
    </row>
    <row r="9" spans="1:12" x14ac:dyDescent="0.2">
      <c r="A9" s="68" t="s">
        <v>54</v>
      </c>
      <c r="B9" s="68" t="s">
        <v>143</v>
      </c>
      <c r="C9" s="202">
        <v>6479</v>
      </c>
      <c r="D9" s="202">
        <v>6598</v>
      </c>
    </row>
    <row r="10" spans="1:12" x14ac:dyDescent="0.2">
      <c r="A10" s="68" t="s">
        <v>54</v>
      </c>
      <c r="B10" s="68" t="s">
        <v>144</v>
      </c>
      <c r="C10" s="202">
        <v>6949</v>
      </c>
      <c r="D10" s="202">
        <v>6624</v>
      </c>
    </row>
    <row r="11" spans="1:12" x14ac:dyDescent="0.2">
      <c r="A11" s="68" t="s">
        <v>54</v>
      </c>
      <c r="B11" s="68" t="s">
        <v>145</v>
      </c>
      <c r="C11" s="202">
        <v>6766</v>
      </c>
      <c r="D11" s="202">
        <v>6629</v>
      </c>
    </row>
    <row r="12" spans="1:12" x14ac:dyDescent="0.2">
      <c r="A12" s="68" t="s">
        <v>54</v>
      </c>
      <c r="B12" s="68" t="s">
        <v>146</v>
      </c>
      <c r="C12" s="202">
        <v>6997</v>
      </c>
      <c r="D12" s="202">
        <v>6655</v>
      </c>
    </row>
    <row r="13" spans="1:12" x14ac:dyDescent="0.2">
      <c r="A13" s="68" t="s">
        <v>54</v>
      </c>
      <c r="B13" s="68" t="s">
        <v>147</v>
      </c>
      <c r="C13" s="202">
        <v>7960</v>
      </c>
      <c r="D13" s="202">
        <v>6751</v>
      </c>
    </row>
    <row r="14" spans="1:12" x14ac:dyDescent="0.2">
      <c r="A14" s="68" t="s">
        <v>54</v>
      </c>
      <c r="B14" s="68" t="s">
        <v>148</v>
      </c>
      <c r="C14" s="202">
        <v>7340</v>
      </c>
      <c r="D14" s="202">
        <v>6821</v>
      </c>
    </row>
    <row r="15" spans="1:12" x14ac:dyDescent="0.2">
      <c r="A15" s="68" t="s">
        <v>54</v>
      </c>
      <c r="B15" s="68" t="s">
        <v>149</v>
      </c>
      <c r="C15" s="202">
        <v>7398</v>
      </c>
      <c r="D15" s="202">
        <v>6820</v>
      </c>
    </row>
    <row r="16" spans="1:12" x14ac:dyDescent="0.2">
      <c r="A16" s="68" t="s">
        <v>54</v>
      </c>
      <c r="B16" s="68" t="s">
        <v>150</v>
      </c>
      <c r="C16" s="202">
        <v>7281</v>
      </c>
      <c r="D16" s="202">
        <v>6820</v>
      </c>
    </row>
    <row r="17" spans="1:4" x14ac:dyDescent="0.2">
      <c r="A17" s="68" t="s">
        <v>54</v>
      </c>
      <c r="B17" s="68" t="s">
        <v>151</v>
      </c>
      <c r="C17" s="202">
        <v>5672</v>
      </c>
      <c r="D17" s="202">
        <v>6846</v>
      </c>
    </row>
    <row r="18" spans="1:4" x14ac:dyDescent="0.2">
      <c r="A18" s="68" t="s">
        <v>74</v>
      </c>
      <c r="B18" s="68" t="s">
        <v>140</v>
      </c>
      <c r="C18" s="202">
        <v>6130</v>
      </c>
      <c r="D18" s="202">
        <v>6828</v>
      </c>
    </row>
    <row r="19" spans="1:4" x14ac:dyDescent="0.2">
      <c r="A19" s="68" t="s">
        <v>54</v>
      </c>
      <c r="B19" s="68" t="s">
        <v>141</v>
      </c>
      <c r="C19" s="202">
        <v>6660</v>
      </c>
      <c r="D19" s="202">
        <v>6857</v>
      </c>
    </row>
    <row r="20" spans="1:4" x14ac:dyDescent="0.2">
      <c r="A20" s="68" t="s">
        <v>54</v>
      </c>
      <c r="B20" s="68" t="s">
        <v>142</v>
      </c>
      <c r="C20" s="202">
        <v>7617</v>
      </c>
      <c r="D20" s="202">
        <v>6938</v>
      </c>
    </row>
    <row r="21" spans="1:4" x14ac:dyDescent="0.2">
      <c r="A21" s="68" t="s">
        <v>54</v>
      </c>
      <c r="B21" s="68" t="s">
        <v>143</v>
      </c>
      <c r="C21" s="202">
        <v>8011</v>
      </c>
      <c r="D21" s="202">
        <v>7065</v>
      </c>
    </row>
    <row r="22" spans="1:4" x14ac:dyDescent="0.2">
      <c r="A22" s="68" t="s">
        <v>54</v>
      </c>
      <c r="B22" s="68" t="s">
        <v>144</v>
      </c>
      <c r="C22" s="202">
        <v>7966</v>
      </c>
      <c r="D22" s="202">
        <v>7150</v>
      </c>
    </row>
    <row r="23" spans="1:4" x14ac:dyDescent="0.2">
      <c r="A23" s="68" t="s">
        <v>54</v>
      </c>
      <c r="B23" s="68" t="s">
        <v>145</v>
      </c>
      <c r="C23" s="202">
        <v>7292</v>
      </c>
      <c r="D23" s="202">
        <v>7194</v>
      </c>
    </row>
    <row r="24" spans="1:4" x14ac:dyDescent="0.2">
      <c r="A24" s="68" t="s">
        <v>54</v>
      </c>
      <c r="B24" s="68" t="s">
        <v>146</v>
      </c>
      <c r="C24" s="202">
        <v>7404</v>
      </c>
      <c r="D24" s="202">
        <v>7228</v>
      </c>
    </row>
    <row r="25" spans="1:4" x14ac:dyDescent="0.2">
      <c r="A25" s="68" t="s">
        <v>54</v>
      </c>
      <c r="B25" s="68" t="s">
        <v>147</v>
      </c>
      <c r="C25" s="202">
        <v>7866</v>
      </c>
      <c r="D25" s="202">
        <v>7220</v>
      </c>
    </row>
    <row r="26" spans="1:4" x14ac:dyDescent="0.2">
      <c r="A26" s="68" t="s">
        <v>54</v>
      </c>
      <c r="B26" s="68" t="s">
        <v>148</v>
      </c>
      <c r="C26" s="202">
        <v>7767</v>
      </c>
      <c r="D26" s="202">
        <v>7255</v>
      </c>
    </row>
    <row r="27" spans="1:4" x14ac:dyDescent="0.2">
      <c r="A27" s="68" t="s">
        <v>54</v>
      </c>
      <c r="B27" s="68" t="s">
        <v>149</v>
      </c>
      <c r="C27" s="202">
        <v>8436</v>
      </c>
      <c r="D27" s="202">
        <v>7342</v>
      </c>
    </row>
    <row r="28" spans="1:4" x14ac:dyDescent="0.2">
      <c r="A28" s="68" t="s">
        <v>54</v>
      </c>
      <c r="B28" s="68" t="s">
        <v>150</v>
      </c>
      <c r="C28" s="202">
        <v>7381</v>
      </c>
      <c r="D28" s="202">
        <v>7350</v>
      </c>
    </row>
    <row r="29" spans="1:4" x14ac:dyDescent="0.2">
      <c r="A29" s="68" t="s">
        <v>54</v>
      </c>
      <c r="B29" s="68" t="s">
        <v>151</v>
      </c>
      <c r="C29" s="202">
        <v>7176</v>
      </c>
      <c r="D29" s="202">
        <v>7476</v>
      </c>
    </row>
    <row r="30" spans="1:4" x14ac:dyDescent="0.2">
      <c r="A30" s="68" t="s">
        <v>75</v>
      </c>
      <c r="B30" s="68" t="s">
        <v>140</v>
      </c>
      <c r="C30" s="202">
        <v>7170</v>
      </c>
      <c r="D30" s="202">
        <v>7562</v>
      </c>
    </row>
    <row r="31" spans="1:4" x14ac:dyDescent="0.2">
      <c r="A31" s="68" t="s">
        <v>54</v>
      </c>
      <c r="B31" s="68" t="s">
        <v>141</v>
      </c>
      <c r="C31" s="202">
        <v>7843</v>
      </c>
      <c r="D31" s="202">
        <v>7661</v>
      </c>
    </row>
    <row r="32" spans="1:4" x14ac:dyDescent="0.2">
      <c r="A32" s="68" t="s">
        <v>54</v>
      </c>
      <c r="B32" s="68" t="s">
        <v>142</v>
      </c>
      <c r="C32" s="202">
        <v>8899</v>
      </c>
      <c r="D32" s="202">
        <v>7767</v>
      </c>
    </row>
    <row r="33" spans="1:4" x14ac:dyDescent="0.2">
      <c r="A33" s="68" t="s">
        <v>54</v>
      </c>
      <c r="B33" s="68" t="s">
        <v>143</v>
      </c>
      <c r="C33" s="202">
        <v>8889</v>
      </c>
      <c r="D33" s="202">
        <v>7841</v>
      </c>
    </row>
    <row r="34" spans="1:4" x14ac:dyDescent="0.2">
      <c r="A34" s="68" t="s">
        <v>54</v>
      </c>
      <c r="B34" s="68" t="s">
        <v>144</v>
      </c>
      <c r="C34" s="202">
        <v>8822</v>
      </c>
      <c r="D34" s="202">
        <v>7912</v>
      </c>
    </row>
    <row r="35" spans="1:4" x14ac:dyDescent="0.2">
      <c r="A35" s="68" t="s">
        <v>54</v>
      </c>
      <c r="B35" s="68" t="s">
        <v>145</v>
      </c>
      <c r="C35" s="202">
        <v>8691</v>
      </c>
      <c r="D35" s="202">
        <v>8029</v>
      </c>
    </row>
    <row r="36" spans="1:4" x14ac:dyDescent="0.2">
      <c r="A36" s="68" t="s">
        <v>54</v>
      </c>
      <c r="B36" s="68" t="s">
        <v>146</v>
      </c>
      <c r="C36" s="202">
        <v>9526</v>
      </c>
      <c r="D36" s="202">
        <v>8205</v>
      </c>
    </row>
    <row r="37" spans="1:4" x14ac:dyDescent="0.2">
      <c r="A37" s="68" t="s">
        <v>54</v>
      </c>
      <c r="B37" s="68" t="s">
        <v>147</v>
      </c>
      <c r="C37" s="202">
        <v>9440</v>
      </c>
      <c r="D37" s="202">
        <v>8337</v>
      </c>
    </row>
    <row r="38" spans="1:4" x14ac:dyDescent="0.2">
      <c r="A38" s="68" t="s">
        <v>54</v>
      </c>
      <c r="B38" s="68" t="s">
        <v>148</v>
      </c>
      <c r="C38" s="202">
        <v>9790</v>
      </c>
      <c r="D38" s="202">
        <v>8505</v>
      </c>
    </row>
    <row r="39" spans="1:4" x14ac:dyDescent="0.2">
      <c r="A39" s="68" t="s">
        <v>54</v>
      </c>
      <c r="B39" s="68" t="s">
        <v>149</v>
      </c>
      <c r="C39" s="202">
        <v>9425</v>
      </c>
      <c r="D39" s="202">
        <v>8588</v>
      </c>
    </row>
    <row r="40" spans="1:4" x14ac:dyDescent="0.2">
      <c r="A40" s="68" t="s">
        <v>54</v>
      </c>
      <c r="B40" s="68" t="s">
        <v>150</v>
      </c>
      <c r="C40" s="202">
        <v>9000</v>
      </c>
      <c r="D40" s="202">
        <v>8723</v>
      </c>
    </row>
    <row r="41" spans="1:4" x14ac:dyDescent="0.2">
      <c r="A41" s="68" t="s">
        <v>54</v>
      </c>
      <c r="B41" s="68" t="s">
        <v>151</v>
      </c>
      <c r="C41" s="202">
        <v>8816</v>
      </c>
      <c r="D41" s="202">
        <v>8859</v>
      </c>
    </row>
    <row r="42" spans="1:4" x14ac:dyDescent="0.2">
      <c r="A42" s="68" t="s">
        <v>76</v>
      </c>
      <c r="B42" s="68" t="s">
        <v>140</v>
      </c>
      <c r="C42" s="202">
        <v>8680</v>
      </c>
      <c r="D42" s="202">
        <v>8985</v>
      </c>
    </row>
    <row r="43" spans="1:4" x14ac:dyDescent="0.2">
      <c r="A43" s="68" t="s">
        <v>54</v>
      </c>
      <c r="B43" s="68" t="s">
        <v>141</v>
      </c>
      <c r="C43" s="202">
        <v>9921</v>
      </c>
      <c r="D43" s="202">
        <v>9158</v>
      </c>
    </row>
    <row r="44" spans="1:4" x14ac:dyDescent="0.2">
      <c r="A44" s="68" t="s">
        <v>54</v>
      </c>
      <c r="B44" s="68" t="s">
        <v>142</v>
      </c>
      <c r="C44" s="202">
        <v>9962</v>
      </c>
      <c r="D44" s="202">
        <v>9247</v>
      </c>
    </row>
    <row r="45" spans="1:4" x14ac:dyDescent="0.2">
      <c r="A45" s="68" t="s">
        <v>54</v>
      </c>
      <c r="B45" s="68" t="s">
        <v>143</v>
      </c>
      <c r="C45" s="202">
        <v>10438</v>
      </c>
      <c r="D45" s="202">
        <v>9376</v>
      </c>
    </row>
    <row r="46" spans="1:4" x14ac:dyDescent="0.2">
      <c r="A46" s="68" t="s">
        <v>54</v>
      </c>
      <c r="B46" s="68" t="s">
        <v>144</v>
      </c>
      <c r="C46" s="202">
        <v>10693</v>
      </c>
      <c r="D46" s="202">
        <v>9532</v>
      </c>
    </row>
    <row r="47" spans="1:4" x14ac:dyDescent="0.2">
      <c r="A47" s="68" t="s">
        <v>54</v>
      </c>
      <c r="B47" s="68" t="s">
        <v>145</v>
      </c>
      <c r="C47" s="202">
        <v>10732</v>
      </c>
      <c r="D47" s="202">
        <v>9702</v>
      </c>
    </row>
    <row r="48" spans="1:4" x14ac:dyDescent="0.2">
      <c r="A48" s="68" t="s">
        <v>54</v>
      </c>
      <c r="B48" s="68" t="s">
        <v>146</v>
      </c>
      <c r="C48" s="202">
        <v>10104</v>
      </c>
      <c r="D48" s="202">
        <v>9750</v>
      </c>
    </row>
    <row r="49" spans="1:4" x14ac:dyDescent="0.2">
      <c r="A49" s="68" t="s">
        <v>54</v>
      </c>
      <c r="B49" s="68" t="s">
        <v>147</v>
      </c>
      <c r="C49" s="202">
        <v>10575</v>
      </c>
      <c r="D49" s="202">
        <v>9845</v>
      </c>
    </row>
    <row r="50" spans="1:4" x14ac:dyDescent="0.2">
      <c r="A50" s="68" t="s">
        <v>54</v>
      </c>
      <c r="B50" s="68" t="s">
        <v>148</v>
      </c>
      <c r="C50" s="202">
        <v>10702</v>
      </c>
      <c r="D50" s="202">
        <v>9921</v>
      </c>
    </row>
    <row r="51" spans="1:4" x14ac:dyDescent="0.2">
      <c r="A51" s="68" t="s">
        <v>54</v>
      </c>
      <c r="B51" s="68" t="s">
        <v>149</v>
      </c>
      <c r="C51" s="202">
        <v>11189</v>
      </c>
      <c r="D51" s="202">
        <v>10068</v>
      </c>
    </row>
    <row r="52" spans="1:4" x14ac:dyDescent="0.2">
      <c r="A52" s="68" t="s">
        <v>54</v>
      </c>
      <c r="B52" s="68" t="s">
        <v>150</v>
      </c>
      <c r="C52" s="202">
        <v>10990</v>
      </c>
      <c r="D52" s="202">
        <v>10234</v>
      </c>
    </row>
    <row r="53" spans="1:4" x14ac:dyDescent="0.2">
      <c r="A53" s="68" t="s">
        <v>54</v>
      </c>
      <c r="B53" s="68" t="s">
        <v>151</v>
      </c>
      <c r="C53" s="202">
        <v>9641</v>
      </c>
      <c r="D53" s="202">
        <v>10302</v>
      </c>
    </row>
    <row r="54" spans="1:4" x14ac:dyDescent="0.2">
      <c r="A54" s="68" t="s">
        <v>77</v>
      </c>
      <c r="B54" s="68" t="s">
        <v>140</v>
      </c>
      <c r="C54" s="202">
        <v>9282</v>
      </c>
      <c r="D54" s="202">
        <v>10353</v>
      </c>
    </row>
    <row r="55" spans="1:4" x14ac:dyDescent="0.2">
      <c r="A55" s="68" t="s">
        <v>54</v>
      </c>
      <c r="B55" s="68" t="s">
        <v>141</v>
      </c>
      <c r="C55" s="202">
        <v>10916</v>
      </c>
      <c r="D55" s="202">
        <v>10435</v>
      </c>
    </row>
    <row r="56" spans="1:4" x14ac:dyDescent="0.2">
      <c r="A56" s="68" t="s">
        <v>54</v>
      </c>
      <c r="B56" s="68" t="s">
        <v>142</v>
      </c>
      <c r="C56" s="202">
        <v>12170</v>
      </c>
      <c r="D56" s="202">
        <v>10619</v>
      </c>
    </row>
    <row r="57" spans="1:4" x14ac:dyDescent="0.2">
      <c r="A57" s="68" t="s">
        <v>54</v>
      </c>
      <c r="B57" s="68" t="s">
        <v>143</v>
      </c>
      <c r="C57" s="202">
        <v>9958</v>
      </c>
      <c r="D57" s="202">
        <v>10579</v>
      </c>
    </row>
    <row r="58" spans="1:4" x14ac:dyDescent="0.2">
      <c r="A58" s="68" t="s">
        <v>54</v>
      </c>
      <c r="B58" s="68" t="s">
        <v>144</v>
      </c>
      <c r="C58" s="202">
        <v>11443</v>
      </c>
      <c r="D58" s="202">
        <v>10642</v>
      </c>
    </row>
    <row r="59" spans="1:4" x14ac:dyDescent="0.2">
      <c r="A59" s="68" t="s">
        <v>54</v>
      </c>
      <c r="B59" s="68" t="s">
        <v>145</v>
      </c>
      <c r="C59" s="202">
        <v>11190</v>
      </c>
      <c r="D59" s="202">
        <v>10680</v>
      </c>
    </row>
    <row r="60" spans="1:4" x14ac:dyDescent="0.2">
      <c r="A60" s="68" t="s">
        <v>54</v>
      </c>
      <c r="B60" s="68" t="s">
        <v>146</v>
      </c>
      <c r="C60" s="202">
        <v>10250</v>
      </c>
      <c r="D60" s="202">
        <v>10692</v>
      </c>
    </row>
    <row r="61" spans="1:4" x14ac:dyDescent="0.2">
      <c r="A61" s="68" t="s">
        <v>54</v>
      </c>
      <c r="B61" s="68" t="s">
        <v>147</v>
      </c>
      <c r="C61" s="202">
        <v>10998</v>
      </c>
      <c r="D61" s="202">
        <v>10727</v>
      </c>
    </row>
    <row r="62" spans="1:4" x14ac:dyDescent="0.2">
      <c r="A62" s="68" t="s">
        <v>54</v>
      </c>
      <c r="B62" s="68" t="s">
        <v>148</v>
      </c>
      <c r="C62" s="202">
        <v>10862</v>
      </c>
      <c r="D62" s="202">
        <v>10741</v>
      </c>
    </row>
    <row r="63" spans="1:4" x14ac:dyDescent="0.2">
      <c r="A63" s="68" t="s">
        <v>54</v>
      </c>
      <c r="B63" s="68" t="s">
        <v>149</v>
      </c>
      <c r="C63" s="202">
        <v>11198</v>
      </c>
      <c r="D63" s="202">
        <v>10741</v>
      </c>
    </row>
    <row r="64" spans="1:4" x14ac:dyDescent="0.2">
      <c r="A64" s="68" t="s">
        <v>54</v>
      </c>
      <c r="B64" s="68" t="s">
        <v>150</v>
      </c>
      <c r="C64" s="202">
        <v>11291</v>
      </c>
      <c r="D64" s="202">
        <v>10767</v>
      </c>
    </row>
    <row r="65" spans="1:4" x14ac:dyDescent="0.2">
      <c r="A65" s="68" t="s">
        <v>54</v>
      </c>
      <c r="B65" s="68" t="s">
        <v>151</v>
      </c>
      <c r="C65" s="202">
        <v>10062</v>
      </c>
      <c r="D65" s="202">
        <v>10802</v>
      </c>
    </row>
    <row r="66" spans="1:4" x14ac:dyDescent="0.2">
      <c r="A66" s="68" t="s">
        <v>78</v>
      </c>
      <c r="B66" s="68" t="s">
        <v>140</v>
      </c>
      <c r="C66" s="202">
        <v>11384</v>
      </c>
      <c r="D66" s="202">
        <v>10977</v>
      </c>
    </row>
    <row r="67" spans="1:4" x14ac:dyDescent="0.2">
      <c r="A67" s="68" t="s">
        <v>54</v>
      </c>
      <c r="B67" s="68" t="s">
        <v>141</v>
      </c>
      <c r="C67" s="202">
        <v>10934</v>
      </c>
      <c r="D67" s="202">
        <v>10978</v>
      </c>
    </row>
    <row r="68" spans="1:4" x14ac:dyDescent="0.2">
      <c r="A68" s="68" t="s">
        <v>54</v>
      </c>
      <c r="B68" s="68" t="s">
        <v>142</v>
      </c>
      <c r="C68" s="202">
        <v>12720</v>
      </c>
      <c r="D68" s="202">
        <v>11024</v>
      </c>
    </row>
    <row r="69" spans="1:4" x14ac:dyDescent="0.2">
      <c r="A69" s="68" t="s">
        <v>54</v>
      </c>
      <c r="B69" s="68" t="s">
        <v>143</v>
      </c>
      <c r="C69" s="202">
        <v>12177</v>
      </c>
      <c r="D69" s="202">
        <v>11209</v>
      </c>
    </row>
    <row r="70" spans="1:4" x14ac:dyDescent="0.2">
      <c r="A70" s="68" t="s">
        <v>54</v>
      </c>
      <c r="B70" s="68" t="s">
        <v>144</v>
      </c>
      <c r="C70" s="202">
        <v>13045</v>
      </c>
      <c r="D70" s="202">
        <v>11343</v>
      </c>
    </row>
    <row r="71" spans="1:4" x14ac:dyDescent="0.2">
      <c r="A71" s="68" t="s">
        <v>54</v>
      </c>
      <c r="B71" s="68" t="s">
        <v>145</v>
      </c>
      <c r="C71" s="202">
        <v>12731</v>
      </c>
      <c r="D71" s="202">
        <v>11471</v>
      </c>
    </row>
    <row r="72" spans="1:4" x14ac:dyDescent="0.2">
      <c r="A72" s="68" t="s">
        <v>54</v>
      </c>
      <c r="B72" s="68" t="s">
        <v>146</v>
      </c>
      <c r="C72" s="202">
        <v>12055</v>
      </c>
      <c r="D72" s="202">
        <v>11622</v>
      </c>
    </row>
    <row r="73" spans="1:4" x14ac:dyDescent="0.2">
      <c r="A73" s="68" t="s">
        <v>54</v>
      </c>
      <c r="B73" s="68" t="s">
        <v>147</v>
      </c>
      <c r="C73" s="202">
        <v>12738</v>
      </c>
      <c r="D73" s="202">
        <v>11767</v>
      </c>
    </row>
    <row r="74" spans="1:4" x14ac:dyDescent="0.2">
      <c r="A74" s="68" t="s">
        <v>54</v>
      </c>
      <c r="B74" s="68" t="s">
        <v>148</v>
      </c>
      <c r="C74" s="202">
        <v>12214</v>
      </c>
      <c r="D74" s="202">
        <v>11879</v>
      </c>
    </row>
    <row r="75" spans="1:4" x14ac:dyDescent="0.2">
      <c r="A75" s="68" t="s">
        <v>54</v>
      </c>
      <c r="B75" s="68" t="s">
        <v>149</v>
      </c>
      <c r="C75" s="202">
        <v>12324</v>
      </c>
      <c r="D75" s="202">
        <v>11973</v>
      </c>
    </row>
    <row r="76" spans="1:4" x14ac:dyDescent="0.2">
      <c r="A76" s="68" t="s">
        <v>54</v>
      </c>
      <c r="B76" s="68" t="s">
        <v>150</v>
      </c>
      <c r="C76" s="202">
        <v>12282</v>
      </c>
      <c r="D76" s="202">
        <v>12056</v>
      </c>
    </row>
    <row r="77" spans="1:4" x14ac:dyDescent="0.2">
      <c r="A77" s="68" t="s">
        <v>54</v>
      </c>
      <c r="B77" s="68" t="s">
        <v>151</v>
      </c>
      <c r="C77" s="202">
        <v>11489</v>
      </c>
      <c r="D77" s="202">
        <v>12174</v>
      </c>
    </row>
    <row r="78" spans="1:4" x14ac:dyDescent="0.2">
      <c r="A78" s="68" t="s">
        <v>79</v>
      </c>
      <c r="B78" s="68" t="s">
        <v>140</v>
      </c>
      <c r="C78" s="202">
        <v>12328</v>
      </c>
      <c r="D78" s="202">
        <v>12253</v>
      </c>
    </row>
    <row r="79" spans="1:4" x14ac:dyDescent="0.2">
      <c r="A79" s="68" t="s">
        <v>54</v>
      </c>
      <c r="B79" s="68" t="s">
        <v>141</v>
      </c>
      <c r="C79" s="202">
        <v>12668</v>
      </c>
      <c r="D79" s="202">
        <v>12398</v>
      </c>
    </row>
    <row r="80" spans="1:4" x14ac:dyDescent="0.2">
      <c r="A80" s="68" t="s">
        <v>54</v>
      </c>
      <c r="B80" s="68" t="s">
        <v>142</v>
      </c>
      <c r="C80" s="202">
        <v>14391</v>
      </c>
      <c r="D80" s="202">
        <v>12537</v>
      </c>
    </row>
    <row r="81" spans="1:4" x14ac:dyDescent="0.2">
      <c r="A81" s="68" t="s">
        <v>54</v>
      </c>
      <c r="B81" s="68" t="s">
        <v>143</v>
      </c>
      <c r="C81" s="202">
        <v>13205</v>
      </c>
      <c r="D81" s="202">
        <v>12623</v>
      </c>
    </row>
    <row r="82" spans="1:4" x14ac:dyDescent="0.2">
      <c r="A82" s="68" t="s">
        <v>54</v>
      </c>
      <c r="B82" s="68" t="s">
        <v>144</v>
      </c>
      <c r="C82" s="202">
        <v>14267</v>
      </c>
      <c r="D82" s="202">
        <v>12724</v>
      </c>
    </row>
    <row r="83" spans="1:4" x14ac:dyDescent="0.2">
      <c r="A83" s="68" t="s">
        <v>54</v>
      </c>
      <c r="B83" s="68" t="s">
        <v>145</v>
      </c>
      <c r="C83" s="202">
        <v>13745</v>
      </c>
      <c r="D83" s="202">
        <v>12809</v>
      </c>
    </row>
    <row r="84" spans="1:4" x14ac:dyDescent="0.2">
      <c r="A84" s="68" t="s">
        <v>54</v>
      </c>
      <c r="B84" s="68" t="s">
        <v>146</v>
      </c>
      <c r="C84" s="202">
        <v>13646</v>
      </c>
      <c r="D84" s="202">
        <v>12941</v>
      </c>
    </row>
    <row r="85" spans="1:4" x14ac:dyDescent="0.2">
      <c r="A85" s="68" t="s">
        <v>54</v>
      </c>
      <c r="B85" s="68" t="s">
        <v>147</v>
      </c>
      <c r="C85" s="202">
        <v>13964</v>
      </c>
      <c r="D85" s="202">
        <v>13044</v>
      </c>
    </row>
    <row r="86" spans="1:4" x14ac:dyDescent="0.2">
      <c r="A86" s="68" t="s">
        <v>54</v>
      </c>
      <c r="B86" s="68" t="s">
        <v>148</v>
      </c>
      <c r="C86" s="202">
        <v>13752</v>
      </c>
      <c r="D86" s="202">
        <v>13172</v>
      </c>
    </row>
    <row r="87" spans="1:4" x14ac:dyDescent="0.2">
      <c r="A87" s="68" t="s">
        <v>54</v>
      </c>
      <c r="B87" s="68" t="s">
        <v>149</v>
      </c>
      <c r="C87" s="202">
        <v>13847</v>
      </c>
      <c r="D87" s="202">
        <v>13299</v>
      </c>
    </row>
    <row r="88" spans="1:4" x14ac:dyDescent="0.2">
      <c r="A88" s="68" t="s">
        <v>54</v>
      </c>
      <c r="B88" s="68" t="s">
        <v>150</v>
      </c>
      <c r="C88" s="202">
        <v>13327</v>
      </c>
      <c r="D88" s="202">
        <v>13386</v>
      </c>
    </row>
    <row r="89" spans="1:4" x14ac:dyDescent="0.2">
      <c r="A89" s="68" t="s">
        <v>54</v>
      </c>
      <c r="B89" s="68" t="s">
        <v>151</v>
      </c>
      <c r="C89" s="202">
        <v>11471</v>
      </c>
      <c r="D89" s="202">
        <v>13384</v>
      </c>
    </row>
    <row r="90" spans="1:4" x14ac:dyDescent="0.2">
      <c r="A90" s="68" t="s">
        <v>80</v>
      </c>
      <c r="B90" s="68" t="s">
        <v>140</v>
      </c>
      <c r="C90" s="202">
        <v>11126</v>
      </c>
      <c r="D90" s="202">
        <v>13284</v>
      </c>
    </row>
    <row r="91" spans="1:4" x14ac:dyDescent="0.2">
      <c r="A91" s="68" t="s">
        <v>54</v>
      </c>
      <c r="B91" s="68" t="s">
        <v>141</v>
      </c>
      <c r="C91" s="202">
        <v>11308</v>
      </c>
      <c r="D91" s="202">
        <v>13171</v>
      </c>
    </row>
    <row r="92" spans="1:4" x14ac:dyDescent="0.2">
      <c r="A92" s="68" t="s">
        <v>54</v>
      </c>
      <c r="B92" s="68" t="s">
        <v>142</v>
      </c>
      <c r="C92" s="202">
        <v>13109</v>
      </c>
      <c r="D92" s="202">
        <v>13064</v>
      </c>
    </row>
    <row r="93" spans="1:4" x14ac:dyDescent="0.2">
      <c r="A93" s="68" t="s">
        <v>54</v>
      </c>
      <c r="B93" s="68" t="s">
        <v>143</v>
      </c>
      <c r="C93" s="202">
        <v>9902</v>
      </c>
      <c r="D93" s="202">
        <v>12789</v>
      </c>
    </row>
    <row r="94" spans="1:4" x14ac:dyDescent="0.2">
      <c r="A94" s="68" t="s">
        <v>54</v>
      </c>
      <c r="B94" s="68" t="s">
        <v>144</v>
      </c>
      <c r="C94" s="202">
        <v>8924</v>
      </c>
      <c r="D94" s="202">
        <v>12344</v>
      </c>
    </row>
    <row r="95" spans="1:4" x14ac:dyDescent="0.2">
      <c r="A95" s="68" t="s">
        <v>54</v>
      </c>
      <c r="B95" s="68" t="s">
        <v>145</v>
      </c>
      <c r="C95" s="202">
        <v>11498</v>
      </c>
      <c r="D95" s="202">
        <v>12156</v>
      </c>
    </row>
    <row r="96" spans="1:4" x14ac:dyDescent="0.2">
      <c r="A96" s="68" t="s">
        <v>54</v>
      </c>
      <c r="B96" s="68" t="s">
        <v>146</v>
      </c>
      <c r="C96" s="202">
        <v>13446</v>
      </c>
      <c r="D96" s="202">
        <v>12140</v>
      </c>
    </row>
    <row r="97" spans="1:4" x14ac:dyDescent="0.2">
      <c r="A97" s="68" t="s">
        <v>54</v>
      </c>
      <c r="B97" s="68" t="s">
        <v>147</v>
      </c>
      <c r="C97" s="202">
        <v>12841</v>
      </c>
      <c r="D97" s="202">
        <v>12046</v>
      </c>
    </row>
    <row r="98" spans="1:4" x14ac:dyDescent="0.2">
      <c r="A98" s="68" t="s">
        <v>54</v>
      </c>
      <c r="B98" s="68" t="s">
        <v>148</v>
      </c>
      <c r="C98" s="202">
        <v>13362</v>
      </c>
      <c r="D98" s="202">
        <v>12014</v>
      </c>
    </row>
    <row r="99" spans="1:4" x14ac:dyDescent="0.2">
      <c r="A99" s="68" t="s">
        <v>54</v>
      </c>
      <c r="B99" s="68" t="s">
        <v>149</v>
      </c>
      <c r="C99" s="202">
        <v>13386</v>
      </c>
      <c r="D99" s="202">
        <v>11975</v>
      </c>
    </row>
    <row r="100" spans="1:4" x14ac:dyDescent="0.2">
      <c r="A100" s="68" t="s">
        <v>54</v>
      </c>
      <c r="B100" s="68" t="s">
        <v>150</v>
      </c>
      <c r="C100" s="202">
        <v>12857</v>
      </c>
      <c r="D100" s="202">
        <v>11936</v>
      </c>
    </row>
    <row r="101" spans="1:4" x14ac:dyDescent="0.2">
      <c r="A101" s="68" t="s">
        <v>54</v>
      </c>
      <c r="B101" s="68" t="s">
        <v>151</v>
      </c>
      <c r="C101" s="202">
        <v>12287</v>
      </c>
      <c r="D101" s="202">
        <v>12004</v>
      </c>
    </row>
    <row r="102" spans="1:4" x14ac:dyDescent="0.2">
      <c r="A102" s="68" t="s">
        <v>524</v>
      </c>
      <c r="B102" s="68" t="s">
        <v>140</v>
      </c>
      <c r="C102" s="202">
        <v>11979</v>
      </c>
      <c r="D102" s="202">
        <v>12075</v>
      </c>
    </row>
    <row r="103" spans="1:4" x14ac:dyDescent="0.2">
      <c r="A103" s="68" t="s">
        <v>54</v>
      </c>
      <c r="B103" s="68" t="s">
        <v>141</v>
      </c>
      <c r="C103" s="202">
        <v>12826</v>
      </c>
      <c r="D103" s="202">
        <v>12202</v>
      </c>
    </row>
    <row r="104" spans="1:4" x14ac:dyDescent="0.2">
      <c r="A104" s="68" t="s">
        <v>54</v>
      </c>
      <c r="B104" s="68" t="s">
        <v>142</v>
      </c>
      <c r="C104" s="202">
        <v>14660</v>
      </c>
      <c r="D104" s="202">
        <v>12331</v>
      </c>
    </row>
    <row r="105" spans="1:4" x14ac:dyDescent="0.2">
      <c r="A105" s="68" t="s">
        <v>54</v>
      </c>
      <c r="B105" s="68" t="s">
        <v>143</v>
      </c>
      <c r="C105" s="202">
        <v>13895</v>
      </c>
      <c r="D105" s="202">
        <v>12663</v>
      </c>
    </row>
    <row r="106" spans="1:4" x14ac:dyDescent="0.2">
      <c r="A106" s="68" t="s">
        <v>54</v>
      </c>
      <c r="B106" s="68" t="s">
        <v>144</v>
      </c>
      <c r="C106" s="202">
        <v>13135</v>
      </c>
      <c r="D106" s="202">
        <v>13014</v>
      </c>
    </row>
    <row r="107" spans="1:4" x14ac:dyDescent="0.2">
      <c r="A107" s="68" t="s">
        <v>54</v>
      </c>
      <c r="B107" s="68" t="s">
        <v>145</v>
      </c>
      <c r="C107" s="202">
        <v>13886</v>
      </c>
      <c r="D107" s="202">
        <v>13213</v>
      </c>
    </row>
    <row r="108" spans="1:4" x14ac:dyDescent="0.2">
      <c r="A108" s="68" t="s">
        <v>54</v>
      </c>
      <c r="B108" s="68" t="s">
        <v>146</v>
      </c>
      <c r="C108" s="202">
        <v>14796</v>
      </c>
      <c r="D108" s="202">
        <v>13326</v>
      </c>
    </row>
    <row r="109" spans="1:4" x14ac:dyDescent="0.2">
      <c r="A109" s="68" t="s">
        <v>54</v>
      </c>
      <c r="B109" s="68" t="s">
        <v>147</v>
      </c>
      <c r="C109" s="202">
        <v>13870</v>
      </c>
      <c r="D109" s="202">
        <v>13411</v>
      </c>
    </row>
    <row r="110" spans="1:4" x14ac:dyDescent="0.2">
      <c r="A110" s="68" t="s">
        <v>54</v>
      </c>
      <c r="B110" s="68" t="s">
        <v>148</v>
      </c>
      <c r="C110" s="202">
        <v>13236</v>
      </c>
      <c r="D110" s="202">
        <v>13401</v>
      </c>
    </row>
    <row r="111" spans="1:4" x14ac:dyDescent="0.2">
      <c r="A111" s="68" t="s">
        <v>54</v>
      </c>
      <c r="B111" s="68" t="s">
        <v>149</v>
      </c>
      <c r="C111" s="202">
        <v>14610</v>
      </c>
      <c r="D111" s="202">
        <v>13503</v>
      </c>
    </row>
    <row r="112" spans="1:4" x14ac:dyDescent="0.2">
      <c r="A112" s="68" t="s">
        <v>54</v>
      </c>
      <c r="B112" s="68" t="s">
        <v>150</v>
      </c>
      <c r="C112" s="202">
        <v>14774</v>
      </c>
      <c r="D112" s="202">
        <v>13663</v>
      </c>
    </row>
  </sheetData>
  <mergeCells count="1">
    <mergeCell ref="H1:I1"/>
  </mergeCells>
  <hyperlinks>
    <hyperlink ref="H1:I1" location="Index!A1" display="Regresar al Índice" xr:uid="{45A0B565-D6A6-4FD1-A44E-D9D5CC359EED}"/>
  </hyperlink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37827-7B8F-4EF9-A71D-78C0436971C2}">
  <sheetPr codeName="Hoja136"/>
  <dimension ref="A1:L112"/>
  <sheetViews>
    <sheetView workbookViewId="0"/>
  </sheetViews>
  <sheetFormatPr baseColWidth="10" defaultColWidth="9.140625" defaultRowHeight="14.25" x14ac:dyDescent="0.2"/>
  <cols>
    <col min="1" max="16384" width="9.140625" style="68"/>
  </cols>
  <sheetData>
    <row r="1" spans="1:12" x14ac:dyDescent="0.2">
      <c r="A1" s="13" t="s">
        <v>1278</v>
      </c>
      <c r="H1" s="291" t="s">
        <v>38</v>
      </c>
      <c r="I1" s="291"/>
    </row>
    <row r="2" spans="1:12" x14ac:dyDescent="0.2">
      <c r="A2" s="68" t="s">
        <v>748</v>
      </c>
    </row>
    <row r="5" spans="1:12" x14ac:dyDescent="0.2">
      <c r="A5" s="68" t="s">
        <v>308</v>
      </c>
      <c r="B5" s="68" t="s">
        <v>362</v>
      </c>
      <c r="C5" s="68" t="s">
        <v>763</v>
      </c>
      <c r="D5" s="68" t="s">
        <v>751</v>
      </c>
      <c r="G5" s="68" t="s">
        <v>950</v>
      </c>
      <c r="H5" s="68" t="s">
        <v>667</v>
      </c>
      <c r="I5" s="68" t="s">
        <v>1137</v>
      </c>
      <c r="J5" s="68" t="s">
        <v>954</v>
      </c>
      <c r="K5" s="68" t="s">
        <v>1138</v>
      </c>
      <c r="L5" s="68" t="s">
        <v>955</v>
      </c>
    </row>
    <row r="6" spans="1:12" x14ac:dyDescent="0.2">
      <c r="A6" s="68" t="s">
        <v>61</v>
      </c>
      <c r="B6" s="68" t="s">
        <v>140</v>
      </c>
      <c r="C6" s="202">
        <v>652</v>
      </c>
      <c r="D6" s="202">
        <v>513</v>
      </c>
      <c r="G6" s="202">
        <v>1588</v>
      </c>
      <c r="H6" s="202">
        <v>1309</v>
      </c>
      <c r="I6" s="295">
        <v>21.4</v>
      </c>
      <c r="J6" s="295">
        <v>23.8</v>
      </c>
      <c r="K6" s="202">
        <v>1522</v>
      </c>
      <c r="L6" s="202">
        <v>1499</v>
      </c>
    </row>
    <row r="7" spans="1:12" x14ac:dyDescent="0.2">
      <c r="A7" s="68" t="s">
        <v>54</v>
      </c>
      <c r="B7" s="68" t="s">
        <v>141</v>
      </c>
      <c r="C7" s="202">
        <v>636</v>
      </c>
      <c r="D7" s="202">
        <v>526</v>
      </c>
    </row>
    <row r="8" spans="1:12" x14ac:dyDescent="0.2">
      <c r="A8" s="68" t="s">
        <v>54</v>
      </c>
      <c r="B8" s="68" t="s">
        <v>142</v>
      </c>
      <c r="C8" s="202">
        <v>1033</v>
      </c>
      <c r="D8" s="202">
        <v>551</v>
      </c>
    </row>
    <row r="9" spans="1:12" x14ac:dyDescent="0.2">
      <c r="A9" s="68" t="s">
        <v>54</v>
      </c>
      <c r="B9" s="68" t="s">
        <v>143</v>
      </c>
      <c r="C9" s="202">
        <v>753</v>
      </c>
      <c r="D9" s="202">
        <v>556</v>
      </c>
    </row>
    <row r="10" spans="1:12" x14ac:dyDescent="0.2">
      <c r="A10" s="68" t="s">
        <v>54</v>
      </c>
      <c r="B10" s="68" t="s">
        <v>144</v>
      </c>
      <c r="C10" s="202">
        <v>809</v>
      </c>
      <c r="D10" s="202">
        <v>569</v>
      </c>
    </row>
    <row r="11" spans="1:12" x14ac:dyDescent="0.2">
      <c r="A11" s="68" t="s">
        <v>54</v>
      </c>
      <c r="B11" s="68" t="s">
        <v>145</v>
      </c>
      <c r="C11" s="202">
        <v>548</v>
      </c>
      <c r="D11" s="202">
        <v>579</v>
      </c>
    </row>
    <row r="12" spans="1:12" x14ac:dyDescent="0.2">
      <c r="A12" s="68" t="s">
        <v>54</v>
      </c>
      <c r="B12" s="68" t="s">
        <v>146</v>
      </c>
      <c r="C12" s="202">
        <v>358</v>
      </c>
      <c r="D12" s="202">
        <v>586</v>
      </c>
    </row>
    <row r="13" spans="1:12" x14ac:dyDescent="0.2">
      <c r="A13" s="68" t="s">
        <v>54</v>
      </c>
      <c r="B13" s="68" t="s">
        <v>147</v>
      </c>
      <c r="C13" s="202">
        <v>393</v>
      </c>
      <c r="D13" s="202">
        <v>601</v>
      </c>
    </row>
    <row r="14" spans="1:12" x14ac:dyDescent="0.2">
      <c r="A14" s="68" t="s">
        <v>54</v>
      </c>
      <c r="B14" s="68" t="s">
        <v>148</v>
      </c>
      <c r="C14" s="202">
        <v>438</v>
      </c>
      <c r="D14" s="202">
        <v>613</v>
      </c>
    </row>
    <row r="15" spans="1:12" x14ac:dyDescent="0.2">
      <c r="A15" s="68" t="s">
        <v>54</v>
      </c>
      <c r="B15" s="68" t="s">
        <v>149</v>
      </c>
      <c r="C15" s="202">
        <v>484</v>
      </c>
      <c r="D15" s="202">
        <v>620</v>
      </c>
    </row>
    <row r="16" spans="1:12" x14ac:dyDescent="0.2">
      <c r="A16" s="68" t="s">
        <v>54</v>
      </c>
      <c r="B16" s="68" t="s">
        <v>150</v>
      </c>
      <c r="C16" s="202">
        <v>474</v>
      </c>
      <c r="D16" s="202">
        <v>608</v>
      </c>
    </row>
    <row r="17" spans="1:4" x14ac:dyDescent="0.2">
      <c r="A17" s="68" t="s">
        <v>54</v>
      </c>
      <c r="B17" s="68" t="s">
        <v>151</v>
      </c>
      <c r="C17" s="202">
        <v>624</v>
      </c>
      <c r="D17" s="202">
        <v>600</v>
      </c>
    </row>
    <row r="18" spans="1:4" x14ac:dyDescent="0.2">
      <c r="A18" s="68" t="s">
        <v>74</v>
      </c>
      <c r="B18" s="68" t="s">
        <v>140</v>
      </c>
      <c r="C18" s="202">
        <v>699</v>
      </c>
      <c r="D18" s="202">
        <v>604</v>
      </c>
    </row>
    <row r="19" spans="1:4" x14ac:dyDescent="0.2">
      <c r="A19" s="68" t="s">
        <v>54</v>
      </c>
      <c r="B19" s="68" t="s">
        <v>141</v>
      </c>
      <c r="C19" s="202">
        <v>840</v>
      </c>
      <c r="D19" s="202">
        <v>621</v>
      </c>
    </row>
    <row r="20" spans="1:4" x14ac:dyDescent="0.2">
      <c r="A20" s="68" t="s">
        <v>54</v>
      </c>
      <c r="B20" s="68" t="s">
        <v>142</v>
      </c>
      <c r="C20" s="202">
        <v>939</v>
      </c>
      <c r="D20" s="202">
        <v>613</v>
      </c>
    </row>
    <row r="21" spans="1:4" x14ac:dyDescent="0.2">
      <c r="A21" s="68" t="s">
        <v>54</v>
      </c>
      <c r="B21" s="68" t="s">
        <v>143</v>
      </c>
      <c r="C21" s="202">
        <v>1027</v>
      </c>
      <c r="D21" s="202">
        <v>636</v>
      </c>
    </row>
    <row r="22" spans="1:4" x14ac:dyDescent="0.2">
      <c r="A22" s="68" t="s">
        <v>54</v>
      </c>
      <c r="B22" s="68" t="s">
        <v>144</v>
      </c>
      <c r="C22" s="202">
        <v>828</v>
      </c>
      <c r="D22" s="202">
        <v>638</v>
      </c>
    </row>
    <row r="23" spans="1:4" x14ac:dyDescent="0.2">
      <c r="A23" s="68" t="s">
        <v>54</v>
      </c>
      <c r="B23" s="68" t="s">
        <v>145</v>
      </c>
      <c r="C23" s="202">
        <v>736</v>
      </c>
      <c r="D23" s="202">
        <v>653</v>
      </c>
    </row>
    <row r="24" spans="1:4" x14ac:dyDescent="0.2">
      <c r="A24" s="68" t="s">
        <v>54</v>
      </c>
      <c r="B24" s="68" t="s">
        <v>146</v>
      </c>
      <c r="C24" s="202">
        <v>595</v>
      </c>
      <c r="D24" s="202">
        <v>673</v>
      </c>
    </row>
    <row r="25" spans="1:4" x14ac:dyDescent="0.2">
      <c r="A25" s="68" t="s">
        <v>54</v>
      </c>
      <c r="B25" s="68" t="s">
        <v>147</v>
      </c>
      <c r="C25" s="202">
        <v>559</v>
      </c>
      <c r="D25" s="202">
        <v>687</v>
      </c>
    </row>
    <row r="26" spans="1:4" x14ac:dyDescent="0.2">
      <c r="A26" s="68" t="s">
        <v>54</v>
      </c>
      <c r="B26" s="68" t="s">
        <v>148</v>
      </c>
      <c r="C26" s="202">
        <v>520</v>
      </c>
      <c r="D26" s="202">
        <v>694</v>
      </c>
    </row>
    <row r="27" spans="1:4" x14ac:dyDescent="0.2">
      <c r="A27" s="68" t="s">
        <v>54</v>
      </c>
      <c r="B27" s="68" t="s">
        <v>149</v>
      </c>
      <c r="C27" s="202">
        <v>611</v>
      </c>
      <c r="D27" s="202">
        <v>704</v>
      </c>
    </row>
    <row r="28" spans="1:4" x14ac:dyDescent="0.2">
      <c r="A28" s="68" t="s">
        <v>54</v>
      </c>
      <c r="B28" s="68" t="s">
        <v>150</v>
      </c>
      <c r="C28" s="202">
        <v>644</v>
      </c>
      <c r="D28" s="202">
        <v>718</v>
      </c>
    </row>
    <row r="29" spans="1:4" x14ac:dyDescent="0.2">
      <c r="A29" s="68" t="s">
        <v>54</v>
      </c>
      <c r="B29" s="68" t="s">
        <v>151</v>
      </c>
      <c r="C29" s="202">
        <v>783</v>
      </c>
      <c r="D29" s="202">
        <v>732</v>
      </c>
    </row>
    <row r="30" spans="1:4" x14ac:dyDescent="0.2">
      <c r="A30" s="68" t="s">
        <v>75</v>
      </c>
      <c r="B30" s="68" t="s">
        <v>140</v>
      </c>
      <c r="C30" s="202">
        <v>691</v>
      </c>
      <c r="D30" s="202">
        <v>731</v>
      </c>
    </row>
    <row r="31" spans="1:4" x14ac:dyDescent="0.2">
      <c r="A31" s="68" t="s">
        <v>54</v>
      </c>
      <c r="B31" s="68" t="s">
        <v>141</v>
      </c>
      <c r="C31" s="202">
        <v>721</v>
      </c>
      <c r="D31" s="202">
        <v>721</v>
      </c>
    </row>
    <row r="32" spans="1:4" x14ac:dyDescent="0.2">
      <c r="A32" s="68" t="s">
        <v>54</v>
      </c>
      <c r="B32" s="68" t="s">
        <v>142</v>
      </c>
      <c r="C32" s="202">
        <v>755</v>
      </c>
      <c r="D32" s="202">
        <v>706</v>
      </c>
    </row>
    <row r="33" spans="1:4" x14ac:dyDescent="0.2">
      <c r="A33" s="68" t="s">
        <v>54</v>
      </c>
      <c r="B33" s="68" t="s">
        <v>143</v>
      </c>
      <c r="C33" s="202">
        <v>828</v>
      </c>
      <c r="D33" s="202">
        <v>689</v>
      </c>
    </row>
    <row r="34" spans="1:4" x14ac:dyDescent="0.2">
      <c r="A34" s="68" t="s">
        <v>54</v>
      </c>
      <c r="B34" s="68" t="s">
        <v>144</v>
      </c>
      <c r="C34" s="202">
        <v>882</v>
      </c>
      <c r="D34" s="202">
        <v>694</v>
      </c>
    </row>
    <row r="35" spans="1:4" x14ac:dyDescent="0.2">
      <c r="A35" s="68" t="s">
        <v>54</v>
      </c>
      <c r="B35" s="68" t="s">
        <v>145</v>
      </c>
      <c r="C35" s="202">
        <v>824</v>
      </c>
      <c r="D35" s="202">
        <v>701</v>
      </c>
    </row>
    <row r="36" spans="1:4" x14ac:dyDescent="0.2">
      <c r="A36" s="68" t="s">
        <v>54</v>
      </c>
      <c r="B36" s="68" t="s">
        <v>146</v>
      </c>
      <c r="C36" s="202">
        <v>649</v>
      </c>
      <c r="D36" s="202">
        <v>706</v>
      </c>
    </row>
    <row r="37" spans="1:4" x14ac:dyDescent="0.2">
      <c r="A37" s="68" t="s">
        <v>54</v>
      </c>
      <c r="B37" s="68" t="s">
        <v>147</v>
      </c>
      <c r="C37" s="202">
        <v>594</v>
      </c>
      <c r="D37" s="202">
        <v>709</v>
      </c>
    </row>
    <row r="38" spans="1:4" x14ac:dyDescent="0.2">
      <c r="A38" s="68" t="s">
        <v>54</v>
      </c>
      <c r="B38" s="68" t="s">
        <v>148</v>
      </c>
      <c r="C38" s="202">
        <v>663</v>
      </c>
      <c r="D38" s="202">
        <v>720</v>
      </c>
    </row>
    <row r="39" spans="1:4" x14ac:dyDescent="0.2">
      <c r="A39" s="68" t="s">
        <v>54</v>
      </c>
      <c r="B39" s="68" t="s">
        <v>149</v>
      </c>
      <c r="C39" s="202">
        <v>617</v>
      </c>
      <c r="D39" s="202">
        <v>721</v>
      </c>
    </row>
    <row r="40" spans="1:4" x14ac:dyDescent="0.2">
      <c r="A40" s="68" t="s">
        <v>54</v>
      </c>
      <c r="B40" s="68" t="s">
        <v>150</v>
      </c>
      <c r="C40" s="202">
        <v>715</v>
      </c>
      <c r="D40" s="202">
        <v>727</v>
      </c>
    </row>
    <row r="41" spans="1:4" x14ac:dyDescent="0.2">
      <c r="A41" s="68" t="s">
        <v>54</v>
      </c>
      <c r="B41" s="68" t="s">
        <v>151</v>
      </c>
      <c r="C41" s="202">
        <v>744</v>
      </c>
      <c r="D41" s="202">
        <v>724</v>
      </c>
    </row>
    <row r="42" spans="1:4" x14ac:dyDescent="0.2">
      <c r="A42" s="68" t="s">
        <v>76</v>
      </c>
      <c r="B42" s="68" t="s">
        <v>140</v>
      </c>
      <c r="C42" s="202">
        <v>711</v>
      </c>
      <c r="D42" s="202">
        <v>725</v>
      </c>
    </row>
    <row r="43" spans="1:4" x14ac:dyDescent="0.2">
      <c r="A43" s="68" t="s">
        <v>54</v>
      </c>
      <c r="B43" s="68" t="s">
        <v>141</v>
      </c>
      <c r="C43" s="202">
        <v>745</v>
      </c>
      <c r="D43" s="202">
        <v>727</v>
      </c>
    </row>
    <row r="44" spans="1:4" x14ac:dyDescent="0.2">
      <c r="A44" s="68" t="s">
        <v>54</v>
      </c>
      <c r="B44" s="68" t="s">
        <v>142</v>
      </c>
      <c r="C44" s="202">
        <v>843</v>
      </c>
      <c r="D44" s="202">
        <v>735</v>
      </c>
    </row>
    <row r="45" spans="1:4" x14ac:dyDescent="0.2">
      <c r="A45" s="68" t="s">
        <v>54</v>
      </c>
      <c r="B45" s="68" t="s">
        <v>143</v>
      </c>
      <c r="C45" s="202">
        <v>874</v>
      </c>
      <c r="D45" s="202">
        <v>739</v>
      </c>
    </row>
    <row r="46" spans="1:4" x14ac:dyDescent="0.2">
      <c r="A46" s="68" t="s">
        <v>54</v>
      </c>
      <c r="B46" s="68" t="s">
        <v>144</v>
      </c>
      <c r="C46" s="202">
        <v>894</v>
      </c>
      <c r="D46" s="202">
        <v>739</v>
      </c>
    </row>
    <row r="47" spans="1:4" x14ac:dyDescent="0.2">
      <c r="A47" s="68" t="s">
        <v>54</v>
      </c>
      <c r="B47" s="68" t="s">
        <v>145</v>
      </c>
      <c r="C47" s="202">
        <v>802</v>
      </c>
      <c r="D47" s="202">
        <v>738</v>
      </c>
    </row>
    <row r="48" spans="1:4" x14ac:dyDescent="0.2">
      <c r="A48" s="68" t="s">
        <v>54</v>
      </c>
      <c r="B48" s="68" t="s">
        <v>146</v>
      </c>
      <c r="C48" s="202">
        <v>570</v>
      </c>
      <c r="D48" s="202">
        <v>731</v>
      </c>
    </row>
    <row r="49" spans="1:4" x14ac:dyDescent="0.2">
      <c r="A49" s="68" t="s">
        <v>54</v>
      </c>
      <c r="B49" s="68" t="s">
        <v>147</v>
      </c>
      <c r="C49" s="202">
        <v>561</v>
      </c>
      <c r="D49" s="202">
        <v>728</v>
      </c>
    </row>
    <row r="50" spans="1:4" x14ac:dyDescent="0.2">
      <c r="A50" s="68" t="s">
        <v>54</v>
      </c>
      <c r="B50" s="68" t="s">
        <v>148</v>
      </c>
      <c r="C50" s="202">
        <v>623</v>
      </c>
      <c r="D50" s="202">
        <v>725</v>
      </c>
    </row>
    <row r="51" spans="1:4" x14ac:dyDescent="0.2">
      <c r="A51" s="68" t="s">
        <v>54</v>
      </c>
      <c r="B51" s="68" t="s">
        <v>149</v>
      </c>
      <c r="C51" s="202">
        <v>635</v>
      </c>
      <c r="D51" s="202">
        <v>726</v>
      </c>
    </row>
    <row r="52" spans="1:4" x14ac:dyDescent="0.2">
      <c r="A52" s="68" t="s">
        <v>54</v>
      </c>
      <c r="B52" s="68" t="s">
        <v>150</v>
      </c>
      <c r="C52" s="202">
        <v>590</v>
      </c>
      <c r="D52" s="202">
        <v>716</v>
      </c>
    </row>
    <row r="53" spans="1:4" x14ac:dyDescent="0.2">
      <c r="A53" s="68" t="s">
        <v>54</v>
      </c>
      <c r="B53" s="68" t="s">
        <v>151</v>
      </c>
      <c r="C53" s="202">
        <v>675</v>
      </c>
      <c r="D53" s="202">
        <v>710</v>
      </c>
    </row>
    <row r="54" spans="1:4" x14ac:dyDescent="0.2">
      <c r="A54" s="68" t="s">
        <v>77</v>
      </c>
      <c r="B54" s="68" t="s">
        <v>140</v>
      </c>
      <c r="C54" s="202">
        <v>645</v>
      </c>
      <c r="D54" s="202">
        <v>705</v>
      </c>
    </row>
    <row r="55" spans="1:4" x14ac:dyDescent="0.2">
      <c r="A55" s="68" t="s">
        <v>54</v>
      </c>
      <c r="B55" s="68" t="s">
        <v>141</v>
      </c>
      <c r="C55" s="202">
        <v>871</v>
      </c>
      <c r="D55" s="202">
        <v>715</v>
      </c>
    </row>
    <row r="56" spans="1:4" x14ac:dyDescent="0.2">
      <c r="A56" s="68" t="s">
        <v>54</v>
      </c>
      <c r="B56" s="68" t="s">
        <v>142</v>
      </c>
      <c r="C56" s="202">
        <v>1039</v>
      </c>
      <c r="D56" s="202">
        <v>732</v>
      </c>
    </row>
    <row r="57" spans="1:4" x14ac:dyDescent="0.2">
      <c r="A57" s="68" t="s">
        <v>54</v>
      </c>
      <c r="B57" s="68" t="s">
        <v>143</v>
      </c>
      <c r="C57" s="202">
        <v>992</v>
      </c>
      <c r="D57" s="202">
        <v>741</v>
      </c>
    </row>
    <row r="58" spans="1:4" x14ac:dyDescent="0.2">
      <c r="A58" s="68" t="s">
        <v>54</v>
      </c>
      <c r="B58" s="68" t="s">
        <v>144</v>
      </c>
      <c r="C58" s="202">
        <v>1045</v>
      </c>
      <c r="D58" s="202">
        <v>754</v>
      </c>
    </row>
    <row r="59" spans="1:4" x14ac:dyDescent="0.2">
      <c r="A59" s="68" t="s">
        <v>54</v>
      </c>
      <c r="B59" s="68" t="s">
        <v>145</v>
      </c>
      <c r="C59" s="202">
        <v>949</v>
      </c>
      <c r="D59" s="202">
        <v>766</v>
      </c>
    </row>
    <row r="60" spans="1:4" x14ac:dyDescent="0.2">
      <c r="A60" s="68" t="s">
        <v>54</v>
      </c>
      <c r="B60" s="68" t="s">
        <v>146</v>
      </c>
      <c r="C60" s="202">
        <v>754</v>
      </c>
      <c r="D60" s="202">
        <v>782</v>
      </c>
    </row>
    <row r="61" spans="1:4" x14ac:dyDescent="0.2">
      <c r="A61" s="68" t="s">
        <v>54</v>
      </c>
      <c r="B61" s="68" t="s">
        <v>147</v>
      </c>
      <c r="C61" s="202">
        <v>691</v>
      </c>
      <c r="D61" s="202">
        <v>792</v>
      </c>
    </row>
    <row r="62" spans="1:4" x14ac:dyDescent="0.2">
      <c r="A62" s="68" t="s">
        <v>54</v>
      </c>
      <c r="B62" s="68" t="s">
        <v>148</v>
      </c>
      <c r="C62" s="202">
        <v>759</v>
      </c>
      <c r="D62" s="202">
        <v>804</v>
      </c>
    </row>
    <row r="63" spans="1:4" x14ac:dyDescent="0.2">
      <c r="A63" s="68" t="s">
        <v>54</v>
      </c>
      <c r="B63" s="68" t="s">
        <v>149</v>
      </c>
      <c r="C63" s="202">
        <v>885</v>
      </c>
      <c r="D63" s="202">
        <v>825</v>
      </c>
    </row>
    <row r="64" spans="1:4" x14ac:dyDescent="0.2">
      <c r="A64" s="68" t="s">
        <v>54</v>
      </c>
      <c r="B64" s="68" t="s">
        <v>150</v>
      </c>
      <c r="C64" s="202">
        <v>959</v>
      </c>
      <c r="D64" s="202">
        <v>855</v>
      </c>
    </row>
    <row r="65" spans="1:4" x14ac:dyDescent="0.2">
      <c r="A65" s="68" t="s">
        <v>54</v>
      </c>
      <c r="B65" s="68" t="s">
        <v>151</v>
      </c>
      <c r="C65" s="202">
        <v>1129</v>
      </c>
      <c r="D65" s="202">
        <v>893</v>
      </c>
    </row>
    <row r="66" spans="1:4" x14ac:dyDescent="0.2">
      <c r="A66" s="68" t="s">
        <v>78</v>
      </c>
      <c r="B66" s="68" t="s">
        <v>140</v>
      </c>
      <c r="C66" s="202">
        <v>980</v>
      </c>
      <c r="D66" s="202">
        <v>921</v>
      </c>
    </row>
    <row r="67" spans="1:4" x14ac:dyDescent="0.2">
      <c r="A67" s="68" t="s">
        <v>54</v>
      </c>
      <c r="B67" s="68" t="s">
        <v>141</v>
      </c>
      <c r="C67" s="202">
        <v>983</v>
      </c>
      <c r="D67" s="202">
        <v>931</v>
      </c>
    </row>
    <row r="68" spans="1:4" x14ac:dyDescent="0.2">
      <c r="A68" s="68" t="s">
        <v>54</v>
      </c>
      <c r="B68" s="68" t="s">
        <v>142</v>
      </c>
      <c r="C68" s="202">
        <v>986</v>
      </c>
      <c r="D68" s="202">
        <v>926</v>
      </c>
    </row>
    <row r="69" spans="1:4" x14ac:dyDescent="0.2">
      <c r="A69" s="68" t="s">
        <v>54</v>
      </c>
      <c r="B69" s="68" t="s">
        <v>143</v>
      </c>
      <c r="C69" s="202">
        <v>997</v>
      </c>
      <c r="D69" s="202">
        <v>926</v>
      </c>
    </row>
    <row r="70" spans="1:4" x14ac:dyDescent="0.2">
      <c r="A70" s="68" t="s">
        <v>54</v>
      </c>
      <c r="B70" s="68" t="s">
        <v>144</v>
      </c>
      <c r="C70" s="202">
        <v>990</v>
      </c>
      <c r="D70" s="202">
        <v>922</v>
      </c>
    </row>
    <row r="71" spans="1:4" x14ac:dyDescent="0.2">
      <c r="A71" s="68" t="s">
        <v>54</v>
      </c>
      <c r="B71" s="68" t="s">
        <v>145</v>
      </c>
      <c r="C71" s="202">
        <v>1008</v>
      </c>
      <c r="D71" s="202">
        <v>927</v>
      </c>
    </row>
    <row r="72" spans="1:4" x14ac:dyDescent="0.2">
      <c r="A72" s="68" t="s">
        <v>54</v>
      </c>
      <c r="B72" s="68" t="s">
        <v>146</v>
      </c>
      <c r="C72" s="202">
        <v>759</v>
      </c>
      <c r="D72" s="202">
        <v>927</v>
      </c>
    </row>
    <row r="73" spans="1:4" x14ac:dyDescent="0.2">
      <c r="A73" s="68" t="s">
        <v>54</v>
      </c>
      <c r="B73" s="68" t="s">
        <v>147</v>
      </c>
      <c r="C73" s="202">
        <v>718</v>
      </c>
      <c r="D73" s="202">
        <v>930</v>
      </c>
    </row>
    <row r="74" spans="1:4" x14ac:dyDescent="0.2">
      <c r="A74" s="68" t="s">
        <v>54</v>
      </c>
      <c r="B74" s="68" t="s">
        <v>148</v>
      </c>
      <c r="C74" s="202">
        <v>753</v>
      </c>
      <c r="D74" s="202">
        <v>929</v>
      </c>
    </row>
    <row r="75" spans="1:4" x14ac:dyDescent="0.2">
      <c r="A75" s="68" t="s">
        <v>54</v>
      </c>
      <c r="B75" s="68" t="s">
        <v>149</v>
      </c>
      <c r="C75" s="202">
        <v>777</v>
      </c>
      <c r="D75" s="202">
        <v>920</v>
      </c>
    </row>
    <row r="76" spans="1:4" x14ac:dyDescent="0.2">
      <c r="A76" s="68" t="s">
        <v>54</v>
      </c>
      <c r="B76" s="68" t="s">
        <v>150</v>
      </c>
      <c r="C76" s="202">
        <v>817</v>
      </c>
      <c r="D76" s="202">
        <v>908</v>
      </c>
    </row>
    <row r="77" spans="1:4" x14ac:dyDescent="0.2">
      <c r="A77" s="68" t="s">
        <v>54</v>
      </c>
      <c r="B77" s="68" t="s">
        <v>151</v>
      </c>
      <c r="C77" s="202">
        <v>797</v>
      </c>
      <c r="D77" s="202">
        <v>880</v>
      </c>
    </row>
    <row r="78" spans="1:4" x14ac:dyDescent="0.2">
      <c r="A78" s="68" t="s">
        <v>79</v>
      </c>
      <c r="B78" s="68" t="s">
        <v>140</v>
      </c>
      <c r="C78" s="202">
        <v>859</v>
      </c>
      <c r="D78" s="202">
        <v>870</v>
      </c>
    </row>
    <row r="79" spans="1:4" x14ac:dyDescent="0.2">
      <c r="A79" s="68" t="s">
        <v>54</v>
      </c>
      <c r="B79" s="68" t="s">
        <v>141</v>
      </c>
      <c r="C79" s="202">
        <v>1083</v>
      </c>
      <c r="D79" s="202">
        <v>879</v>
      </c>
    </row>
    <row r="80" spans="1:4" x14ac:dyDescent="0.2">
      <c r="A80" s="68" t="s">
        <v>54</v>
      </c>
      <c r="B80" s="68" t="s">
        <v>142</v>
      </c>
      <c r="C80" s="202">
        <v>1114</v>
      </c>
      <c r="D80" s="202">
        <v>889</v>
      </c>
    </row>
    <row r="81" spans="1:4" x14ac:dyDescent="0.2">
      <c r="A81" s="68" t="s">
        <v>54</v>
      </c>
      <c r="B81" s="68" t="s">
        <v>143</v>
      </c>
      <c r="C81" s="202">
        <v>1143</v>
      </c>
      <c r="D81" s="202">
        <v>902</v>
      </c>
    </row>
    <row r="82" spans="1:4" x14ac:dyDescent="0.2">
      <c r="A82" s="68" t="s">
        <v>54</v>
      </c>
      <c r="B82" s="68" t="s">
        <v>144</v>
      </c>
      <c r="C82" s="202">
        <v>1164</v>
      </c>
      <c r="D82" s="202">
        <v>916</v>
      </c>
    </row>
    <row r="83" spans="1:4" x14ac:dyDescent="0.2">
      <c r="A83" s="68" t="s">
        <v>54</v>
      </c>
      <c r="B83" s="68" t="s">
        <v>145</v>
      </c>
      <c r="C83" s="202">
        <v>1145</v>
      </c>
      <c r="D83" s="202">
        <v>927</v>
      </c>
    </row>
    <row r="84" spans="1:4" x14ac:dyDescent="0.2">
      <c r="A84" s="68" t="s">
        <v>54</v>
      </c>
      <c r="B84" s="68" t="s">
        <v>146</v>
      </c>
      <c r="C84" s="202">
        <v>1080</v>
      </c>
      <c r="D84" s="202">
        <v>954</v>
      </c>
    </row>
    <row r="85" spans="1:4" x14ac:dyDescent="0.2">
      <c r="A85" s="68" t="s">
        <v>54</v>
      </c>
      <c r="B85" s="68" t="s">
        <v>147</v>
      </c>
      <c r="C85" s="202">
        <v>946</v>
      </c>
      <c r="D85" s="202">
        <v>973</v>
      </c>
    </row>
    <row r="86" spans="1:4" x14ac:dyDescent="0.2">
      <c r="A86" s="68" t="s">
        <v>54</v>
      </c>
      <c r="B86" s="68" t="s">
        <v>148</v>
      </c>
      <c r="C86" s="202">
        <v>1021</v>
      </c>
      <c r="D86" s="202">
        <v>996</v>
      </c>
    </row>
    <row r="87" spans="1:4" x14ac:dyDescent="0.2">
      <c r="A87" s="68" t="s">
        <v>54</v>
      </c>
      <c r="B87" s="68" t="s">
        <v>149</v>
      </c>
      <c r="C87" s="202">
        <v>1080</v>
      </c>
      <c r="D87" s="202">
        <v>1021</v>
      </c>
    </row>
    <row r="88" spans="1:4" x14ac:dyDescent="0.2">
      <c r="A88" s="68" t="s">
        <v>54</v>
      </c>
      <c r="B88" s="68" t="s">
        <v>150</v>
      </c>
      <c r="C88" s="202">
        <v>1103</v>
      </c>
      <c r="D88" s="202">
        <v>1045</v>
      </c>
    </row>
    <row r="89" spans="1:4" x14ac:dyDescent="0.2">
      <c r="A89" s="68" t="s">
        <v>54</v>
      </c>
      <c r="B89" s="68" t="s">
        <v>151</v>
      </c>
      <c r="C89" s="202">
        <v>1157</v>
      </c>
      <c r="D89" s="202">
        <v>1075</v>
      </c>
    </row>
    <row r="90" spans="1:4" x14ac:dyDescent="0.2">
      <c r="A90" s="68" t="s">
        <v>80</v>
      </c>
      <c r="B90" s="68" t="s">
        <v>140</v>
      </c>
      <c r="C90" s="202">
        <v>1173</v>
      </c>
      <c r="D90" s="202">
        <v>1101</v>
      </c>
    </row>
    <row r="91" spans="1:4" x14ac:dyDescent="0.2">
      <c r="A91" s="68" t="s">
        <v>54</v>
      </c>
      <c r="B91" s="68" t="s">
        <v>141</v>
      </c>
      <c r="C91" s="202">
        <v>1171</v>
      </c>
      <c r="D91" s="202">
        <v>1108</v>
      </c>
    </row>
    <row r="92" spans="1:4" x14ac:dyDescent="0.2">
      <c r="A92" s="68" t="s">
        <v>54</v>
      </c>
      <c r="B92" s="68" t="s">
        <v>142</v>
      </c>
      <c r="C92" s="202">
        <v>1195</v>
      </c>
      <c r="D92" s="202">
        <v>1115</v>
      </c>
    </row>
    <row r="93" spans="1:4" x14ac:dyDescent="0.2">
      <c r="A93" s="68" t="s">
        <v>54</v>
      </c>
      <c r="B93" s="68" t="s">
        <v>143</v>
      </c>
      <c r="C93" s="202">
        <v>1129</v>
      </c>
      <c r="D93" s="202">
        <v>1114</v>
      </c>
    </row>
    <row r="94" spans="1:4" x14ac:dyDescent="0.2">
      <c r="A94" s="68" t="s">
        <v>54</v>
      </c>
      <c r="B94" s="68" t="s">
        <v>144</v>
      </c>
      <c r="C94" s="202">
        <v>1189</v>
      </c>
      <c r="D94" s="202">
        <v>1116</v>
      </c>
    </row>
    <row r="95" spans="1:4" x14ac:dyDescent="0.2">
      <c r="A95" s="68" t="s">
        <v>54</v>
      </c>
      <c r="B95" s="68" t="s">
        <v>145</v>
      </c>
      <c r="C95" s="202">
        <v>1204</v>
      </c>
      <c r="D95" s="202">
        <v>1121</v>
      </c>
    </row>
    <row r="96" spans="1:4" x14ac:dyDescent="0.2">
      <c r="A96" s="68" t="s">
        <v>54</v>
      </c>
      <c r="B96" s="68" t="s">
        <v>146</v>
      </c>
      <c r="C96" s="202">
        <v>1172</v>
      </c>
      <c r="D96" s="202">
        <v>1128</v>
      </c>
    </row>
    <row r="97" spans="1:4" x14ac:dyDescent="0.2">
      <c r="A97" s="68" t="s">
        <v>54</v>
      </c>
      <c r="B97" s="68" t="s">
        <v>147</v>
      </c>
      <c r="C97" s="202">
        <v>1145</v>
      </c>
      <c r="D97" s="202">
        <v>1145</v>
      </c>
    </row>
    <row r="98" spans="1:4" x14ac:dyDescent="0.2">
      <c r="A98" s="68" t="s">
        <v>54</v>
      </c>
      <c r="B98" s="68" t="s">
        <v>148</v>
      </c>
      <c r="C98" s="202">
        <v>1189</v>
      </c>
      <c r="D98" s="202">
        <v>1159</v>
      </c>
    </row>
    <row r="99" spans="1:4" x14ac:dyDescent="0.2">
      <c r="A99" s="68" t="s">
        <v>54</v>
      </c>
      <c r="B99" s="68" t="s">
        <v>149</v>
      </c>
      <c r="C99" s="202">
        <v>1267</v>
      </c>
      <c r="D99" s="202">
        <v>1175</v>
      </c>
    </row>
    <row r="100" spans="1:4" x14ac:dyDescent="0.2">
      <c r="A100" s="68" t="s">
        <v>54</v>
      </c>
      <c r="B100" s="68" t="s">
        <v>150</v>
      </c>
      <c r="C100" s="202">
        <v>1309</v>
      </c>
      <c r="D100" s="202">
        <v>1192</v>
      </c>
    </row>
    <row r="101" spans="1:4" x14ac:dyDescent="0.2">
      <c r="A101" s="68" t="s">
        <v>54</v>
      </c>
      <c r="B101" s="68" t="s">
        <v>151</v>
      </c>
      <c r="C101" s="202">
        <v>1370</v>
      </c>
      <c r="D101" s="202">
        <v>1209</v>
      </c>
    </row>
    <row r="102" spans="1:4" x14ac:dyDescent="0.2">
      <c r="A102" s="68" t="s">
        <v>524</v>
      </c>
      <c r="B102" s="68" t="s">
        <v>140</v>
      </c>
      <c r="C102" s="202">
        <v>1433</v>
      </c>
      <c r="D102" s="202">
        <v>1231</v>
      </c>
    </row>
    <row r="103" spans="1:4" x14ac:dyDescent="0.2">
      <c r="A103" s="68" t="s">
        <v>54</v>
      </c>
      <c r="B103" s="68" t="s">
        <v>141</v>
      </c>
      <c r="C103" s="202">
        <v>1483</v>
      </c>
      <c r="D103" s="202">
        <v>1257</v>
      </c>
    </row>
    <row r="104" spans="1:4" x14ac:dyDescent="0.2">
      <c r="A104" s="68" t="s">
        <v>54</v>
      </c>
      <c r="B104" s="68" t="s">
        <v>142</v>
      </c>
      <c r="C104" s="202">
        <v>1545</v>
      </c>
      <c r="D104" s="202">
        <v>1286</v>
      </c>
    </row>
    <row r="105" spans="1:4" x14ac:dyDescent="0.2">
      <c r="A105" s="68" t="s">
        <v>54</v>
      </c>
      <c r="B105" s="68" t="s">
        <v>143</v>
      </c>
      <c r="C105" s="202">
        <v>1535</v>
      </c>
      <c r="D105" s="202">
        <v>1320</v>
      </c>
    </row>
    <row r="106" spans="1:4" x14ac:dyDescent="0.2">
      <c r="A106" s="68" t="s">
        <v>54</v>
      </c>
      <c r="B106" s="68" t="s">
        <v>144</v>
      </c>
      <c r="C106" s="202">
        <v>1580</v>
      </c>
      <c r="D106" s="202">
        <v>1353</v>
      </c>
    </row>
    <row r="107" spans="1:4" x14ac:dyDescent="0.2">
      <c r="A107" s="68" t="s">
        <v>54</v>
      </c>
      <c r="B107" s="68" t="s">
        <v>145</v>
      </c>
      <c r="C107" s="202">
        <v>1553</v>
      </c>
      <c r="D107" s="202">
        <v>1382</v>
      </c>
    </row>
    <row r="108" spans="1:4" x14ac:dyDescent="0.2">
      <c r="A108" s="68" t="s">
        <v>54</v>
      </c>
      <c r="B108" s="68" t="s">
        <v>146</v>
      </c>
      <c r="C108" s="202">
        <v>1550</v>
      </c>
      <c r="D108" s="202">
        <v>1413</v>
      </c>
    </row>
    <row r="109" spans="1:4" x14ac:dyDescent="0.2">
      <c r="A109" s="68" t="s">
        <v>54</v>
      </c>
      <c r="B109" s="68" t="s">
        <v>147</v>
      </c>
      <c r="C109" s="202">
        <v>1534</v>
      </c>
      <c r="D109" s="202">
        <v>1446</v>
      </c>
    </row>
    <row r="110" spans="1:4" x14ac:dyDescent="0.2">
      <c r="A110" s="68" t="s">
        <v>54</v>
      </c>
      <c r="B110" s="68" t="s">
        <v>148</v>
      </c>
      <c r="C110" s="202">
        <v>1527</v>
      </c>
      <c r="D110" s="202">
        <v>1474</v>
      </c>
    </row>
    <row r="111" spans="1:4" x14ac:dyDescent="0.2">
      <c r="A111" s="68" t="s">
        <v>54</v>
      </c>
      <c r="B111" s="68" t="s">
        <v>149</v>
      </c>
      <c r="C111" s="202">
        <v>1569</v>
      </c>
      <c r="D111" s="202">
        <v>1499</v>
      </c>
    </row>
    <row r="112" spans="1:4" x14ac:dyDescent="0.2">
      <c r="A112" s="68" t="s">
        <v>54</v>
      </c>
      <c r="B112" s="68" t="s">
        <v>150</v>
      </c>
      <c r="C112" s="202">
        <v>1588</v>
      </c>
      <c r="D112" s="202">
        <v>1522</v>
      </c>
    </row>
  </sheetData>
  <mergeCells count="1">
    <mergeCell ref="H1:I1"/>
  </mergeCells>
  <hyperlinks>
    <hyperlink ref="H1:I1" location="Index!A1" display="Regresar al Índice" xr:uid="{9046C6BE-1A12-48CA-A942-8434C7786879}"/>
  </hyperlink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26A82-BAFF-4131-8FE3-7EA2EB123112}">
  <sheetPr codeName="Hoja137"/>
  <dimension ref="A1:L112"/>
  <sheetViews>
    <sheetView workbookViewId="0"/>
  </sheetViews>
  <sheetFormatPr baseColWidth="10" defaultColWidth="9.140625" defaultRowHeight="14.25" x14ac:dyDescent="0.2"/>
  <cols>
    <col min="1" max="16384" width="9.140625" style="68"/>
  </cols>
  <sheetData>
    <row r="1" spans="1:12" x14ac:dyDescent="0.2">
      <c r="A1" s="13" t="s">
        <v>1279</v>
      </c>
      <c r="H1" s="291" t="s">
        <v>38</v>
      </c>
      <c r="I1" s="291"/>
    </row>
    <row r="2" spans="1:12" x14ac:dyDescent="0.2">
      <c r="A2" s="68" t="s">
        <v>748</v>
      </c>
    </row>
    <row r="3" spans="1:12" x14ac:dyDescent="0.2">
      <c r="A3" s="68" t="s">
        <v>764</v>
      </c>
    </row>
    <row r="5" spans="1:12" x14ac:dyDescent="0.2">
      <c r="A5" s="68" t="s">
        <v>308</v>
      </c>
      <c r="B5" s="68" t="s">
        <v>362</v>
      </c>
      <c r="C5" s="68" t="s">
        <v>763</v>
      </c>
      <c r="D5" s="68" t="s">
        <v>52</v>
      </c>
      <c r="E5" s="68" t="s">
        <v>363</v>
      </c>
      <c r="H5" s="68" t="s">
        <v>1139</v>
      </c>
      <c r="I5" s="68" t="s">
        <v>956</v>
      </c>
      <c r="J5" s="68" t="s">
        <v>1137</v>
      </c>
      <c r="K5" s="68" t="s">
        <v>954</v>
      </c>
      <c r="L5" s="68" t="s">
        <v>765</v>
      </c>
    </row>
    <row r="6" spans="1:12" x14ac:dyDescent="0.2">
      <c r="A6" s="68" t="s">
        <v>61</v>
      </c>
      <c r="B6" s="68" t="s">
        <v>140</v>
      </c>
      <c r="C6" s="202">
        <v>85880</v>
      </c>
      <c r="D6" s="295">
        <v>7.1</v>
      </c>
      <c r="E6" s="295">
        <v>11.4</v>
      </c>
      <c r="H6" s="202">
        <v>182221</v>
      </c>
      <c r="I6" s="202">
        <v>180023</v>
      </c>
      <c r="J6" s="295">
        <v>15.7</v>
      </c>
      <c r="K6" s="295">
        <v>14.1</v>
      </c>
      <c r="L6" s="295">
        <v>4.8</v>
      </c>
    </row>
    <row r="7" spans="1:12" x14ac:dyDescent="0.2">
      <c r="A7" s="68" t="s">
        <v>54</v>
      </c>
      <c r="B7" s="68" t="s">
        <v>141</v>
      </c>
      <c r="C7" s="202">
        <v>86176</v>
      </c>
      <c r="D7" s="295">
        <v>6.3</v>
      </c>
      <c r="E7" s="295">
        <v>11.1</v>
      </c>
    </row>
    <row r="8" spans="1:12" x14ac:dyDescent="0.2">
      <c r="A8" s="68" t="s">
        <v>54</v>
      </c>
      <c r="B8" s="68" t="s">
        <v>142</v>
      </c>
      <c r="C8" s="202">
        <v>85911</v>
      </c>
      <c r="D8" s="295">
        <v>4.9000000000000004</v>
      </c>
      <c r="E8" s="295">
        <v>10.6</v>
      </c>
    </row>
    <row r="9" spans="1:12" x14ac:dyDescent="0.2">
      <c r="A9" s="68" t="s">
        <v>54</v>
      </c>
      <c r="B9" s="68" t="s">
        <v>143</v>
      </c>
      <c r="C9" s="202">
        <v>85846</v>
      </c>
      <c r="D9" s="295">
        <v>3.7</v>
      </c>
      <c r="E9" s="295">
        <v>10.1</v>
      </c>
    </row>
    <row r="10" spans="1:12" x14ac:dyDescent="0.2">
      <c r="A10" s="68" t="s">
        <v>54</v>
      </c>
      <c r="B10" s="68" t="s">
        <v>144</v>
      </c>
      <c r="C10" s="202">
        <v>86325</v>
      </c>
      <c r="D10" s="295">
        <v>2.8</v>
      </c>
      <c r="E10" s="295">
        <v>9.4</v>
      </c>
    </row>
    <row r="11" spans="1:12" x14ac:dyDescent="0.2">
      <c r="A11" s="68" t="s">
        <v>54</v>
      </c>
      <c r="B11" s="68" t="s">
        <v>145</v>
      </c>
      <c r="C11" s="202">
        <v>86504</v>
      </c>
      <c r="D11" s="295">
        <v>1.6</v>
      </c>
      <c r="E11" s="295">
        <v>8.3000000000000007</v>
      </c>
    </row>
    <row r="12" spans="1:12" x14ac:dyDescent="0.2">
      <c r="A12" s="68" t="s">
        <v>54</v>
      </c>
      <c r="B12" s="68" t="s">
        <v>146</v>
      </c>
      <c r="C12" s="202">
        <v>86893</v>
      </c>
      <c r="D12" s="295">
        <v>0.4</v>
      </c>
      <c r="E12" s="295">
        <v>7</v>
      </c>
    </row>
    <row r="13" spans="1:12" x14ac:dyDescent="0.2">
      <c r="A13" s="68" t="s">
        <v>54</v>
      </c>
      <c r="B13" s="68" t="s">
        <v>147</v>
      </c>
      <c r="C13" s="202">
        <v>88222</v>
      </c>
      <c r="D13" s="295">
        <v>1.7</v>
      </c>
      <c r="E13" s="295">
        <v>5.9</v>
      </c>
    </row>
    <row r="14" spans="1:12" x14ac:dyDescent="0.2">
      <c r="A14" s="68" t="s">
        <v>54</v>
      </c>
      <c r="B14" s="68" t="s">
        <v>148</v>
      </c>
      <c r="C14" s="202">
        <v>89213</v>
      </c>
      <c r="D14" s="295">
        <v>3.4</v>
      </c>
      <c r="E14" s="295">
        <v>5.0999999999999996</v>
      </c>
    </row>
    <row r="15" spans="1:12" x14ac:dyDescent="0.2">
      <c r="A15" s="68" t="s">
        <v>54</v>
      </c>
      <c r="B15" s="68" t="s">
        <v>149</v>
      </c>
      <c r="C15" s="202">
        <v>89283</v>
      </c>
      <c r="D15" s="295">
        <v>3.1</v>
      </c>
      <c r="E15" s="295">
        <v>4.3</v>
      </c>
    </row>
    <row r="16" spans="1:12" x14ac:dyDescent="0.2">
      <c r="A16" s="68" t="s">
        <v>54</v>
      </c>
      <c r="B16" s="68" t="s">
        <v>150</v>
      </c>
      <c r="C16" s="202">
        <v>89142</v>
      </c>
      <c r="D16" s="295">
        <v>3.3</v>
      </c>
      <c r="E16" s="295">
        <v>3.8</v>
      </c>
    </row>
    <row r="17" spans="1:5" x14ac:dyDescent="0.2">
      <c r="A17" s="68" t="s">
        <v>54</v>
      </c>
      <c r="B17" s="68" t="s">
        <v>151</v>
      </c>
      <c r="C17" s="202">
        <v>89353</v>
      </c>
      <c r="D17" s="295">
        <v>4.5999999999999996</v>
      </c>
      <c r="E17" s="295">
        <v>3.6</v>
      </c>
    </row>
    <row r="18" spans="1:5" x14ac:dyDescent="0.2">
      <c r="A18" s="68" t="s">
        <v>74</v>
      </c>
      <c r="B18" s="68" t="s">
        <v>140</v>
      </c>
      <c r="C18" s="202">
        <v>89186</v>
      </c>
      <c r="D18" s="295">
        <v>3.8</v>
      </c>
      <c r="E18" s="295">
        <v>3.3</v>
      </c>
    </row>
    <row r="19" spans="1:5" x14ac:dyDescent="0.2">
      <c r="A19" s="68" t="s">
        <v>54</v>
      </c>
      <c r="B19" s="68" t="s">
        <v>141</v>
      </c>
      <c r="C19" s="202">
        <v>89732</v>
      </c>
      <c r="D19" s="295">
        <v>4.0999999999999996</v>
      </c>
      <c r="E19" s="295">
        <v>3.1</v>
      </c>
    </row>
    <row r="20" spans="1:5" x14ac:dyDescent="0.2">
      <c r="A20" s="68" t="s">
        <v>54</v>
      </c>
      <c r="B20" s="68" t="s">
        <v>142</v>
      </c>
      <c r="C20" s="202">
        <v>90608</v>
      </c>
      <c r="D20" s="295">
        <v>5.5</v>
      </c>
      <c r="E20" s="295">
        <v>3.2</v>
      </c>
    </row>
    <row r="21" spans="1:5" x14ac:dyDescent="0.2">
      <c r="A21" s="68" t="s">
        <v>54</v>
      </c>
      <c r="B21" s="68" t="s">
        <v>143</v>
      </c>
      <c r="C21" s="202">
        <v>92414</v>
      </c>
      <c r="D21" s="295">
        <v>7.7</v>
      </c>
      <c r="E21" s="295">
        <v>3.5</v>
      </c>
    </row>
    <row r="22" spans="1:5" x14ac:dyDescent="0.2">
      <c r="A22" s="68" t="s">
        <v>54</v>
      </c>
      <c r="B22" s="68" t="s">
        <v>144</v>
      </c>
      <c r="C22" s="202">
        <v>93450</v>
      </c>
      <c r="D22" s="295">
        <v>8.3000000000000007</v>
      </c>
      <c r="E22" s="295">
        <v>3.9</v>
      </c>
    </row>
    <row r="23" spans="1:5" x14ac:dyDescent="0.2">
      <c r="A23" s="68" t="s">
        <v>54</v>
      </c>
      <c r="B23" s="68" t="s">
        <v>145</v>
      </c>
      <c r="C23" s="202">
        <v>94163</v>
      </c>
      <c r="D23" s="295">
        <v>8.9</v>
      </c>
      <c r="E23" s="295">
        <v>4.5999999999999996</v>
      </c>
    </row>
    <row r="24" spans="1:5" x14ac:dyDescent="0.2">
      <c r="A24" s="68" t="s">
        <v>54</v>
      </c>
      <c r="B24" s="68" t="s">
        <v>146</v>
      </c>
      <c r="C24" s="202">
        <v>94807</v>
      </c>
      <c r="D24" s="295">
        <v>9.1</v>
      </c>
      <c r="E24" s="295">
        <v>5.3</v>
      </c>
    </row>
    <row r="25" spans="1:5" x14ac:dyDescent="0.2">
      <c r="A25" s="68" t="s">
        <v>54</v>
      </c>
      <c r="B25" s="68" t="s">
        <v>147</v>
      </c>
      <c r="C25" s="202">
        <v>94879</v>
      </c>
      <c r="D25" s="295">
        <v>7.5</v>
      </c>
      <c r="E25" s="295">
        <v>5.8</v>
      </c>
    </row>
    <row r="26" spans="1:5" x14ac:dyDescent="0.2">
      <c r="A26" s="68" t="s">
        <v>54</v>
      </c>
      <c r="B26" s="68" t="s">
        <v>148</v>
      </c>
      <c r="C26" s="202">
        <v>95388</v>
      </c>
      <c r="D26" s="295">
        <v>6.9</v>
      </c>
      <c r="E26" s="295">
        <v>6.1</v>
      </c>
    </row>
    <row r="27" spans="1:5" x14ac:dyDescent="0.2">
      <c r="A27" s="68" t="s">
        <v>54</v>
      </c>
      <c r="B27" s="68" t="s">
        <v>149</v>
      </c>
      <c r="C27" s="202">
        <v>96553</v>
      </c>
      <c r="D27" s="295">
        <v>8.1</v>
      </c>
      <c r="E27" s="295">
        <v>6.5</v>
      </c>
    </row>
    <row r="28" spans="1:5" x14ac:dyDescent="0.2">
      <c r="A28" s="68" t="s">
        <v>54</v>
      </c>
      <c r="B28" s="68" t="s">
        <v>150</v>
      </c>
      <c r="C28" s="202">
        <v>96823</v>
      </c>
      <c r="D28" s="295">
        <v>8.6</v>
      </c>
      <c r="E28" s="295">
        <v>6.9</v>
      </c>
    </row>
    <row r="29" spans="1:5" x14ac:dyDescent="0.2">
      <c r="A29" s="68" t="s">
        <v>54</v>
      </c>
      <c r="B29" s="68" t="s">
        <v>151</v>
      </c>
      <c r="C29" s="202">
        <v>98487</v>
      </c>
      <c r="D29" s="295">
        <v>10.199999999999999</v>
      </c>
      <c r="E29" s="295">
        <v>7.4</v>
      </c>
    </row>
    <row r="30" spans="1:5" x14ac:dyDescent="0.2">
      <c r="A30" s="68" t="s">
        <v>75</v>
      </c>
      <c r="B30" s="68" t="s">
        <v>140</v>
      </c>
      <c r="C30" s="202">
        <v>99518</v>
      </c>
      <c r="D30" s="295">
        <v>11.6</v>
      </c>
      <c r="E30" s="295">
        <v>8</v>
      </c>
    </row>
    <row r="31" spans="1:5" x14ac:dyDescent="0.2">
      <c r="A31" s="68" t="s">
        <v>54</v>
      </c>
      <c r="B31" s="68" t="s">
        <v>141</v>
      </c>
      <c r="C31" s="202">
        <v>100582</v>
      </c>
      <c r="D31" s="295">
        <v>12.1</v>
      </c>
      <c r="E31" s="295">
        <v>8.6999999999999993</v>
      </c>
    </row>
    <row r="32" spans="1:5" x14ac:dyDescent="0.2">
      <c r="A32" s="68" t="s">
        <v>54</v>
      </c>
      <c r="B32" s="68" t="s">
        <v>142</v>
      </c>
      <c r="C32" s="202">
        <v>101680</v>
      </c>
      <c r="D32" s="295">
        <v>12.2</v>
      </c>
      <c r="E32" s="295">
        <v>9.3000000000000007</v>
      </c>
    </row>
    <row r="33" spans="1:5" x14ac:dyDescent="0.2">
      <c r="A33" s="68" t="s">
        <v>54</v>
      </c>
      <c r="B33" s="68" t="s">
        <v>143</v>
      </c>
      <c r="C33" s="202">
        <v>102359</v>
      </c>
      <c r="D33" s="295">
        <v>10.8</v>
      </c>
      <c r="E33" s="295">
        <v>9.5</v>
      </c>
    </row>
    <row r="34" spans="1:5" x14ac:dyDescent="0.2">
      <c r="A34" s="68" t="s">
        <v>54</v>
      </c>
      <c r="B34" s="68" t="s">
        <v>144</v>
      </c>
      <c r="C34" s="202">
        <v>103269</v>
      </c>
      <c r="D34" s="295">
        <v>10.5</v>
      </c>
      <c r="E34" s="295">
        <v>9.6999999999999993</v>
      </c>
    </row>
    <row r="35" spans="1:5" x14ac:dyDescent="0.2">
      <c r="A35" s="68" t="s">
        <v>54</v>
      </c>
      <c r="B35" s="68" t="s">
        <v>145</v>
      </c>
      <c r="C35" s="202">
        <v>104756</v>
      </c>
      <c r="D35" s="295">
        <v>11.2</v>
      </c>
      <c r="E35" s="295">
        <v>9.9</v>
      </c>
    </row>
    <row r="36" spans="1:5" x14ac:dyDescent="0.2">
      <c r="A36" s="68" t="s">
        <v>54</v>
      </c>
      <c r="B36" s="68" t="s">
        <v>146</v>
      </c>
      <c r="C36" s="202">
        <v>106933</v>
      </c>
      <c r="D36" s="295">
        <v>12.8</v>
      </c>
      <c r="E36" s="295">
        <v>10.199999999999999</v>
      </c>
    </row>
    <row r="37" spans="1:5" x14ac:dyDescent="0.2">
      <c r="A37" s="68" t="s">
        <v>54</v>
      </c>
      <c r="B37" s="68" t="s">
        <v>147</v>
      </c>
      <c r="C37" s="202">
        <v>108541</v>
      </c>
      <c r="D37" s="295">
        <v>14.4</v>
      </c>
      <c r="E37" s="295">
        <v>10.8</v>
      </c>
    </row>
    <row r="38" spans="1:5" x14ac:dyDescent="0.2">
      <c r="A38" s="68" t="s">
        <v>54</v>
      </c>
      <c r="B38" s="68" t="s">
        <v>148</v>
      </c>
      <c r="C38" s="202">
        <v>110707</v>
      </c>
      <c r="D38" s="295">
        <v>16.100000000000001</v>
      </c>
      <c r="E38" s="295">
        <v>11.6</v>
      </c>
    </row>
    <row r="39" spans="1:5" x14ac:dyDescent="0.2">
      <c r="A39" s="68" t="s">
        <v>54</v>
      </c>
      <c r="B39" s="68" t="s">
        <v>149</v>
      </c>
      <c r="C39" s="202">
        <v>111703</v>
      </c>
      <c r="D39" s="295">
        <v>15.7</v>
      </c>
      <c r="E39" s="295">
        <v>12.2</v>
      </c>
    </row>
    <row r="40" spans="1:5" x14ac:dyDescent="0.2">
      <c r="A40" s="68" t="s">
        <v>54</v>
      </c>
      <c r="B40" s="68" t="s">
        <v>150</v>
      </c>
      <c r="C40" s="202">
        <v>113393</v>
      </c>
      <c r="D40" s="295">
        <v>17.100000000000001</v>
      </c>
      <c r="E40" s="295">
        <v>12.9</v>
      </c>
    </row>
    <row r="41" spans="1:5" x14ac:dyDescent="0.2">
      <c r="A41" s="68" t="s">
        <v>54</v>
      </c>
      <c r="B41" s="68" t="s">
        <v>151</v>
      </c>
      <c r="C41" s="202">
        <v>114994</v>
      </c>
      <c r="D41" s="295">
        <v>16.8</v>
      </c>
      <c r="E41" s="295">
        <v>13.4</v>
      </c>
    </row>
    <row r="42" spans="1:5" x14ac:dyDescent="0.2">
      <c r="A42" s="68" t="s">
        <v>76</v>
      </c>
      <c r="B42" s="68" t="s">
        <v>140</v>
      </c>
      <c r="C42" s="202">
        <v>116525</v>
      </c>
      <c r="D42" s="295">
        <v>17.100000000000001</v>
      </c>
      <c r="E42" s="295">
        <v>13.9</v>
      </c>
    </row>
    <row r="43" spans="1:5" x14ac:dyDescent="0.2">
      <c r="A43" s="68" t="s">
        <v>54</v>
      </c>
      <c r="B43" s="68" t="s">
        <v>141</v>
      </c>
      <c r="C43" s="202">
        <v>118626</v>
      </c>
      <c r="D43" s="295">
        <v>17.899999999999999</v>
      </c>
      <c r="E43" s="295">
        <v>14.4</v>
      </c>
    </row>
    <row r="44" spans="1:5" x14ac:dyDescent="0.2">
      <c r="A44" s="68" t="s">
        <v>54</v>
      </c>
      <c r="B44" s="68" t="s">
        <v>142</v>
      </c>
      <c r="C44" s="202">
        <v>119779</v>
      </c>
      <c r="D44" s="295">
        <v>17.8</v>
      </c>
      <c r="E44" s="295">
        <v>14.8</v>
      </c>
    </row>
    <row r="45" spans="1:5" x14ac:dyDescent="0.2">
      <c r="A45" s="68" t="s">
        <v>54</v>
      </c>
      <c r="B45" s="68" t="s">
        <v>143</v>
      </c>
      <c r="C45" s="202">
        <v>121373</v>
      </c>
      <c r="D45" s="295">
        <v>18.600000000000001</v>
      </c>
      <c r="E45" s="295">
        <v>15.5</v>
      </c>
    </row>
    <row r="46" spans="1:5" x14ac:dyDescent="0.2">
      <c r="A46" s="68" t="s">
        <v>54</v>
      </c>
      <c r="B46" s="68" t="s">
        <v>144</v>
      </c>
      <c r="C46" s="202">
        <v>123257</v>
      </c>
      <c r="D46" s="295">
        <v>19.399999999999999</v>
      </c>
      <c r="E46" s="295">
        <v>16.2</v>
      </c>
    </row>
    <row r="47" spans="1:5" x14ac:dyDescent="0.2">
      <c r="A47" s="68" t="s">
        <v>54</v>
      </c>
      <c r="B47" s="68" t="s">
        <v>145</v>
      </c>
      <c r="C47" s="202">
        <v>125276</v>
      </c>
      <c r="D47" s="295">
        <v>19.600000000000001</v>
      </c>
      <c r="E47" s="295">
        <v>16.899999999999999</v>
      </c>
    </row>
    <row r="48" spans="1:5" x14ac:dyDescent="0.2">
      <c r="A48" s="68" t="s">
        <v>54</v>
      </c>
      <c r="B48" s="68" t="s">
        <v>146</v>
      </c>
      <c r="C48" s="202">
        <v>125775</v>
      </c>
      <c r="D48" s="295">
        <v>17.600000000000001</v>
      </c>
      <c r="E48" s="295">
        <v>17.3</v>
      </c>
    </row>
    <row r="49" spans="1:5" x14ac:dyDescent="0.2">
      <c r="A49" s="68" t="s">
        <v>54</v>
      </c>
      <c r="B49" s="68" t="s">
        <v>147</v>
      </c>
      <c r="C49" s="202">
        <v>126878</v>
      </c>
      <c r="D49" s="295">
        <v>16.899999999999999</v>
      </c>
      <c r="E49" s="295">
        <v>17.5</v>
      </c>
    </row>
    <row r="50" spans="1:5" x14ac:dyDescent="0.2">
      <c r="A50" s="68" t="s">
        <v>54</v>
      </c>
      <c r="B50" s="68" t="s">
        <v>148</v>
      </c>
      <c r="C50" s="202">
        <v>127749</v>
      </c>
      <c r="D50" s="295">
        <v>15.4</v>
      </c>
      <c r="E50" s="295">
        <v>17.5</v>
      </c>
    </row>
    <row r="51" spans="1:5" x14ac:dyDescent="0.2">
      <c r="A51" s="68" t="s">
        <v>54</v>
      </c>
      <c r="B51" s="68" t="s">
        <v>149</v>
      </c>
      <c r="C51" s="202">
        <v>129531</v>
      </c>
      <c r="D51" s="295">
        <v>16</v>
      </c>
      <c r="E51" s="295">
        <v>17.5</v>
      </c>
    </row>
    <row r="52" spans="1:5" x14ac:dyDescent="0.2">
      <c r="A52" s="68" t="s">
        <v>54</v>
      </c>
      <c r="B52" s="68" t="s">
        <v>150</v>
      </c>
      <c r="C52" s="202">
        <v>131396</v>
      </c>
      <c r="D52" s="295">
        <v>15.9</v>
      </c>
      <c r="E52" s="295">
        <v>17.399999999999999</v>
      </c>
    </row>
    <row r="53" spans="1:5" x14ac:dyDescent="0.2">
      <c r="A53" s="68" t="s">
        <v>54</v>
      </c>
      <c r="B53" s="68" t="s">
        <v>151</v>
      </c>
      <c r="C53" s="202">
        <v>132152</v>
      </c>
      <c r="D53" s="295">
        <v>14.9</v>
      </c>
      <c r="E53" s="295">
        <v>17.3</v>
      </c>
    </row>
    <row r="54" spans="1:5" x14ac:dyDescent="0.2">
      <c r="A54" s="68" t="s">
        <v>77</v>
      </c>
      <c r="B54" s="68" t="s">
        <v>140</v>
      </c>
      <c r="C54" s="202">
        <v>132687</v>
      </c>
      <c r="D54" s="295">
        <v>13.9</v>
      </c>
      <c r="E54" s="295">
        <v>17</v>
      </c>
    </row>
    <row r="55" spans="1:5" x14ac:dyDescent="0.2">
      <c r="A55" s="68" t="s">
        <v>54</v>
      </c>
      <c r="B55" s="68" t="s">
        <v>141</v>
      </c>
      <c r="C55" s="202">
        <v>133808</v>
      </c>
      <c r="D55" s="295">
        <v>12.8</v>
      </c>
      <c r="E55" s="295">
        <v>16.600000000000001</v>
      </c>
    </row>
    <row r="56" spans="1:5" x14ac:dyDescent="0.2">
      <c r="A56" s="68" t="s">
        <v>54</v>
      </c>
      <c r="B56" s="68" t="s">
        <v>142</v>
      </c>
      <c r="C56" s="202">
        <v>136212</v>
      </c>
      <c r="D56" s="295">
        <v>13.7</v>
      </c>
      <c r="E56" s="295">
        <v>16.2</v>
      </c>
    </row>
    <row r="57" spans="1:5" x14ac:dyDescent="0.2">
      <c r="A57" s="68" t="s">
        <v>54</v>
      </c>
      <c r="B57" s="68" t="s">
        <v>143</v>
      </c>
      <c r="C57" s="202">
        <v>135850</v>
      </c>
      <c r="D57" s="295">
        <v>11.9</v>
      </c>
      <c r="E57" s="295">
        <v>15.7</v>
      </c>
    </row>
    <row r="58" spans="1:5" x14ac:dyDescent="0.2">
      <c r="A58" s="68" t="s">
        <v>54</v>
      </c>
      <c r="B58" s="68" t="s">
        <v>144</v>
      </c>
      <c r="C58" s="202">
        <v>136751</v>
      </c>
      <c r="D58" s="295">
        <v>10.9</v>
      </c>
      <c r="E58" s="295">
        <v>15</v>
      </c>
    </row>
    <row r="59" spans="1:5" x14ac:dyDescent="0.2">
      <c r="A59" s="68" t="s">
        <v>54</v>
      </c>
      <c r="B59" s="68" t="s">
        <v>145</v>
      </c>
      <c r="C59" s="202">
        <v>137356</v>
      </c>
      <c r="D59" s="295">
        <v>9.6</v>
      </c>
      <c r="E59" s="295">
        <v>14.1</v>
      </c>
    </row>
    <row r="60" spans="1:5" x14ac:dyDescent="0.2">
      <c r="A60" s="68" t="s">
        <v>54</v>
      </c>
      <c r="B60" s="68" t="s">
        <v>146</v>
      </c>
      <c r="C60" s="202">
        <v>137685</v>
      </c>
      <c r="D60" s="295">
        <v>9.5</v>
      </c>
      <c r="E60" s="295">
        <v>13.5</v>
      </c>
    </row>
    <row r="61" spans="1:5" x14ac:dyDescent="0.2">
      <c r="A61" s="68" t="s">
        <v>54</v>
      </c>
      <c r="B61" s="68" t="s">
        <v>147</v>
      </c>
      <c r="C61" s="202">
        <v>138238</v>
      </c>
      <c r="D61" s="295">
        <v>9</v>
      </c>
      <c r="E61" s="295">
        <v>12.8</v>
      </c>
    </row>
    <row r="62" spans="1:5" x14ac:dyDescent="0.2">
      <c r="A62" s="68" t="s">
        <v>54</v>
      </c>
      <c r="B62" s="68" t="s">
        <v>148</v>
      </c>
      <c r="C62" s="202">
        <v>138534</v>
      </c>
      <c r="D62" s="295">
        <v>8.4</v>
      </c>
      <c r="E62" s="295">
        <v>12.2</v>
      </c>
    </row>
    <row r="63" spans="1:5" x14ac:dyDescent="0.2">
      <c r="A63" s="68" t="s">
        <v>54</v>
      </c>
      <c r="B63" s="68" t="s">
        <v>149</v>
      </c>
      <c r="C63" s="202">
        <v>138793</v>
      </c>
      <c r="D63" s="295">
        <v>7.2</v>
      </c>
      <c r="E63" s="295">
        <v>11.5</v>
      </c>
    </row>
    <row r="64" spans="1:5" x14ac:dyDescent="0.2">
      <c r="A64" s="68" t="s">
        <v>54</v>
      </c>
      <c r="B64" s="68" t="s">
        <v>150</v>
      </c>
      <c r="C64" s="202">
        <v>139464</v>
      </c>
      <c r="D64" s="295">
        <v>6.1</v>
      </c>
      <c r="E64" s="295">
        <v>10.7</v>
      </c>
    </row>
    <row r="65" spans="1:5" x14ac:dyDescent="0.2">
      <c r="A65" s="68" t="s">
        <v>54</v>
      </c>
      <c r="B65" s="68" t="s">
        <v>151</v>
      </c>
      <c r="C65" s="202">
        <v>140339</v>
      </c>
      <c r="D65" s="295">
        <v>6.2</v>
      </c>
      <c r="E65" s="295">
        <v>9.9</v>
      </c>
    </row>
    <row r="66" spans="1:5" x14ac:dyDescent="0.2">
      <c r="A66" s="68" t="s">
        <v>78</v>
      </c>
      <c r="B66" s="68" t="s">
        <v>140</v>
      </c>
      <c r="C66" s="202">
        <v>142777</v>
      </c>
      <c r="D66" s="295">
        <v>7.6</v>
      </c>
      <c r="E66" s="295">
        <v>9.4</v>
      </c>
    </row>
    <row r="67" spans="1:5" x14ac:dyDescent="0.2">
      <c r="A67" s="68" t="s">
        <v>54</v>
      </c>
      <c r="B67" s="68" t="s">
        <v>141</v>
      </c>
      <c r="C67" s="202">
        <v>142907</v>
      </c>
      <c r="D67" s="295">
        <v>6.8</v>
      </c>
      <c r="E67" s="295">
        <v>8.9</v>
      </c>
    </row>
    <row r="68" spans="1:5" x14ac:dyDescent="0.2">
      <c r="A68" s="68" t="s">
        <v>54</v>
      </c>
      <c r="B68" s="68" t="s">
        <v>142</v>
      </c>
      <c r="C68" s="202">
        <v>143404</v>
      </c>
      <c r="D68" s="295">
        <v>5.3</v>
      </c>
      <c r="E68" s="295">
        <v>8.1999999999999993</v>
      </c>
    </row>
    <row r="69" spans="1:5" x14ac:dyDescent="0.2">
      <c r="A69" s="68" t="s">
        <v>54</v>
      </c>
      <c r="B69" s="68" t="s">
        <v>143</v>
      </c>
      <c r="C69" s="202">
        <v>145628</v>
      </c>
      <c r="D69" s="295">
        <v>7.2</v>
      </c>
      <c r="E69" s="295">
        <v>7.8</v>
      </c>
    </row>
    <row r="70" spans="1:5" x14ac:dyDescent="0.2">
      <c r="A70" s="68" t="s">
        <v>54</v>
      </c>
      <c r="B70" s="68" t="s">
        <v>144</v>
      </c>
      <c r="C70" s="202">
        <v>147175</v>
      </c>
      <c r="D70" s="295">
        <v>7.6</v>
      </c>
      <c r="E70" s="295">
        <v>7.5</v>
      </c>
    </row>
    <row r="71" spans="1:5" x14ac:dyDescent="0.2">
      <c r="A71" s="68" t="s">
        <v>54</v>
      </c>
      <c r="B71" s="68" t="s">
        <v>145</v>
      </c>
      <c r="C71" s="202">
        <v>148775</v>
      </c>
      <c r="D71" s="295">
        <v>8.3000000000000007</v>
      </c>
      <c r="E71" s="295">
        <v>7.4</v>
      </c>
    </row>
    <row r="72" spans="1:5" x14ac:dyDescent="0.2">
      <c r="A72" s="68" t="s">
        <v>54</v>
      </c>
      <c r="B72" s="68" t="s">
        <v>146</v>
      </c>
      <c r="C72" s="202">
        <v>150585</v>
      </c>
      <c r="D72" s="295">
        <v>9.4</v>
      </c>
      <c r="E72" s="295">
        <v>7.4</v>
      </c>
    </row>
    <row r="73" spans="1:5" x14ac:dyDescent="0.2">
      <c r="A73" s="68" t="s">
        <v>54</v>
      </c>
      <c r="B73" s="68" t="s">
        <v>147</v>
      </c>
      <c r="C73" s="202">
        <v>152352</v>
      </c>
      <c r="D73" s="295">
        <v>10.199999999999999</v>
      </c>
      <c r="E73" s="295">
        <v>7.5</v>
      </c>
    </row>
    <row r="74" spans="1:5" x14ac:dyDescent="0.2">
      <c r="A74" s="68" t="s">
        <v>54</v>
      </c>
      <c r="B74" s="68" t="s">
        <v>148</v>
      </c>
      <c r="C74" s="202">
        <v>153698</v>
      </c>
      <c r="D74" s="295">
        <v>10.9</v>
      </c>
      <c r="E74" s="295">
        <v>7.7</v>
      </c>
    </row>
    <row r="75" spans="1:5" x14ac:dyDescent="0.2">
      <c r="A75" s="68" t="s">
        <v>54</v>
      </c>
      <c r="B75" s="68" t="s">
        <v>149</v>
      </c>
      <c r="C75" s="202">
        <v>154716</v>
      </c>
      <c r="D75" s="295">
        <v>11.5</v>
      </c>
      <c r="E75" s="295">
        <v>8.1</v>
      </c>
    </row>
    <row r="76" spans="1:5" x14ac:dyDescent="0.2">
      <c r="A76" s="68" t="s">
        <v>54</v>
      </c>
      <c r="B76" s="68" t="s">
        <v>150</v>
      </c>
      <c r="C76" s="202">
        <v>155564</v>
      </c>
      <c r="D76" s="295">
        <v>11.5</v>
      </c>
      <c r="E76" s="295">
        <v>8.5</v>
      </c>
    </row>
    <row r="77" spans="1:5" x14ac:dyDescent="0.2">
      <c r="A77" s="68" t="s">
        <v>54</v>
      </c>
      <c r="B77" s="68" t="s">
        <v>151</v>
      </c>
      <c r="C77" s="202">
        <v>156659</v>
      </c>
      <c r="D77" s="295">
        <v>11.6</v>
      </c>
      <c r="E77" s="295">
        <v>9</v>
      </c>
    </row>
    <row r="78" spans="1:5" x14ac:dyDescent="0.2">
      <c r="A78" s="68" t="s">
        <v>79</v>
      </c>
      <c r="B78" s="68" t="s">
        <v>140</v>
      </c>
      <c r="C78" s="202">
        <v>157482</v>
      </c>
      <c r="D78" s="295">
        <v>10.3</v>
      </c>
      <c r="E78" s="295">
        <v>9.1999999999999993</v>
      </c>
    </row>
    <row r="79" spans="1:5" x14ac:dyDescent="0.2">
      <c r="A79" s="68" t="s">
        <v>54</v>
      </c>
      <c r="B79" s="68" t="s">
        <v>141</v>
      </c>
      <c r="C79" s="202">
        <v>159316</v>
      </c>
      <c r="D79" s="295">
        <v>11.5</v>
      </c>
      <c r="E79" s="295">
        <v>9.6</v>
      </c>
    </row>
    <row r="80" spans="1:5" x14ac:dyDescent="0.2">
      <c r="A80" s="68" t="s">
        <v>54</v>
      </c>
      <c r="B80" s="68" t="s">
        <v>142</v>
      </c>
      <c r="C80" s="202">
        <v>161115</v>
      </c>
      <c r="D80" s="295">
        <v>12.4</v>
      </c>
      <c r="E80" s="295">
        <v>10.199999999999999</v>
      </c>
    </row>
    <row r="81" spans="1:5" x14ac:dyDescent="0.2">
      <c r="A81" s="68" t="s">
        <v>54</v>
      </c>
      <c r="B81" s="68" t="s">
        <v>143</v>
      </c>
      <c r="C81" s="202">
        <v>162289</v>
      </c>
      <c r="D81" s="295">
        <v>11.4</v>
      </c>
      <c r="E81" s="295">
        <v>10.6</v>
      </c>
    </row>
    <row r="82" spans="1:5" x14ac:dyDescent="0.2">
      <c r="A82" s="68" t="s">
        <v>54</v>
      </c>
      <c r="B82" s="68" t="s">
        <v>144</v>
      </c>
      <c r="C82" s="202">
        <v>163684</v>
      </c>
      <c r="D82" s="295">
        <v>11.2</v>
      </c>
      <c r="E82" s="295">
        <v>10.9</v>
      </c>
    </row>
    <row r="83" spans="1:5" x14ac:dyDescent="0.2">
      <c r="A83" s="68" t="s">
        <v>54</v>
      </c>
      <c r="B83" s="68" t="s">
        <v>145</v>
      </c>
      <c r="C83" s="202">
        <v>164835</v>
      </c>
      <c r="D83" s="295">
        <v>10.8</v>
      </c>
      <c r="E83" s="295">
        <v>11.1</v>
      </c>
    </row>
    <row r="84" spans="1:5" x14ac:dyDescent="0.2">
      <c r="A84" s="68" t="s">
        <v>54</v>
      </c>
      <c r="B84" s="68" t="s">
        <v>146</v>
      </c>
      <c r="C84" s="202">
        <v>166748</v>
      </c>
      <c r="D84" s="295">
        <v>10.7</v>
      </c>
      <c r="E84" s="295">
        <v>11.2</v>
      </c>
    </row>
    <row r="85" spans="1:5" x14ac:dyDescent="0.2">
      <c r="A85" s="68" t="s">
        <v>54</v>
      </c>
      <c r="B85" s="68" t="s">
        <v>147</v>
      </c>
      <c r="C85" s="202">
        <v>168202</v>
      </c>
      <c r="D85" s="295">
        <v>10.4</v>
      </c>
      <c r="E85" s="295">
        <v>11.2</v>
      </c>
    </row>
    <row r="86" spans="1:5" x14ac:dyDescent="0.2">
      <c r="A86" s="68" t="s">
        <v>54</v>
      </c>
      <c r="B86" s="68" t="s">
        <v>148</v>
      </c>
      <c r="C86" s="202">
        <v>170009</v>
      </c>
      <c r="D86" s="295">
        <v>10.6</v>
      </c>
      <c r="E86" s="295">
        <v>11.2</v>
      </c>
    </row>
    <row r="87" spans="1:5" x14ac:dyDescent="0.2">
      <c r="A87" s="68" t="s">
        <v>54</v>
      </c>
      <c r="B87" s="68" t="s">
        <v>149</v>
      </c>
      <c r="C87" s="202">
        <v>171834</v>
      </c>
      <c r="D87" s="295">
        <v>11.1</v>
      </c>
      <c r="E87" s="295">
        <v>11.1</v>
      </c>
    </row>
    <row r="88" spans="1:5" x14ac:dyDescent="0.2">
      <c r="A88" s="68" t="s">
        <v>54</v>
      </c>
      <c r="B88" s="68" t="s">
        <v>150</v>
      </c>
      <c r="C88" s="202">
        <v>173166</v>
      </c>
      <c r="D88" s="295">
        <v>11.3</v>
      </c>
      <c r="E88" s="295">
        <v>11.1</v>
      </c>
    </row>
    <row r="89" spans="1:5" x14ac:dyDescent="0.2">
      <c r="A89" s="68" t="s">
        <v>54</v>
      </c>
      <c r="B89" s="68" t="s">
        <v>151</v>
      </c>
      <c r="C89" s="202">
        <v>173508</v>
      </c>
      <c r="D89" s="295">
        <v>10.8</v>
      </c>
      <c r="E89" s="295">
        <v>11</v>
      </c>
    </row>
    <row r="90" spans="1:5" x14ac:dyDescent="0.2">
      <c r="A90" s="68" t="s">
        <v>80</v>
      </c>
      <c r="B90" s="68" t="s">
        <v>140</v>
      </c>
      <c r="C90" s="202">
        <v>172619</v>
      </c>
      <c r="D90" s="295">
        <v>9.6</v>
      </c>
      <c r="E90" s="295">
        <v>11</v>
      </c>
    </row>
    <row r="91" spans="1:5" x14ac:dyDescent="0.2">
      <c r="A91" s="68" t="s">
        <v>54</v>
      </c>
      <c r="B91" s="68" t="s">
        <v>141</v>
      </c>
      <c r="C91" s="202">
        <v>171348</v>
      </c>
      <c r="D91" s="295">
        <v>7.6</v>
      </c>
      <c r="E91" s="295">
        <v>10.7</v>
      </c>
    </row>
    <row r="92" spans="1:5" x14ac:dyDescent="0.2">
      <c r="A92" s="68" t="s">
        <v>54</v>
      </c>
      <c r="B92" s="68" t="s">
        <v>142</v>
      </c>
      <c r="C92" s="202">
        <v>170146</v>
      </c>
      <c r="D92" s="295">
        <v>5.6</v>
      </c>
      <c r="E92" s="295">
        <v>10.1</v>
      </c>
    </row>
    <row r="93" spans="1:5" x14ac:dyDescent="0.2">
      <c r="A93" s="68" t="s">
        <v>54</v>
      </c>
      <c r="B93" s="68" t="s">
        <v>143</v>
      </c>
      <c r="C93" s="202">
        <v>166828</v>
      </c>
      <c r="D93" s="295">
        <v>2.8</v>
      </c>
      <c r="E93" s="295">
        <v>9.4</v>
      </c>
    </row>
    <row r="94" spans="1:5" x14ac:dyDescent="0.2">
      <c r="A94" s="68" t="s">
        <v>54</v>
      </c>
      <c r="B94" s="68" t="s">
        <v>144</v>
      </c>
      <c r="C94" s="202">
        <v>161512</v>
      </c>
      <c r="D94" s="295">
        <v>-1.3</v>
      </c>
      <c r="E94" s="295">
        <v>8.3000000000000007</v>
      </c>
    </row>
    <row r="95" spans="1:5" x14ac:dyDescent="0.2">
      <c r="A95" s="68" t="s">
        <v>54</v>
      </c>
      <c r="B95" s="68" t="s">
        <v>145</v>
      </c>
      <c r="C95" s="202">
        <v>159325</v>
      </c>
      <c r="D95" s="295">
        <v>-3.3</v>
      </c>
      <c r="E95" s="295">
        <v>7.1</v>
      </c>
    </row>
    <row r="96" spans="1:5" x14ac:dyDescent="0.2">
      <c r="A96" s="68" t="s">
        <v>54</v>
      </c>
      <c r="B96" s="68" t="s">
        <v>146</v>
      </c>
      <c r="C96" s="202">
        <v>159217</v>
      </c>
      <c r="D96" s="295">
        <v>-4.5</v>
      </c>
      <c r="E96" s="295">
        <v>5.9</v>
      </c>
    </row>
    <row r="97" spans="1:5" x14ac:dyDescent="0.2">
      <c r="A97" s="68" t="s">
        <v>54</v>
      </c>
      <c r="B97" s="68" t="s">
        <v>147</v>
      </c>
      <c r="C97" s="202">
        <v>158293</v>
      </c>
      <c r="D97" s="295">
        <v>-5.9</v>
      </c>
      <c r="E97" s="295">
        <v>4.5</v>
      </c>
    </row>
    <row r="98" spans="1:5" x14ac:dyDescent="0.2">
      <c r="A98" s="68" t="s">
        <v>54</v>
      </c>
      <c r="B98" s="68" t="s">
        <v>148</v>
      </c>
      <c r="C98" s="202">
        <v>158070</v>
      </c>
      <c r="D98" s="295">
        <v>-7</v>
      </c>
      <c r="E98" s="295">
        <v>3.1</v>
      </c>
    </row>
    <row r="99" spans="1:5" x14ac:dyDescent="0.2">
      <c r="A99" s="68" t="s">
        <v>54</v>
      </c>
      <c r="B99" s="68" t="s">
        <v>149</v>
      </c>
      <c r="C99" s="202">
        <v>157797</v>
      </c>
      <c r="D99" s="295">
        <v>-8.1999999999999993</v>
      </c>
      <c r="E99" s="295">
        <v>1.4</v>
      </c>
    </row>
    <row r="100" spans="1:5" x14ac:dyDescent="0.2">
      <c r="A100" s="68" t="s">
        <v>54</v>
      </c>
      <c r="B100" s="68" t="s">
        <v>150</v>
      </c>
      <c r="C100" s="202">
        <v>157532</v>
      </c>
      <c r="D100" s="295">
        <v>-9</v>
      </c>
      <c r="E100" s="295">
        <v>-0.2</v>
      </c>
    </row>
    <row r="101" spans="1:5" x14ac:dyDescent="0.2">
      <c r="A101" s="68" t="s">
        <v>54</v>
      </c>
      <c r="B101" s="68" t="s">
        <v>151</v>
      </c>
      <c r="C101" s="202">
        <v>158562</v>
      </c>
      <c r="D101" s="295">
        <v>-8.6</v>
      </c>
      <c r="E101" s="295">
        <v>-1.9</v>
      </c>
    </row>
    <row r="102" spans="1:5" x14ac:dyDescent="0.2">
      <c r="A102" s="68" t="s">
        <v>524</v>
      </c>
      <c r="B102" s="68" t="s">
        <v>140</v>
      </c>
      <c r="C102" s="202">
        <v>159676</v>
      </c>
      <c r="D102" s="295">
        <v>-7.5</v>
      </c>
      <c r="E102" s="295">
        <v>-3.3</v>
      </c>
    </row>
    <row r="103" spans="1:5" x14ac:dyDescent="0.2">
      <c r="A103" s="68" t="s">
        <v>54</v>
      </c>
      <c r="B103" s="68" t="s">
        <v>141</v>
      </c>
      <c r="C103" s="202">
        <v>161505</v>
      </c>
      <c r="D103" s="295">
        <v>-5.7</v>
      </c>
      <c r="E103" s="295">
        <v>-4.4000000000000004</v>
      </c>
    </row>
    <row r="104" spans="1:5" x14ac:dyDescent="0.2">
      <c r="A104" s="68" t="s">
        <v>54</v>
      </c>
      <c r="B104" s="68" t="s">
        <v>142</v>
      </c>
      <c r="C104" s="202">
        <v>163406</v>
      </c>
      <c r="D104" s="295">
        <v>-4</v>
      </c>
      <c r="E104" s="295">
        <v>-5.2</v>
      </c>
    </row>
    <row r="105" spans="1:5" x14ac:dyDescent="0.2">
      <c r="A105" s="68" t="s">
        <v>54</v>
      </c>
      <c r="B105" s="68" t="s">
        <v>143</v>
      </c>
      <c r="C105" s="202">
        <v>167804</v>
      </c>
      <c r="D105" s="295">
        <v>0.6</v>
      </c>
      <c r="E105" s="295">
        <v>-5.4</v>
      </c>
    </row>
    <row r="106" spans="1:5" x14ac:dyDescent="0.2">
      <c r="A106" s="68" t="s">
        <v>54</v>
      </c>
      <c r="B106" s="68" t="s">
        <v>144</v>
      </c>
      <c r="C106" s="202">
        <v>172405</v>
      </c>
      <c r="D106" s="295">
        <v>6.7</v>
      </c>
      <c r="E106" s="295">
        <v>-4.7</v>
      </c>
    </row>
    <row r="107" spans="1:5" x14ac:dyDescent="0.2">
      <c r="A107" s="68" t="s">
        <v>54</v>
      </c>
      <c r="B107" s="68" t="s">
        <v>145</v>
      </c>
      <c r="C107" s="202">
        <v>175142</v>
      </c>
      <c r="D107" s="295">
        <v>9.9</v>
      </c>
      <c r="E107" s="295">
        <v>-3.6</v>
      </c>
    </row>
    <row r="108" spans="1:5" x14ac:dyDescent="0.2">
      <c r="A108" s="68" t="s">
        <v>54</v>
      </c>
      <c r="B108" s="68" t="s">
        <v>146</v>
      </c>
      <c r="C108" s="202">
        <v>176869</v>
      </c>
      <c r="D108" s="295">
        <v>11.1</v>
      </c>
      <c r="E108" s="295">
        <v>-2.2999999999999998</v>
      </c>
    </row>
    <row r="109" spans="1:5" x14ac:dyDescent="0.2">
      <c r="A109" s="68" t="s">
        <v>54</v>
      </c>
      <c r="B109" s="68" t="s">
        <v>147</v>
      </c>
      <c r="C109" s="202">
        <v>178286</v>
      </c>
      <c r="D109" s="295">
        <v>12.6</v>
      </c>
      <c r="E109" s="295">
        <v>-0.8</v>
      </c>
    </row>
    <row r="110" spans="1:5" x14ac:dyDescent="0.2">
      <c r="A110" s="68" t="s">
        <v>54</v>
      </c>
      <c r="B110" s="68" t="s">
        <v>148</v>
      </c>
      <c r="C110" s="202">
        <v>178498</v>
      </c>
      <c r="D110" s="295">
        <v>12.9</v>
      </c>
      <c r="E110" s="295">
        <v>0.9</v>
      </c>
    </row>
    <row r="111" spans="1:5" x14ac:dyDescent="0.2">
      <c r="A111" s="68" t="s">
        <v>54</v>
      </c>
      <c r="B111" s="68" t="s">
        <v>149</v>
      </c>
      <c r="C111" s="202">
        <v>180023</v>
      </c>
      <c r="D111" s="295">
        <v>14.1</v>
      </c>
      <c r="E111" s="295">
        <v>2.8</v>
      </c>
    </row>
    <row r="112" spans="1:5" x14ac:dyDescent="0.2">
      <c r="A112" s="68" t="s">
        <v>54</v>
      </c>
      <c r="B112" s="68" t="s">
        <v>150</v>
      </c>
      <c r="C112" s="202">
        <v>182221</v>
      </c>
      <c r="D112" s="295">
        <v>15.7</v>
      </c>
      <c r="E112" s="295">
        <v>4.8</v>
      </c>
    </row>
  </sheetData>
  <mergeCells count="1">
    <mergeCell ref="H1:I1"/>
  </mergeCells>
  <hyperlinks>
    <hyperlink ref="H1:I1" location="Index!A1" display="Regresar al Índice" xr:uid="{5F061B02-DFAC-49E5-B6B6-8CC6B4BDD727}"/>
  </hyperlink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5"/>
  <dimension ref="A1:I159"/>
  <sheetViews>
    <sheetView workbookViewId="0"/>
  </sheetViews>
  <sheetFormatPr baseColWidth="10" defaultColWidth="9.140625" defaultRowHeight="14.25" x14ac:dyDescent="0.2"/>
  <cols>
    <col min="1" max="1" width="70.7109375" style="68" customWidth="1"/>
    <col min="2" max="4" width="15.7109375" style="68" customWidth="1"/>
    <col min="5" max="16384" width="9.140625" style="68"/>
  </cols>
  <sheetData>
    <row r="1" spans="1:9" x14ac:dyDescent="0.2">
      <c r="A1" s="13" t="s">
        <v>1177</v>
      </c>
      <c r="H1" s="291" t="s">
        <v>38</v>
      </c>
      <c r="I1" s="291"/>
    </row>
    <row r="2" spans="1:9" x14ac:dyDescent="0.2">
      <c r="A2" s="68" t="s">
        <v>367</v>
      </c>
    </row>
    <row r="3" spans="1:9" x14ac:dyDescent="0.2">
      <c r="A3" s="68" t="s">
        <v>368</v>
      </c>
    </row>
    <row r="5" spans="1:9" ht="30" x14ac:dyDescent="0.2">
      <c r="A5" s="93" t="s">
        <v>369</v>
      </c>
      <c r="B5" s="93" t="s">
        <v>470</v>
      </c>
      <c r="C5" s="93" t="s">
        <v>289</v>
      </c>
      <c r="D5" s="93" t="s">
        <v>471</v>
      </c>
    </row>
    <row r="6" spans="1:9" ht="15" x14ac:dyDescent="0.2">
      <c r="A6" s="94" t="s">
        <v>370</v>
      </c>
      <c r="B6" s="95">
        <v>0.32400000000000001</v>
      </c>
      <c r="C6" s="96">
        <v>2550</v>
      </c>
      <c r="D6" s="95">
        <v>1.6E-2</v>
      </c>
    </row>
    <row r="7" spans="1:9" ht="15" x14ac:dyDescent="0.2">
      <c r="A7" s="97" t="s">
        <v>371</v>
      </c>
      <c r="B7" s="98">
        <v>0.16400000000000001</v>
      </c>
      <c r="C7" s="99">
        <v>4907</v>
      </c>
      <c r="D7" s="98">
        <v>6.3E-2</v>
      </c>
    </row>
    <row r="8" spans="1:9" ht="15" x14ac:dyDescent="0.2">
      <c r="A8" s="94" t="s">
        <v>373</v>
      </c>
      <c r="B8" s="95">
        <v>0.13400000000000001</v>
      </c>
      <c r="C8" s="96">
        <v>8295</v>
      </c>
      <c r="D8" s="95">
        <v>0.14000000000000001</v>
      </c>
    </row>
    <row r="9" spans="1:9" ht="15" x14ac:dyDescent="0.2">
      <c r="A9" s="97" t="s">
        <v>372</v>
      </c>
      <c r="B9" s="98">
        <v>0.106</v>
      </c>
      <c r="C9" s="99">
        <v>2164</v>
      </c>
      <c r="D9" s="98">
        <v>4.2000000000000003E-2</v>
      </c>
    </row>
    <row r="10" spans="1:9" ht="15" x14ac:dyDescent="0.2">
      <c r="A10" s="94" t="s">
        <v>375</v>
      </c>
      <c r="B10" s="95">
        <v>5.3999999999999999E-2</v>
      </c>
      <c r="C10" s="96">
        <v>5150</v>
      </c>
      <c r="D10" s="95">
        <v>0.23300000000000001</v>
      </c>
    </row>
    <row r="11" spans="1:9" ht="15" x14ac:dyDescent="0.2">
      <c r="A11" s="97" t="s">
        <v>376</v>
      </c>
      <c r="B11" s="98">
        <v>0.04</v>
      </c>
      <c r="C11" s="99">
        <v>1117</v>
      </c>
      <c r="D11" s="98">
        <v>5.8999999999999997E-2</v>
      </c>
    </row>
    <row r="12" spans="1:9" ht="45" x14ac:dyDescent="0.2">
      <c r="A12" s="94" t="s">
        <v>374</v>
      </c>
      <c r="B12" s="95">
        <v>3.5000000000000003E-2</v>
      </c>
      <c r="C12" s="96">
        <v>-9291</v>
      </c>
      <c r="D12" s="95">
        <v>-0.34399999999999997</v>
      </c>
    </row>
    <row r="13" spans="1:9" ht="15" x14ac:dyDescent="0.2">
      <c r="A13" s="97" t="s">
        <v>378</v>
      </c>
      <c r="B13" s="98">
        <v>0.03</v>
      </c>
      <c r="C13" s="99">
        <v>4302</v>
      </c>
      <c r="D13" s="98">
        <v>0.38700000000000001</v>
      </c>
    </row>
    <row r="14" spans="1:9" ht="15" x14ac:dyDescent="0.2">
      <c r="A14" s="94" t="s">
        <v>377</v>
      </c>
      <c r="B14" s="95">
        <v>2.7E-2</v>
      </c>
      <c r="C14" s="96">
        <v>985</v>
      </c>
      <c r="D14" s="95">
        <v>7.9000000000000001E-2</v>
      </c>
    </row>
    <row r="15" spans="1:9" ht="15" x14ac:dyDescent="0.2">
      <c r="A15" s="97" t="s">
        <v>379</v>
      </c>
      <c r="B15" s="98">
        <v>2.1000000000000001E-2</v>
      </c>
      <c r="C15" s="99">
        <v>615</v>
      </c>
      <c r="D15" s="98">
        <v>6.2E-2</v>
      </c>
    </row>
    <row r="16" spans="1:9" ht="15" x14ac:dyDescent="0.2">
      <c r="A16" s="94" t="s">
        <v>380</v>
      </c>
      <c r="B16" s="95">
        <v>6.6000000000000003E-2</v>
      </c>
      <c r="C16" s="96">
        <v>4164</v>
      </c>
      <c r="D16" s="95">
        <v>0.14199999999999999</v>
      </c>
    </row>
    <row r="17" spans="1:4" ht="15" x14ac:dyDescent="0.2">
      <c r="A17" s="100" t="s">
        <v>53</v>
      </c>
      <c r="B17" s="101">
        <v>1</v>
      </c>
      <c r="C17" s="102">
        <v>24957</v>
      </c>
      <c r="D17" s="101">
        <v>5.1999999999999998E-2</v>
      </c>
    </row>
    <row r="159" spans="2:2" x14ac:dyDescent="0.2">
      <c r="B159" s="215"/>
    </row>
  </sheetData>
  <mergeCells count="1">
    <mergeCell ref="H1:I1"/>
  </mergeCells>
  <hyperlinks>
    <hyperlink ref="H1:I1" location="Index!A1" display="Regresar al Índice" xr:uid="{00000000-0004-0000-0E00-000000000000}"/>
  </hyperlinks>
  <pageMargins left="0.7" right="0.7" top="0.75" bottom="0.75" header="0.3" footer="0.3"/>
  <pageSetup paperSize="9" orientation="portrait"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2FC3-5F4A-4C44-8AAE-CEBF28AFAC33}">
  <sheetPr codeName="Hoja138"/>
  <dimension ref="A1:L112"/>
  <sheetViews>
    <sheetView workbookViewId="0"/>
  </sheetViews>
  <sheetFormatPr baseColWidth="10" defaultColWidth="9.140625" defaultRowHeight="14.25" x14ac:dyDescent="0.2"/>
  <cols>
    <col min="1" max="16384" width="9.140625" style="68"/>
  </cols>
  <sheetData>
    <row r="1" spans="1:12" x14ac:dyDescent="0.2">
      <c r="A1" s="13" t="s">
        <v>1280</v>
      </c>
      <c r="H1" s="291" t="s">
        <v>38</v>
      </c>
      <c r="I1" s="291"/>
    </row>
    <row r="2" spans="1:12" x14ac:dyDescent="0.2">
      <c r="A2" s="68" t="s">
        <v>748</v>
      </c>
    </row>
    <row r="5" spans="1:12" x14ac:dyDescent="0.2">
      <c r="A5" s="68" t="s">
        <v>308</v>
      </c>
      <c r="B5" s="68" t="s">
        <v>362</v>
      </c>
      <c r="C5" s="68" t="s">
        <v>766</v>
      </c>
      <c r="D5" s="68" t="s">
        <v>751</v>
      </c>
      <c r="G5" s="68" t="s">
        <v>1140</v>
      </c>
      <c r="H5" s="68" t="s">
        <v>957</v>
      </c>
      <c r="I5" s="68" t="s">
        <v>1141</v>
      </c>
      <c r="J5" s="68" t="s">
        <v>767</v>
      </c>
      <c r="K5" s="68" t="s">
        <v>1138</v>
      </c>
      <c r="L5" s="68" t="s">
        <v>955</v>
      </c>
    </row>
    <row r="6" spans="1:12" x14ac:dyDescent="0.2">
      <c r="A6" s="68" t="s">
        <v>61</v>
      </c>
      <c r="B6" s="68" t="s">
        <v>140</v>
      </c>
      <c r="C6" s="202">
        <v>448</v>
      </c>
      <c r="D6" s="202">
        <v>427</v>
      </c>
      <c r="G6" s="202">
        <v>417</v>
      </c>
      <c r="H6" s="202">
        <v>418</v>
      </c>
      <c r="I6" s="202">
        <v>404</v>
      </c>
      <c r="J6" s="295">
        <v>3.2</v>
      </c>
      <c r="K6" s="202">
        <v>416</v>
      </c>
      <c r="L6" s="202">
        <v>415</v>
      </c>
    </row>
    <row r="7" spans="1:12" x14ac:dyDescent="0.2">
      <c r="A7" s="68" t="s">
        <v>54</v>
      </c>
      <c r="B7" s="68" t="s">
        <v>141</v>
      </c>
      <c r="C7" s="202">
        <v>450</v>
      </c>
      <c r="D7" s="202">
        <v>429</v>
      </c>
    </row>
    <row r="8" spans="1:12" x14ac:dyDescent="0.2">
      <c r="A8" s="68" t="s">
        <v>54</v>
      </c>
      <c r="B8" s="68" t="s">
        <v>142</v>
      </c>
      <c r="C8" s="202">
        <v>454</v>
      </c>
      <c r="D8" s="202">
        <v>432</v>
      </c>
    </row>
    <row r="9" spans="1:12" x14ac:dyDescent="0.2">
      <c r="A9" s="68" t="s">
        <v>54</v>
      </c>
      <c r="B9" s="68" t="s">
        <v>143</v>
      </c>
      <c r="C9" s="202">
        <v>452</v>
      </c>
      <c r="D9" s="202">
        <v>434</v>
      </c>
    </row>
    <row r="10" spans="1:12" x14ac:dyDescent="0.2">
      <c r="A10" s="68" t="s">
        <v>54</v>
      </c>
      <c r="B10" s="68" t="s">
        <v>144</v>
      </c>
      <c r="C10" s="202">
        <v>453</v>
      </c>
      <c r="D10" s="202">
        <v>437</v>
      </c>
    </row>
    <row r="11" spans="1:12" x14ac:dyDescent="0.2">
      <c r="A11" s="68" t="s">
        <v>54</v>
      </c>
      <c r="B11" s="68" t="s">
        <v>145</v>
      </c>
      <c r="C11" s="202">
        <v>451</v>
      </c>
      <c r="D11" s="202">
        <v>439</v>
      </c>
    </row>
    <row r="12" spans="1:12" x14ac:dyDescent="0.2">
      <c r="A12" s="68" t="s">
        <v>54</v>
      </c>
      <c r="B12" s="68" t="s">
        <v>146</v>
      </c>
      <c r="C12" s="202">
        <v>444</v>
      </c>
      <c r="D12" s="202">
        <v>440</v>
      </c>
    </row>
    <row r="13" spans="1:12" x14ac:dyDescent="0.2">
      <c r="A13" s="68" t="s">
        <v>54</v>
      </c>
      <c r="B13" s="68" t="s">
        <v>147</v>
      </c>
      <c r="C13" s="202">
        <v>448</v>
      </c>
      <c r="D13" s="202">
        <v>442</v>
      </c>
    </row>
    <row r="14" spans="1:12" x14ac:dyDescent="0.2">
      <c r="A14" s="68" t="s">
        <v>54</v>
      </c>
      <c r="B14" s="68" t="s">
        <v>148</v>
      </c>
      <c r="C14" s="202">
        <v>438</v>
      </c>
      <c r="D14" s="202">
        <v>442</v>
      </c>
    </row>
    <row r="15" spans="1:12" x14ac:dyDescent="0.2">
      <c r="A15" s="68" t="s">
        <v>54</v>
      </c>
      <c r="B15" s="68" t="s">
        <v>149</v>
      </c>
      <c r="C15" s="202">
        <v>439</v>
      </c>
      <c r="D15" s="202">
        <v>444</v>
      </c>
    </row>
    <row r="16" spans="1:12" x14ac:dyDescent="0.2">
      <c r="A16" s="68" t="s">
        <v>54</v>
      </c>
      <c r="B16" s="68" t="s">
        <v>150</v>
      </c>
      <c r="C16" s="202">
        <v>437</v>
      </c>
      <c r="D16" s="202">
        <v>445</v>
      </c>
    </row>
    <row r="17" spans="1:4" x14ac:dyDescent="0.2">
      <c r="A17" s="68" t="s">
        <v>54</v>
      </c>
      <c r="B17" s="68" t="s">
        <v>151</v>
      </c>
      <c r="C17" s="202">
        <v>437</v>
      </c>
      <c r="D17" s="202">
        <v>446</v>
      </c>
    </row>
    <row r="18" spans="1:4" x14ac:dyDescent="0.2">
      <c r="A18" s="68" t="s">
        <v>74</v>
      </c>
      <c r="B18" s="68" t="s">
        <v>140</v>
      </c>
      <c r="C18" s="202">
        <v>426</v>
      </c>
      <c r="D18" s="202">
        <v>444</v>
      </c>
    </row>
    <row r="19" spans="1:4" x14ac:dyDescent="0.2">
      <c r="A19" s="68" t="s">
        <v>54</v>
      </c>
      <c r="B19" s="68" t="s">
        <v>141</v>
      </c>
      <c r="C19" s="202">
        <v>423</v>
      </c>
      <c r="D19" s="202">
        <v>442</v>
      </c>
    </row>
    <row r="20" spans="1:4" x14ac:dyDescent="0.2">
      <c r="A20" s="68" t="s">
        <v>54</v>
      </c>
      <c r="B20" s="68" t="s">
        <v>142</v>
      </c>
      <c r="C20" s="202">
        <v>426</v>
      </c>
      <c r="D20" s="202">
        <v>440</v>
      </c>
    </row>
    <row r="21" spans="1:4" x14ac:dyDescent="0.2">
      <c r="A21" s="68" t="s">
        <v>54</v>
      </c>
      <c r="B21" s="68" t="s">
        <v>143</v>
      </c>
      <c r="C21" s="202">
        <v>424</v>
      </c>
      <c r="D21" s="202">
        <v>437</v>
      </c>
    </row>
    <row r="22" spans="1:4" x14ac:dyDescent="0.2">
      <c r="A22" s="68" t="s">
        <v>54</v>
      </c>
      <c r="B22" s="68" t="s">
        <v>144</v>
      </c>
      <c r="C22" s="202">
        <v>425</v>
      </c>
      <c r="D22" s="202">
        <v>435</v>
      </c>
    </row>
    <row r="23" spans="1:4" x14ac:dyDescent="0.2">
      <c r="A23" s="68" t="s">
        <v>54</v>
      </c>
      <c r="B23" s="68" t="s">
        <v>145</v>
      </c>
      <c r="C23" s="202">
        <v>420</v>
      </c>
      <c r="D23" s="202">
        <v>432</v>
      </c>
    </row>
    <row r="24" spans="1:4" x14ac:dyDescent="0.2">
      <c r="A24" s="68" t="s">
        <v>54</v>
      </c>
      <c r="B24" s="68" t="s">
        <v>146</v>
      </c>
      <c r="C24" s="202">
        <v>421</v>
      </c>
      <c r="D24" s="202">
        <v>430</v>
      </c>
    </row>
    <row r="25" spans="1:4" x14ac:dyDescent="0.2">
      <c r="A25" s="68" t="s">
        <v>54</v>
      </c>
      <c r="B25" s="68" t="s">
        <v>147</v>
      </c>
      <c r="C25" s="202">
        <v>423</v>
      </c>
      <c r="D25" s="202">
        <v>428</v>
      </c>
    </row>
    <row r="26" spans="1:4" x14ac:dyDescent="0.2">
      <c r="A26" s="68" t="s">
        <v>54</v>
      </c>
      <c r="B26" s="68" t="s">
        <v>148</v>
      </c>
      <c r="C26" s="202">
        <v>409</v>
      </c>
      <c r="D26" s="202">
        <v>426</v>
      </c>
    </row>
    <row r="27" spans="1:4" x14ac:dyDescent="0.2">
      <c r="A27" s="68" t="s">
        <v>54</v>
      </c>
      <c r="B27" s="68" t="s">
        <v>149</v>
      </c>
      <c r="C27" s="202">
        <v>408</v>
      </c>
      <c r="D27" s="202">
        <v>423</v>
      </c>
    </row>
    <row r="28" spans="1:4" x14ac:dyDescent="0.2">
      <c r="A28" s="68" t="s">
        <v>54</v>
      </c>
      <c r="B28" s="68" t="s">
        <v>150</v>
      </c>
      <c r="C28" s="202">
        <v>408</v>
      </c>
      <c r="D28" s="202">
        <v>421</v>
      </c>
    </row>
    <row r="29" spans="1:4" x14ac:dyDescent="0.2">
      <c r="A29" s="68" t="s">
        <v>54</v>
      </c>
      <c r="B29" s="68" t="s">
        <v>151</v>
      </c>
      <c r="C29" s="202">
        <v>409</v>
      </c>
      <c r="D29" s="202">
        <v>418</v>
      </c>
    </row>
    <row r="30" spans="1:4" x14ac:dyDescent="0.2">
      <c r="A30" s="68" t="s">
        <v>75</v>
      </c>
      <c r="B30" s="68" t="s">
        <v>140</v>
      </c>
      <c r="C30" s="202">
        <v>409</v>
      </c>
      <c r="D30" s="202">
        <v>417</v>
      </c>
    </row>
    <row r="31" spans="1:4" x14ac:dyDescent="0.2">
      <c r="A31" s="68" t="s">
        <v>54</v>
      </c>
      <c r="B31" s="68" t="s">
        <v>141</v>
      </c>
      <c r="C31" s="202">
        <v>409</v>
      </c>
      <c r="D31" s="202">
        <v>416</v>
      </c>
    </row>
    <row r="32" spans="1:4" x14ac:dyDescent="0.2">
      <c r="A32" s="68" t="s">
        <v>54</v>
      </c>
      <c r="B32" s="68" t="s">
        <v>142</v>
      </c>
      <c r="C32" s="202">
        <v>413</v>
      </c>
      <c r="D32" s="202">
        <v>415</v>
      </c>
    </row>
    <row r="33" spans="1:4" x14ac:dyDescent="0.2">
      <c r="A33" s="68" t="s">
        <v>54</v>
      </c>
      <c r="B33" s="68" t="s">
        <v>143</v>
      </c>
      <c r="C33" s="202">
        <v>413</v>
      </c>
      <c r="D33" s="202">
        <v>414</v>
      </c>
    </row>
    <row r="34" spans="1:4" x14ac:dyDescent="0.2">
      <c r="A34" s="68" t="s">
        <v>54</v>
      </c>
      <c r="B34" s="68" t="s">
        <v>144</v>
      </c>
      <c r="C34" s="202">
        <v>414</v>
      </c>
      <c r="D34" s="202">
        <v>413</v>
      </c>
    </row>
    <row r="35" spans="1:4" x14ac:dyDescent="0.2">
      <c r="A35" s="68" t="s">
        <v>54</v>
      </c>
      <c r="B35" s="68" t="s">
        <v>145</v>
      </c>
      <c r="C35" s="202">
        <v>417</v>
      </c>
      <c r="D35" s="202">
        <v>413</v>
      </c>
    </row>
    <row r="36" spans="1:4" x14ac:dyDescent="0.2">
      <c r="A36" s="68" t="s">
        <v>54</v>
      </c>
      <c r="B36" s="68" t="s">
        <v>146</v>
      </c>
      <c r="C36" s="202">
        <v>412</v>
      </c>
      <c r="D36" s="202">
        <v>412</v>
      </c>
    </row>
    <row r="37" spans="1:4" x14ac:dyDescent="0.2">
      <c r="A37" s="68" t="s">
        <v>54</v>
      </c>
      <c r="B37" s="68" t="s">
        <v>147</v>
      </c>
      <c r="C37" s="202">
        <v>410</v>
      </c>
      <c r="D37" s="202">
        <v>411</v>
      </c>
    </row>
    <row r="38" spans="1:4" x14ac:dyDescent="0.2">
      <c r="A38" s="68" t="s">
        <v>54</v>
      </c>
      <c r="B38" s="68" t="s">
        <v>148</v>
      </c>
      <c r="C38" s="202">
        <v>411</v>
      </c>
      <c r="D38" s="202">
        <v>411</v>
      </c>
    </row>
    <row r="39" spans="1:4" x14ac:dyDescent="0.2">
      <c r="A39" s="68" t="s">
        <v>54</v>
      </c>
      <c r="B39" s="68" t="s">
        <v>149</v>
      </c>
      <c r="C39" s="202">
        <v>406</v>
      </c>
      <c r="D39" s="202">
        <v>411</v>
      </c>
    </row>
    <row r="40" spans="1:4" x14ac:dyDescent="0.2">
      <c r="A40" s="68" t="s">
        <v>54</v>
      </c>
      <c r="B40" s="68" t="s">
        <v>150</v>
      </c>
      <c r="C40" s="202">
        <v>404</v>
      </c>
      <c r="D40" s="202">
        <v>411</v>
      </c>
    </row>
    <row r="41" spans="1:4" x14ac:dyDescent="0.2">
      <c r="A41" s="68" t="s">
        <v>54</v>
      </c>
      <c r="B41" s="68" t="s">
        <v>151</v>
      </c>
      <c r="C41" s="202">
        <v>399</v>
      </c>
      <c r="D41" s="202">
        <v>410</v>
      </c>
    </row>
    <row r="42" spans="1:4" x14ac:dyDescent="0.2">
      <c r="A42" s="68" t="s">
        <v>76</v>
      </c>
      <c r="B42" s="68" t="s">
        <v>140</v>
      </c>
      <c r="C42" s="202">
        <v>396</v>
      </c>
      <c r="D42" s="202">
        <v>409</v>
      </c>
    </row>
    <row r="43" spans="1:4" x14ac:dyDescent="0.2">
      <c r="A43" s="68" t="s">
        <v>54</v>
      </c>
      <c r="B43" s="68" t="s">
        <v>141</v>
      </c>
      <c r="C43" s="202">
        <v>397</v>
      </c>
      <c r="D43" s="202">
        <v>408</v>
      </c>
    </row>
    <row r="44" spans="1:4" x14ac:dyDescent="0.2">
      <c r="A44" s="68" t="s">
        <v>54</v>
      </c>
      <c r="B44" s="68" t="s">
        <v>142</v>
      </c>
      <c r="C44" s="202">
        <v>402</v>
      </c>
      <c r="D44" s="202">
        <v>407</v>
      </c>
    </row>
    <row r="45" spans="1:4" x14ac:dyDescent="0.2">
      <c r="A45" s="68" t="s">
        <v>54</v>
      </c>
      <c r="B45" s="68" t="s">
        <v>143</v>
      </c>
      <c r="C45" s="202">
        <v>401</v>
      </c>
      <c r="D45" s="202">
        <v>406</v>
      </c>
    </row>
    <row r="46" spans="1:4" x14ac:dyDescent="0.2">
      <c r="A46" s="68" t="s">
        <v>54</v>
      </c>
      <c r="B46" s="68" t="s">
        <v>144</v>
      </c>
      <c r="C46" s="202">
        <v>402</v>
      </c>
      <c r="D46" s="202">
        <v>405</v>
      </c>
    </row>
    <row r="47" spans="1:4" x14ac:dyDescent="0.2">
      <c r="A47" s="68" t="s">
        <v>54</v>
      </c>
      <c r="B47" s="68" t="s">
        <v>145</v>
      </c>
      <c r="C47" s="202">
        <v>401</v>
      </c>
      <c r="D47" s="202">
        <v>403</v>
      </c>
    </row>
    <row r="48" spans="1:4" x14ac:dyDescent="0.2">
      <c r="A48" s="68" t="s">
        <v>54</v>
      </c>
      <c r="B48" s="68" t="s">
        <v>146</v>
      </c>
      <c r="C48" s="202">
        <v>406</v>
      </c>
      <c r="D48" s="202">
        <v>403</v>
      </c>
    </row>
    <row r="49" spans="1:4" x14ac:dyDescent="0.2">
      <c r="A49" s="68" t="s">
        <v>54</v>
      </c>
      <c r="B49" s="68" t="s">
        <v>147</v>
      </c>
      <c r="C49" s="202">
        <v>404</v>
      </c>
      <c r="D49" s="202">
        <v>402</v>
      </c>
    </row>
    <row r="50" spans="1:4" x14ac:dyDescent="0.2">
      <c r="A50" s="68" t="s">
        <v>54</v>
      </c>
      <c r="B50" s="68" t="s">
        <v>148</v>
      </c>
      <c r="C50" s="202">
        <v>393</v>
      </c>
      <c r="D50" s="202">
        <v>401</v>
      </c>
    </row>
    <row r="51" spans="1:4" x14ac:dyDescent="0.2">
      <c r="A51" s="68" t="s">
        <v>54</v>
      </c>
      <c r="B51" s="68" t="s">
        <v>149</v>
      </c>
      <c r="C51" s="202">
        <v>394</v>
      </c>
      <c r="D51" s="202">
        <v>400</v>
      </c>
    </row>
    <row r="52" spans="1:4" x14ac:dyDescent="0.2">
      <c r="A52" s="68" t="s">
        <v>54</v>
      </c>
      <c r="B52" s="68" t="s">
        <v>150</v>
      </c>
      <c r="C52" s="202">
        <v>395</v>
      </c>
      <c r="D52" s="202">
        <v>399</v>
      </c>
    </row>
    <row r="53" spans="1:4" x14ac:dyDescent="0.2">
      <c r="A53" s="68" t="s">
        <v>54</v>
      </c>
      <c r="B53" s="68" t="s">
        <v>151</v>
      </c>
      <c r="C53" s="202">
        <v>394</v>
      </c>
      <c r="D53" s="202">
        <v>399</v>
      </c>
    </row>
    <row r="54" spans="1:4" x14ac:dyDescent="0.2">
      <c r="A54" s="68" t="s">
        <v>77</v>
      </c>
      <c r="B54" s="68" t="s">
        <v>140</v>
      </c>
      <c r="C54" s="202">
        <v>395</v>
      </c>
      <c r="D54" s="202">
        <v>399</v>
      </c>
    </row>
    <row r="55" spans="1:4" x14ac:dyDescent="0.2">
      <c r="A55" s="68" t="s">
        <v>54</v>
      </c>
      <c r="B55" s="68" t="s">
        <v>141</v>
      </c>
      <c r="C55" s="202">
        <v>393</v>
      </c>
      <c r="D55" s="202">
        <v>398</v>
      </c>
    </row>
    <row r="56" spans="1:4" x14ac:dyDescent="0.2">
      <c r="A56" s="68" t="s">
        <v>54</v>
      </c>
      <c r="B56" s="68" t="s">
        <v>142</v>
      </c>
      <c r="C56" s="202">
        <v>394</v>
      </c>
      <c r="D56" s="202">
        <v>398</v>
      </c>
    </row>
    <row r="57" spans="1:4" x14ac:dyDescent="0.2">
      <c r="A57" s="68" t="s">
        <v>54</v>
      </c>
      <c r="B57" s="68" t="s">
        <v>143</v>
      </c>
      <c r="C57" s="202">
        <v>390</v>
      </c>
      <c r="D57" s="202">
        <v>397</v>
      </c>
    </row>
    <row r="58" spans="1:4" x14ac:dyDescent="0.2">
      <c r="A58" s="68" t="s">
        <v>54</v>
      </c>
      <c r="B58" s="68" t="s">
        <v>144</v>
      </c>
      <c r="C58" s="202">
        <v>391</v>
      </c>
      <c r="D58" s="202">
        <v>396</v>
      </c>
    </row>
    <row r="59" spans="1:4" x14ac:dyDescent="0.2">
      <c r="A59" s="68" t="s">
        <v>54</v>
      </c>
      <c r="B59" s="68" t="s">
        <v>145</v>
      </c>
      <c r="C59" s="202">
        <v>393</v>
      </c>
      <c r="D59" s="202">
        <v>395</v>
      </c>
    </row>
    <row r="60" spans="1:4" x14ac:dyDescent="0.2">
      <c r="A60" s="68" t="s">
        <v>54</v>
      </c>
      <c r="B60" s="68" t="s">
        <v>146</v>
      </c>
      <c r="C60" s="202">
        <v>394</v>
      </c>
      <c r="D60" s="202">
        <v>394</v>
      </c>
    </row>
    <row r="61" spans="1:4" x14ac:dyDescent="0.2">
      <c r="A61" s="68" t="s">
        <v>54</v>
      </c>
      <c r="B61" s="68" t="s">
        <v>147</v>
      </c>
      <c r="C61" s="202">
        <v>396</v>
      </c>
      <c r="D61" s="202">
        <v>394</v>
      </c>
    </row>
    <row r="62" spans="1:4" x14ac:dyDescent="0.2">
      <c r="A62" s="68" t="s">
        <v>54</v>
      </c>
      <c r="B62" s="68" t="s">
        <v>148</v>
      </c>
      <c r="C62" s="202">
        <v>388</v>
      </c>
      <c r="D62" s="202">
        <v>393</v>
      </c>
    </row>
    <row r="63" spans="1:4" x14ac:dyDescent="0.2">
      <c r="A63" s="68" t="s">
        <v>54</v>
      </c>
      <c r="B63" s="68" t="s">
        <v>149</v>
      </c>
      <c r="C63" s="202">
        <v>389</v>
      </c>
      <c r="D63" s="202">
        <v>393</v>
      </c>
    </row>
    <row r="64" spans="1:4" x14ac:dyDescent="0.2">
      <c r="A64" s="68" t="s">
        <v>54</v>
      </c>
      <c r="B64" s="68" t="s">
        <v>150</v>
      </c>
      <c r="C64" s="202">
        <v>387</v>
      </c>
      <c r="D64" s="202">
        <v>392</v>
      </c>
    </row>
    <row r="65" spans="1:4" x14ac:dyDescent="0.2">
      <c r="A65" s="68" t="s">
        <v>54</v>
      </c>
      <c r="B65" s="68" t="s">
        <v>151</v>
      </c>
      <c r="C65" s="202">
        <v>390</v>
      </c>
      <c r="D65" s="202">
        <v>392</v>
      </c>
    </row>
    <row r="66" spans="1:4" x14ac:dyDescent="0.2">
      <c r="A66" s="68" t="s">
        <v>78</v>
      </c>
      <c r="B66" s="68" t="s">
        <v>140</v>
      </c>
      <c r="C66" s="202">
        <v>389</v>
      </c>
      <c r="D66" s="202">
        <v>391</v>
      </c>
    </row>
    <row r="67" spans="1:4" x14ac:dyDescent="0.2">
      <c r="A67" s="68" t="s">
        <v>54</v>
      </c>
      <c r="B67" s="68" t="s">
        <v>141</v>
      </c>
      <c r="C67" s="202">
        <v>387</v>
      </c>
      <c r="D67" s="202">
        <v>391</v>
      </c>
    </row>
    <row r="68" spans="1:4" x14ac:dyDescent="0.2">
      <c r="A68" s="68" t="s">
        <v>54</v>
      </c>
      <c r="B68" s="68" t="s">
        <v>142</v>
      </c>
      <c r="C68" s="202">
        <v>386</v>
      </c>
      <c r="D68" s="202">
        <v>390</v>
      </c>
    </row>
    <row r="69" spans="1:4" x14ac:dyDescent="0.2">
      <c r="A69" s="68" t="s">
        <v>54</v>
      </c>
      <c r="B69" s="68" t="s">
        <v>143</v>
      </c>
      <c r="C69" s="202">
        <v>386</v>
      </c>
      <c r="D69" s="202">
        <v>390</v>
      </c>
    </row>
    <row r="70" spans="1:4" x14ac:dyDescent="0.2">
      <c r="A70" s="68" t="s">
        <v>54</v>
      </c>
      <c r="B70" s="68" t="s">
        <v>144</v>
      </c>
      <c r="C70" s="202">
        <v>388</v>
      </c>
      <c r="D70" s="202">
        <v>389</v>
      </c>
    </row>
    <row r="71" spans="1:4" x14ac:dyDescent="0.2">
      <c r="A71" s="68" t="s">
        <v>54</v>
      </c>
      <c r="B71" s="68" t="s">
        <v>145</v>
      </c>
      <c r="C71" s="202">
        <v>389</v>
      </c>
      <c r="D71" s="202">
        <v>389</v>
      </c>
    </row>
    <row r="72" spans="1:4" x14ac:dyDescent="0.2">
      <c r="A72" s="68" t="s">
        <v>54</v>
      </c>
      <c r="B72" s="68" t="s">
        <v>146</v>
      </c>
      <c r="C72" s="202">
        <v>389</v>
      </c>
      <c r="D72" s="202">
        <v>389</v>
      </c>
    </row>
    <row r="73" spans="1:4" x14ac:dyDescent="0.2">
      <c r="A73" s="68" t="s">
        <v>54</v>
      </c>
      <c r="B73" s="68" t="s">
        <v>147</v>
      </c>
      <c r="C73" s="202">
        <v>388</v>
      </c>
      <c r="D73" s="202">
        <v>388</v>
      </c>
    </row>
    <row r="74" spans="1:4" x14ac:dyDescent="0.2">
      <c r="A74" s="68" t="s">
        <v>54</v>
      </c>
      <c r="B74" s="68" t="s">
        <v>148</v>
      </c>
      <c r="C74" s="202">
        <v>381</v>
      </c>
      <c r="D74" s="202">
        <v>387</v>
      </c>
    </row>
    <row r="75" spans="1:4" x14ac:dyDescent="0.2">
      <c r="A75" s="68" t="s">
        <v>54</v>
      </c>
      <c r="B75" s="68" t="s">
        <v>149</v>
      </c>
      <c r="C75" s="202">
        <v>385</v>
      </c>
      <c r="D75" s="202">
        <v>387</v>
      </c>
    </row>
    <row r="76" spans="1:4" x14ac:dyDescent="0.2">
      <c r="A76" s="68" t="s">
        <v>54</v>
      </c>
      <c r="B76" s="68" t="s">
        <v>150</v>
      </c>
      <c r="C76" s="202">
        <v>387</v>
      </c>
      <c r="D76" s="202">
        <v>387</v>
      </c>
    </row>
    <row r="77" spans="1:4" x14ac:dyDescent="0.2">
      <c r="A77" s="68" t="s">
        <v>54</v>
      </c>
      <c r="B77" s="68" t="s">
        <v>151</v>
      </c>
      <c r="C77" s="202">
        <v>386</v>
      </c>
      <c r="D77" s="202">
        <v>387</v>
      </c>
    </row>
    <row r="78" spans="1:4" x14ac:dyDescent="0.2">
      <c r="A78" s="68" t="s">
        <v>79</v>
      </c>
      <c r="B78" s="68" t="s">
        <v>140</v>
      </c>
      <c r="C78" s="202">
        <v>388</v>
      </c>
      <c r="D78" s="202">
        <v>387</v>
      </c>
    </row>
    <row r="79" spans="1:4" x14ac:dyDescent="0.2">
      <c r="A79" s="68" t="s">
        <v>54</v>
      </c>
      <c r="B79" s="68" t="s">
        <v>141</v>
      </c>
      <c r="C79" s="202">
        <v>387</v>
      </c>
      <c r="D79" s="202">
        <v>387</v>
      </c>
    </row>
    <row r="80" spans="1:4" x14ac:dyDescent="0.2">
      <c r="A80" s="68" t="s">
        <v>54</v>
      </c>
      <c r="B80" s="68" t="s">
        <v>142</v>
      </c>
      <c r="C80" s="202">
        <v>390</v>
      </c>
      <c r="D80" s="202">
        <v>387</v>
      </c>
    </row>
    <row r="81" spans="1:4" x14ac:dyDescent="0.2">
      <c r="A81" s="68" t="s">
        <v>54</v>
      </c>
      <c r="B81" s="68" t="s">
        <v>143</v>
      </c>
      <c r="C81" s="202">
        <v>392</v>
      </c>
      <c r="D81" s="202">
        <v>388</v>
      </c>
    </row>
    <row r="82" spans="1:4" x14ac:dyDescent="0.2">
      <c r="A82" s="68" t="s">
        <v>54</v>
      </c>
      <c r="B82" s="68" t="s">
        <v>144</v>
      </c>
      <c r="C82" s="202">
        <v>399</v>
      </c>
      <c r="D82" s="202">
        <v>388</v>
      </c>
    </row>
    <row r="83" spans="1:4" x14ac:dyDescent="0.2">
      <c r="A83" s="68" t="s">
        <v>54</v>
      </c>
      <c r="B83" s="68" t="s">
        <v>145</v>
      </c>
      <c r="C83" s="202">
        <v>401</v>
      </c>
      <c r="D83" s="202">
        <v>389</v>
      </c>
    </row>
    <row r="84" spans="1:4" x14ac:dyDescent="0.2">
      <c r="A84" s="68" t="s">
        <v>54</v>
      </c>
      <c r="B84" s="68" t="s">
        <v>146</v>
      </c>
      <c r="C84" s="202">
        <v>402</v>
      </c>
      <c r="D84" s="202">
        <v>390</v>
      </c>
    </row>
    <row r="85" spans="1:4" x14ac:dyDescent="0.2">
      <c r="A85" s="68" t="s">
        <v>54</v>
      </c>
      <c r="B85" s="68" t="s">
        <v>147</v>
      </c>
      <c r="C85" s="202">
        <v>397</v>
      </c>
      <c r="D85" s="202">
        <v>391</v>
      </c>
    </row>
    <row r="86" spans="1:4" x14ac:dyDescent="0.2">
      <c r="A86" s="68" t="s">
        <v>54</v>
      </c>
      <c r="B86" s="68" t="s">
        <v>148</v>
      </c>
      <c r="C86" s="202">
        <v>391</v>
      </c>
      <c r="D86" s="202">
        <v>392</v>
      </c>
    </row>
    <row r="87" spans="1:4" x14ac:dyDescent="0.2">
      <c r="A87" s="68" t="s">
        <v>54</v>
      </c>
      <c r="B87" s="68" t="s">
        <v>149</v>
      </c>
      <c r="C87" s="202">
        <v>389</v>
      </c>
      <c r="D87" s="202">
        <v>392</v>
      </c>
    </row>
    <row r="88" spans="1:4" x14ac:dyDescent="0.2">
      <c r="A88" s="68" t="s">
        <v>54</v>
      </c>
      <c r="B88" s="68" t="s">
        <v>150</v>
      </c>
      <c r="C88" s="202">
        <v>388</v>
      </c>
      <c r="D88" s="202">
        <v>392</v>
      </c>
    </row>
    <row r="89" spans="1:4" x14ac:dyDescent="0.2">
      <c r="A89" s="68" t="s">
        <v>54</v>
      </c>
      <c r="B89" s="68" t="s">
        <v>151</v>
      </c>
      <c r="C89" s="202">
        <v>392</v>
      </c>
      <c r="D89" s="202">
        <v>393</v>
      </c>
    </row>
    <row r="90" spans="1:4" x14ac:dyDescent="0.2">
      <c r="A90" s="68" t="s">
        <v>80</v>
      </c>
      <c r="B90" s="68" t="s">
        <v>140</v>
      </c>
      <c r="C90" s="202">
        <v>394</v>
      </c>
      <c r="D90" s="202">
        <v>394</v>
      </c>
    </row>
    <row r="91" spans="1:4" x14ac:dyDescent="0.2">
      <c r="A91" s="68" t="s">
        <v>54</v>
      </c>
      <c r="B91" s="68" t="s">
        <v>141</v>
      </c>
      <c r="C91" s="202">
        <v>395</v>
      </c>
      <c r="D91" s="202">
        <v>394</v>
      </c>
    </row>
    <row r="92" spans="1:4" x14ac:dyDescent="0.2">
      <c r="A92" s="68" t="s">
        <v>54</v>
      </c>
      <c r="B92" s="68" t="s">
        <v>142</v>
      </c>
      <c r="C92" s="202">
        <v>396</v>
      </c>
      <c r="D92" s="202">
        <v>395</v>
      </c>
    </row>
    <row r="93" spans="1:4" x14ac:dyDescent="0.2">
      <c r="A93" s="68" t="s">
        <v>54</v>
      </c>
      <c r="B93" s="68" t="s">
        <v>143</v>
      </c>
      <c r="C93" s="202">
        <v>395</v>
      </c>
      <c r="D93" s="202">
        <v>395</v>
      </c>
    </row>
    <row r="94" spans="1:4" x14ac:dyDescent="0.2">
      <c r="A94" s="68" t="s">
        <v>54</v>
      </c>
      <c r="B94" s="68" t="s">
        <v>144</v>
      </c>
      <c r="C94" s="202">
        <v>396</v>
      </c>
      <c r="D94" s="202">
        <v>395</v>
      </c>
    </row>
    <row r="95" spans="1:4" x14ac:dyDescent="0.2">
      <c r="A95" s="68" t="s">
        <v>54</v>
      </c>
      <c r="B95" s="68" t="s">
        <v>145</v>
      </c>
      <c r="C95" s="202">
        <v>403</v>
      </c>
      <c r="D95" s="202">
        <v>395</v>
      </c>
    </row>
    <row r="96" spans="1:4" x14ac:dyDescent="0.2">
      <c r="A96" s="68" t="s">
        <v>54</v>
      </c>
      <c r="B96" s="68" t="s">
        <v>146</v>
      </c>
      <c r="C96" s="202">
        <v>407</v>
      </c>
      <c r="D96" s="202">
        <v>395</v>
      </c>
    </row>
    <row r="97" spans="1:4" x14ac:dyDescent="0.2">
      <c r="A97" s="68" t="s">
        <v>54</v>
      </c>
      <c r="B97" s="68" t="s">
        <v>147</v>
      </c>
      <c r="C97" s="202">
        <v>409</v>
      </c>
      <c r="D97" s="202">
        <v>396</v>
      </c>
    </row>
    <row r="98" spans="1:4" x14ac:dyDescent="0.2">
      <c r="A98" s="68" t="s">
        <v>54</v>
      </c>
      <c r="B98" s="68" t="s">
        <v>148</v>
      </c>
      <c r="C98" s="202">
        <v>403</v>
      </c>
      <c r="D98" s="202">
        <v>397</v>
      </c>
    </row>
    <row r="99" spans="1:4" x14ac:dyDescent="0.2">
      <c r="A99" s="68" t="s">
        <v>54</v>
      </c>
      <c r="B99" s="68" t="s">
        <v>149</v>
      </c>
      <c r="C99" s="202">
        <v>402</v>
      </c>
      <c r="D99" s="202">
        <v>398</v>
      </c>
    </row>
    <row r="100" spans="1:4" x14ac:dyDescent="0.2">
      <c r="A100" s="68" t="s">
        <v>54</v>
      </c>
      <c r="B100" s="68" t="s">
        <v>150</v>
      </c>
      <c r="C100" s="202">
        <v>404</v>
      </c>
      <c r="D100" s="202">
        <v>400</v>
      </c>
    </row>
    <row r="101" spans="1:4" x14ac:dyDescent="0.2">
      <c r="A101" s="68" t="s">
        <v>54</v>
      </c>
      <c r="B101" s="68" t="s">
        <v>151</v>
      </c>
      <c r="C101" s="202">
        <v>405</v>
      </c>
      <c r="D101" s="202">
        <v>401</v>
      </c>
    </row>
    <row r="102" spans="1:4" x14ac:dyDescent="0.2">
      <c r="A102" s="68" t="s">
        <v>524</v>
      </c>
      <c r="B102" s="68" t="s">
        <v>140</v>
      </c>
      <c r="C102" s="202">
        <v>405</v>
      </c>
      <c r="D102" s="202">
        <v>402</v>
      </c>
    </row>
    <row r="103" spans="1:4" x14ac:dyDescent="0.2">
      <c r="A103" s="68" t="s">
        <v>54</v>
      </c>
      <c r="B103" s="68" t="s">
        <v>141</v>
      </c>
      <c r="C103" s="202">
        <v>412</v>
      </c>
      <c r="D103" s="202">
        <v>403</v>
      </c>
    </row>
    <row r="104" spans="1:4" x14ac:dyDescent="0.2">
      <c r="A104" s="68" t="s">
        <v>54</v>
      </c>
      <c r="B104" s="68" t="s">
        <v>142</v>
      </c>
      <c r="C104" s="202">
        <v>415</v>
      </c>
      <c r="D104" s="202">
        <v>405</v>
      </c>
    </row>
    <row r="105" spans="1:4" x14ac:dyDescent="0.2">
      <c r="A105" s="68" t="s">
        <v>54</v>
      </c>
      <c r="B105" s="68" t="s">
        <v>143</v>
      </c>
      <c r="C105" s="202">
        <v>418</v>
      </c>
      <c r="D105" s="202">
        <v>407</v>
      </c>
    </row>
    <row r="106" spans="1:4" x14ac:dyDescent="0.2">
      <c r="A106" s="68" t="s">
        <v>54</v>
      </c>
      <c r="B106" s="68" t="s">
        <v>144</v>
      </c>
      <c r="C106" s="202">
        <v>420</v>
      </c>
      <c r="D106" s="202">
        <v>409</v>
      </c>
    </row>
    <row r="107" spans="1:4" x14ac:dyDescent="0.2">
      <c r="A107" s="68" t="s">
        <v>54</v>
      </c>
      <c r="B107" s="68" t="s">
        <v>145</v>
      </c>
      <c r="C107" s="202">
        <v>421</v>
      </c>
      <c r="D107" s="202">
        <v>410</v>
      </c>
    </row>
    <row r="108" spans="1:4" x14ac:dyDescent="0.2">
      <c r="A108" s="68" t="s">
        <v>54</v>
      </c>
      <c r="B108" s="68" t="s">
        <v>146</v>
      </c>
      <c r="C108" s="202">
        <v>420</v>
      </c>
      <c r="D108" s="202">
        <v>411</v>
      </c>
    </row>
    <row r="109" spans="1:4" x14ac:dyDescent="0.2">
      <c r="A109" s="68" t="s">
        <v>54</v>
      </c>
      <c r="B109" s="68" t="s">
        <v>147</v>
      </c>
      <c r="C109" s="202">
        <v>419</v>
      </c>
      <c r="D109" s="202">
        <v>412</v>
      </c>
    </row>
    <row r="110" spans="1:4" x14ac:dyDescent="0.2">
      <c r="A110" s="68" t="s">
        <v>54</v>
      </c>
      <c r="B110" s="68" t="s">
        <v>148</v>
      </c>
      <c r="C110" s="202">
        <v>418</v>
      </c>
      <c r="D110" s="202">
        <v>413</v>
      </c>
    </row>
    <row r="111" spans="1:4" x14ac:dyDescent="0.2">
      <c r="A111" s="68" t="s">
        <v>54</v>
      </c>
      <c r="B111" s="68" t="s">
        <v>149</v>
      </c>
      <c r="C111" s="202">
        <v>418</v>
      </c>
      <c r="D111" s="202">
        <v>415</v>
      </c>
    </row>
    <row r="112" spans="1:4" x14ac:dyDescent="0.2">
      <c r="A112" s="68" t="s">
        <v>54</v>
      </c>
      <c r="B112" s="68" t="s">
        <v>150</v>
      </c>
      <c r="C112" s="202">
        <v>417</v>
      </c>
      <c r="D112" s="202">
        <v>416</v>
      </c>
    </row>
  </sheetData>
  <mergeCells count="1">
    <mergeCell ref="H1:I1"/>
  </mergeCells>
  <hyperlinks>
    <hyperlink ref="H1:I1" location="Index!A1" display="Regresar al Índice" xr:uid="{335F69F0-3ABB-49F5-96F7-6EF710B22C9C}"/>
  </hyperlink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A73D2-7904-424D-B70E-1BE96573904A}">
  <sheetPr codeName="Hoja139"/>
  <dimension ref="A1:I24"/>
  <sheetViews>
    <sheetView workbookViewId="0"/>
  </sheetViews>
  <sheetFormatPr baseColWidth="10" defaultColWidth="9.140625" defaultRowHeight="14.25" x14ac:dyDescent="0.2"/>
  <cols>
    <col min="1" max="16384" width="9.140625" style="68"/>
  </cols>
  <sheetData>
    <row r="1" spans="1:9" x14ac:dyDescent="0.2">
      <c r="A1" s="13" t="s">
        <v>1281</v>
      </c>
      <c r="H1" s="291" t="s">
        <v>38</v>
      </c>
      <c r="I1" s="291"/>
    </row>
    <row r="2" spans="1:9" x14ac:dyDescent="0.2">
      <c r="A2" s="68" t="s">
        <v>748</v>
      </c>
    </row>
    <row r="5" spans="1:9" x14ac:dyDescent="0.2">
      <c r="A5" s="68" t="s">
        <v>2</v>
      </c>
      <c r="B5" s="68" t="s">
        <v>753</v>
      </c>
    </row>
    <row r="6" spans="1:9" x14ac:dyDescent="0.2">
      <c r="A6" s="68" t="s">
        <v>17</v>
      </c>
      <c r="B6" s="295">
        <v>0.4</v>
      </c>
    </row>
    <row r="7" spans="1:9" x14ac:dyDescent="0.2">
      <c r="A7" s="68" t="s">
        <v>26</v>
      </c>
      <c r="B7" s="295">
        <v>0.8</v>
      </c>
    </row>
    <row r="8" spans="1:9" x14ac:dyDescent="0.2">
      <c r="A8" s="68" t="s">
        <v>32</v>
      </c>
      <c r="B8" s="295">
        <v>0.8</v>
      </c>
    </row>
    <row r="9" spans="1:9" x14ac:dyDescent="0.2">
      <c r="A9" s="68" t="s">
        <v>31</v>
      </c>
      <c r="B9" s="295">
        <v>0.9</v>
      </c>
    </row>
    <row r="10" spans="1:9" x14ac:dyDescent="0.2">
      <c r="A10" s="68" t="s">
        <v>12</v>
      </c>
      <c r="B10" s="295">
        <v>1.2</v>
      </c>
    </row>
    <row r="11" spans="1:9" x14ac:dyDescent="0.2">
      <c r="A11" s="68" t="s">
        <v>3</v>
      </c>
      <c r="B11" s="295">
        <v>1.4</v>
      </c>
    </row>
    <row r="12" spans="1:9" x14ac:dyDescent="0.2">
      <c r="A12" s="68" t="s">
        <v>9</v>
      </c>
      <c r="B12" s="295">
        <v>2.1</v>
      </c>
    </row>
    <row r="13" spans="1:9" x14ac:dyDescent="0.2">
      <c r="A13" s="68" t="s">
        <v>25</v>
      </c>
      <c r="B13" s="295">
        <v>2.7</v>
      </c>
    </row>
    <row r="14" spans="1:9" x14ac:dyDescent="0.2">
      <c r="A14" s="68" t="s">
        <v>22</v>
      </c>
      <c r="B14" s="295">
        <v>2.8</v>
      </c>
    </row>
    <row r="15" spans="1:9" x14ac:dyDescent="0.2">
      <c r="A15" s="68" t="s">
        <v>23</v>
      </c>
      <c r="B15" s="295">
        <v>3.9</v>
      </c>
    </row>
    <row r="16" spans="1:9" x14ac:dyDescent="0.2">
      <c r="A16" s="68" t="s">
        <v>13</v>
      </c>
      <c r="B16" s="295">
        <v>4.3</v>
      </c>
    </row>
    <row r="17" spans="1:2" x14ac:dyDescent="0.2">
      <c r="A17" s="68" t="s">
        <v>27</v>
      </c>
      <c r="B17" s="295">
        <v>5.5</v>
      </c>
    </row>
    <row r="18" spans="1:2" x14ac:dyDescent="0.2">
      <c r="A18" s="68" t="s">
        <v>14</v>
      </c>
      <c r="B18" s="295">
        <v>6.2</v>
      </c>
    </row>
    <row r="19" spans="1:2" x14ac:dyDescent="0.2">
      <c r="A19" s="68" t="s">
        <v>29</v>
      </c>
      <c r="B19" s="295">
        <v>6.4</v>
      </c>
    </row>
    <row r="20" spans="1:2" x14ac:dyDescent="0.2">
      <c r="A20" s="68" t="s">
        <v>0</v>
      </c>
      <c r="B20" s="295">
        <v>6.5</v>
      </c>
    </row>
    <row r="21" spans="1:2" x14ac:dyDescent="0.2">
      <c r="A21" s="68" t="s">
        <v>10</v>
      </c>
      <c r="B21" s="295">
        <v>6.9</v>
      </c>
    </row>
    <row r="22" spans="1:2" x14ac:dyDescent="0.2">
      <c r="A22" s="68" t="s">
        <v>8</v>
      </c>
      <c r="B22" s="295">
        <v>9.1</v>
      </c>
    </row>
    <row r="23" spans="1:2" x14ac:dyDescent="0.2">
      <c r="A23" s="68" t="s">
        <v>20</v>
      </c>
      <c r="B23" s="295">
        <v>12.6</v>
      </c>
    </row>
    <row r="24" spans="1:2" x14ac:dyDescent="0.2">
      <c r="A24" s="68" t="s">
        <v>4</v>
      </c>
      <c r="B24" s="295">
        <v>17.7</v>
      </c>
    </row>
  </sheetData>
  <mergeCells count="1">
    <mergeCell ref="H1:I1"/>
  </mergeCells>
  <hyperlinks>
    <hyperlink ref="H1:I1" location="Index!A1" display="Regresar al Índice" xr:uid="{41A96816-7C3D-4059-8D79-A52A4521A423}"/>
  </hyperlink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9CC97-B015-4769-AD04-D5B459240011}">
  <sheetPr codeName="Hoja140"/>
  <dimension ref="A1:M112"/>
  <sheetViews>
    <sheetView workbookViewId="0"/>
  </sheetViews>
  <sheetFormatPr baseColWidth="10" defaultColWidth="9.140625" defaultRowHeight="14.25" x14ac:dyDescent="0.2"/>
  <cols>
    <col min="1" max="16384" width="9.140625" style="68"/>
  </cols>
  <sheetData>
    <row r="1" spans="1:13" x14ac:dyDescent="0.2">
      <c r="A1" s="13" t="s">
        <v>1282</v>
      </c>
      <c r="H1" s="291" t="s">
        <v>38</v>
      </c>
      <c r="I1" s="291"/>
    </row>
    <row r="2" spans="1:13" x14ac:dyDescent="0.2">
      <c r="A2" s="68" t="s">
        <v>748</v>
      </c>
    </row>
    <row r="5" spans="1:13" x14ac:dyDescent="0.2">
      <c r="A5" s="68" t="s">
        <v>308</v>
      </c>
      <c r="B5" s="68" t="s">
        <v>362</v>
      </c>
      <c r="C5" s="68" t="s">
        <v>768</v>
      </c>
      <c r="D5" s="68" t="s">
        <v>751</v>
      </c>
      <c r="G5" s="68" t="s">
        <v>150</v>
      </c>
      <c r="H5" s="68" t="s">
        <v>149</v>
      </c>
      <c r="I5" s="68" t="s">
        <v>667</v>
      </c>
      <c r="J5" s="68" t="s">
        <v>1137</v>
      </c>
      <c r="K5" s="68" t="s">
        <v>954</v>
      </c>
      <c r="L5" s="68" t="s">
        <v>1138</v>
      </c>
      <c r="M5" s="68" t="s">
        <v>955</v>
      </c>
    </row>
    <row r="6" spans="1:13" x14ac:dyDescent="0.2">
      <c r="A6" s="68" t="s">
        <v>61</v>
      </c>
      <c r="B6" s="68" t="s">
        <v>140</v>
      </c>
      <c r="C6" s="202">
        <v>132542</v>
      </c>
      <c r="D6" s="202">
        <v>125560</v>
      </c>
      <c r="G6" s="202">
        <v>185901</v>
      </c>
      <c r="H6" s="202">
        <v>187080</v>
      </c>
      <c r="I6" s="202">
        <v>198046</v>
      </c>
      <c r="J6" s="295">
        <v>-6.1</v>
      </c>
      <c r="K6" s="295">
        <v>-4.4000000000000004</v>
      </c>
      <c r="L6" s="202">
        <v>199826</v>
      </c>
      <c r="M6" s="202">
        <v>200838</v>
      </c>
    </row>
    <row r="7" spans="1:13" x14ac:dyDescent="0.2">
      <c r="A7" s="68" t="s">
        <v>54</v>
      </c>
      <c r="B7" s="68" t="s">
        <v>141</v>
      </c>
      <c r="C7" s="202">
        <v>132003</v>
      </c>
      <c r="D7" s="202">
        <v>126180</v>
      </c>
    </row>
    <row r="8" spans="1:13" x14ac:dyDescent="0.2">
      <c r="A8" s="68" t="s">
        <v>54</v>
      </c>
      <c r="B8" s="68" t="s">
        <v>142</v>
      </c>
      <c r="C8" s="202">
        <v>134911</v>
      </c>
      <c r="D8" s="202">
        <v>126844</v>
      </c>
    </row>
    <row r="9" spans="1:13" x14ac:dyDescent="0.2">
      <c r="A9" s="68" t="s">
        <v>54</v>
      </c>
      <c r="B9" s="68" t="s">
        <v>143</v>
      </c>
      <c r="C9" s="202">
        <v>135436</v>
      </c>
      <c r="D9" s="202">
        <v>127707</v>
      </c>
    </row>
    <row r="10" spans="1:13" x14ac:dyDescent="0.2">
      <c r="A10" s="68" t="s">
        <v>54</v>
      </c>
      <c r="B10" s="68" t="s">
        <v>144</v>
      </c>
      <c r="C10" s="202">
        <v>137183</v>
      </c>
      <c r="D10" s="202">
        <v>128808</v>
      </c>
    </row>
    <row r="11" spans="1:13" x14ac:dyDescent="0.2">
      <c r="A11" s="68" t="s">
        <v>54</v>
      </c>
      <c r="B11" s="68" t="s">
        <v>145</v>
      </c>
      <c r="C11" s="202">
        <v>137311</v>
      </c>
      <c r="D11" s="202">
        <v>129765</v>
      </c>
    </row>
    <row r="12" spans="1:13" x14ac:dyDescent="0.2">
      <c r="A12" s="68" t="s">
        <v>54</v>
      </c>
      <c r="B12" s="68" t="s">
        <v>146</v>
      </c>
      <c r="C12" s="202">
        <v>135598</v>
      </c>
      <c r="D12" s="202">
        <v>130719</v>
      </c>
    </row>
    <row r="13" spans="1:13" x14ac:dyDescent="0.2">
      <c r="A13" s="68" t="s">
        <v>54</v>
      </c>
      <c r="B13" s="68" t="s">
        <v>147</v>
      </c>
      <c r="C13" s="202">
        <v>135693</v>
      </c>
      <c r="D13" s="202">
        <v>131835</v>
      </c>
    </row>
    <row r="14" spans="1:13" x14ac:dyDescent="0.2">
      <c r="A14" s="68" t="s">
        <v>54</v>
      </c>
      <c r="B14" s="68" t="s">
        <v>148</v>
      </c>
      <c r="C14" s="202">
        <v>135379</v>
      </c>
      <c r="D14" s="202">
        <v>132891</v>
      </c>
    </row>
    <row r="15" spans="1:13" x14ac:dyDescent="0.2">
      <c r="A15" s="68" t="s">
        <v>54</v>
      </c>
      <c r="B15" s="68" t="s">
        <v>149</v>
      </c>
      <c r="C15" s="202">
        <v>137228</v>
      </c>
      <c r="D15" s="202">
        <v>133881</v>
      </c>
    </row>
    <row r="16" spans="1:13" x14ac:dyDescent="0.2">
      <c r="A16" s="68" t="s">
        <v>54</v>
      </c>
      <c r="B16" s="68" t="s">
        <v>150</v>
      </c>
      <c r="C16" s="202">
        <v>136598</v>
      </c>
      <c r="D16" s="202">
        <v>134732</v>
      </c>
    </row>
    <row r="17" spans="1:4" x14ac:dyDescent="0.2">
      <c r="A17" s="68" t="s">
        <v>54</v>
      </c>
      <c r="B17" s="68" t="s">
        <v>151</v>
      </c>
      <c r="C17" s="202">
        <v>137134</v>
      </c>
      <c r="D17" s="202">
        <v>135585</v>
      </c>
    </row>
    <row r="18" spans="1:4" x14ac:dyDescent="0.2">
      <c r="A18" s="68" t="s">
        <v>74</v>
      </c>
      <c r="B18" s="68" t="s">
        <v>140</v>
      </c>
      <c r="C18" s="202">
        <v>137068</v>
      </c>
      <c r="D18" s="202">
        <v>135962</v>
      </c>
    </row>
    <row r="19" spans="1:4" x14ac:dyDescent="0.2">
      <c r="A19" s="68" t="s">
        <v>54</v>
      </c>
      <c r="B19" s="68" t="s">
        <v>141</v>
      </c>
      <c r="C19" s="202">
        <v>138202</v>
      </c>
      <c r="D19" s="202">
        <v>136478</v>
      </c>
    </row>
    <row r="20" spans="1:4" x14ac:dyDescent="0.2">
      <c r="A20" s="68" t="s">
        <v>54</v>
      </c>
      <c r="B20" s="68" t="s">
        <v>142</v>
      </c>
      <c r="C20" s="202">
        <v>135755</v>
      </c>
      <c r="D20" s="202">
        <v>136549</v>
      </c>
    </row>
    <row r="21" spans="1:4" x14ac:dyDescent="0.2">
      <c r="A21" s="68" t="s">
        <v>54</v>
      </c>
      <c r="B21" s="68" t="s">
        <v>143</v>
      </c>
      <c r="C21" s="202">
        <v>135620</v>
      </c>
      <c r="D21" s="202">
        <v>136564</v>
      </c>
    </row>
    <row r="22" spans="1:4" x14ac:dyDescent="0.2">
      <c r="A22" s="68" t="s">
        <v>54</v>
      </c>
      <c r="B22" s="68" t="s">
        <v>144</v>
      </c>
      <c r="C22" s="202">
        <v>135760</v>
      </c>
      <c r="D22" s="202">
        <v>136446</v>
      </c>
    </row>
    <row r="23" spans="1:4" x14ac:dyDescent="0.2">
      <c r="A23" s="68" t="s">
        <v>54</v>
      </c>
      <c r="B23" s="68" t="s">
        <v>145</v>
      </c>
      <c r="C23" s="202">
        <v>135146</v>
      </c>
      <c r="D23" s="202">
        <v>136265</v>
      </c>
    </row>
    <row r="24" spans="1:4" x14ac:dyDescent="0.2">
      <c r="A24" s="68" t="s">
        <v>54</v>
      </c>
      <c r="B24" s="68" t="s">
        <v>146</v>
      </c>
      <c r="C24" s="202">
        <v>133261</v>
      </c>
      <c r="D24" s="202">
        <v>136070</v>
      </c>
    </row>
    <row r="25" spans="1:4" x14ac:dyDescent="0.2">
      <c r="A25" s="68" t="s">
        <v>54</v>
      </c>
      <c r="B25" s="68" t="s">
        <v>147</v>
      </c>
      <c r="C25" s="202">
        <v>136395</v>
      </c>
      <c r="D25" s="202">
        <v>136129</v>
      </c>
    </row>
    <row r="26" spans="1:4" x14ac:dyDescent="0.2">
      <c r="A26" s="68" t="s">
        <v>54</v>
      </c>
      <c r="B26" s="68" t="s">
        <v>148</v>
      </c>
      <c r="C26" s="202">
        <v>138072</v>
      </c>
      <c r="D26" s="202">
        <v>136353</v>
      </c>
    </row>
    <row r="27" spans="1:4" x14ac:dyDescent="0.2">
      <c r="A27" s="68" t="s">
        <v>54</v>
      </c>
      <c r="B27" s="68" t="s">
        <v>149</v>
      </c>
      <c r="C27" s="202">
        <v>138343</v>
      </c>
      <c r="D27" s="202">
        <v>136446</v>
      </c>
    </row>
    <row r="28" spans="1:4" x14ac:dyDescent="0.2">
      <c r="A28" s="68" t="s">
        <v>54</v>
      </c>
      <c r="B28" s="68" t="s">
        <v>150</v>
      </c>
      <c r="C28" s="202">
        <v>140999</v>
      </c>
      <c r="D28" s="202">
        <v>136813</v>
      </c>
    </row>
    <row r="29" spans="1:4" x14ac:dyDescent="0.2">
      <c r="A29" s="68" t="s">
        <v>54</v>
      </c>
      <c r="B29" s="68" t="s">
        <v>151</v>
      </c>
      <c r="C29" s="202">
        <v>138657</v>
      </c>
      <c r="D29" s="202">
        <v>136940</v>
      </c>
    </row>
    <row r="30" spans="1:4" x14ac:dyDescent="0.2">
      <c r="A30" s="68" t="s">
        <v>75</v>
      </c>
      <c r="B30" s="68" t="s">
        <v>140</v>
      </c>
      <c r="C30" s="202">
        <v>138297</v>
      </c>
      <c r="D30" s="202">
        <v>137042</v>
      </c>
    </row>
    <row r="31" spans="1:4" x14ac:dyDescent="0.2">
      <c r="A31" s="68" t="s">
        <v>54</v>
      </c>
      <c r="B31" s="68" t="s">
        <v>141</v>
      </c>
      <c r="C31" s="202">
        <v>135299</v>
      </c>
      <c r="D31" s="202">
        <v>136800</v>
      </c>
    </row>
    <row r="32" spans="1:4" x14ac:dyDescent="0.2">
      <c r="A32" s="68" t="s">
        <v>54</v>
      </c>
      <c r="B32" s="68" t="s">
        <v>142</v>
      </c>
      <c r="C32" s="202">
        <v>136376</v>
      </c>
      <c r="D32" s="202">
        <v>136852</v>
      </c>
    </row>
    <row r="33" spans="1:4" x14ac:dyDescent="0.2">
      <c r="A33" s="68" t="s">
        <v>54</v>
      </c>
      <c r="B33" s="68" t="s">
        <v>143</v>
      </c>
      <c r="C33" s="202">
        <v>137921</v>
      </c>
      <c r="D33" s="202">
        <v>137044</v>
      </c>
    </row>
    <row r="34" spans="1:4" x14ac:dyDescent="0.2">
      <c r="A34" s="68" t="s">
        <v>54</v>
      </c>
      <c r="B34" s="68" t="s">
        <v>144</v>
      </c>
      <c r="C34" s="202">
        <v>138944</v>
      </c>
      <c r="D34" s="202">
        <v>137309</v>
      </c>
    </row>
    <row r="35" spans="1:4" x14ac:dyDescent="0.2">
      <c r="A35" s="68" t="s">
        <v>54</v>
      </c>
      <c r="B35" s="68" t="s">
        <v>145</v>
      </c>
      <c r="C35" s="202">
        <v>141006</v>
      </c>
      <c r="D35" s="202">
        <v>137798</v>
      </c>
    </row>
    <row r="36" spans="1:4" x14ac:dyDescent="0.2">
      <c r="A36" s="68" t="s">
        <v>54</v>
      </c>
      <c r="B36" s="68" t="s">
        <v>146</v>
      </c>
      <c r="C36" s="202">
        <v>141101</v>
      </c>
      <c r="D36" s="202">
        <v>138451</v>
      </c>
    </row>
    <row r="37" spans="1:4" x14ac:dyDescent="0.2">
      <c r="A37" s="68" t="s">
        <v>54</v>
      </c>
      <c r="B37" s="68" t="s">
        <v>147</v>
      </c>
      <c r="C37" s="202">
        <v>140867</v>
      </c>
      <c r="D37" s="202">
        <v>138824</v>
      </c>
    </row>
    <row r="38" spans="1:4" x14ac:dyDescent="0.2">
      <c r="A38" s="68" t="s">
        <v>54</v>
      </c>
      <c r="B38" s="68" t="s">
        <v>148</v>
      </c>
      <c r="C38" s="202">
        <v>143124</v>
      </c>
      <c r="D38" s="202">
        <v>139244</v>
      </c>
    </row>
    <row r="39" spans="1:4" x14ac:dyDescent="0.2">
      <c r="A39" s="68" t="s">
        <v>54</v>
      </c>
      <c r="B39" s="68" t="s">
        <v>149</v>
      </c>
      <c r="C39" s="202">
        <v>145017</v>
      </c>
      <c r="D39" s="202">
        <v>139801</v>
      </c>
    </row>
    <row r="40" spans="1:4" x14ac:dyDescent="0.2">
      <c r="A40" s="68" t="s">
        <v>54</v>
      </c>
      <c r="B40" s="68" t="s">
        <v>150</v>
      </c>
      <c r="C40" s="202">
        <v>146837</v>
      </c>
      <c r="D40" s="202">
        <v>140287</v>
      </c>
    </row>
    <row r="41" spans="1:4" x14ac:dyDescent="0.2">
      <c r="A41" s="68" t="s">
        <v>54</v>
      </c>
      <c r="B41" s="68" t="s">
        <v>151</v>
      </c>
      <c r="C41" s="202">
        <v>148110</v>
      </c>
      <c r="D41" s="202">
        <v>141075</v>
      </c>
    </row>
    <row r="42" spans="1:4" x14ac:dyDescent="0.2">
      <c r="A42" s="68" t="s">
        <v>76</v>
      </c>
      <c r="B42" s="68" t="s">
        <v>140</v>
      </c>
      <c r="C42" s="202">
        <v>143355</v>
      </c>
      <c r="D42" s="202">
        <v>141496</v>
      </c>
    </row>
    <row r="43" spans="1:4" x14ac:dyDescent="0.2">
      <c r="A43" s="68" t="s">
        <v>54</v>
      </c>
      <c r="B43" s="68" t="s">
        <v>141</v>
      </c>
      <c r="C43" s="202">
        <v>144166</v>
      </c>
      <c r="D43" s="202">
        <v>142235</v>
      </c>
    </row>
    <row r="44" spans="1:4" x14ac:dyDescent="0.2">
      <c r="A44" s="68" t="s">
        <v>54</v>
      </c>
      <c r="B44" s="68" t="s">
        <v>142</v>
      </c>
      <c r="C44" s="202">
        <v>145207</v>
      </c>
      <c r="D44" s="202">
        <v>142971</v>
      </c>
    </row>
    <row r="45" spans="1:4" x14ac:dyDescent="0.2">
      <c r="A45" s="68" t="s">
        <v>54</v>
      </c>
      <c r="B45" s="68" t="s">
        <v>143</v>
      </c>
      <c r="C45" s="202">
        <v>147078</v>
      </c>
      <c r="D45" s="202">
        <v>143734</v>
      </c>
    </row>
    <row r="46" spans="1:4" x14ac:dyDescent="0.2">
      <c r="A46" s="68" t="s">
        <v>54</v>
      </c>
      <c r="B46" s="68" t="s">
        <v>144</v>
      </c>
      <c r="C46" s="202">
        <v>145950</v>
      </c>
      <c r="D46" s="202">
        <v>144318</v>
      </c>
    </row>
    <row r="47" spans="1:4" x14ac:dyDescent="0.2">
      <c r="A47" s="68" t="s">
        <v>54</v>
      </c>
      <c r="B47" s="68" t="s">
        <v>145</v>
      </c>
      <c r="C47" s="202">
        <v>148723</v>
      </c>
      <c r="D47" s="202">
        <v>144961</v>
      </c>
    </row>
    <row r="48" spans="1:4" x14ac:dyDescent="0.2">
      <c r="A48" s="68" t="s">
        <v>54</v>
      </c>
      <c r="B48" s="68" t="s">
        <v>146</v>
      </c>
      <c r="C48" s="202">
        <v>147632</v>
      </c>
      <c r="D48" s="202">
        <v>145506</v>
      </c>
    </row>
    <row r="49" spans="1:4" x14ac:dyDescent="0.2">
      <c r="A49" s="68" t="s">
        <v>54</v>
      </c>
      <c r="B49" s="68" t="s">
        <v>147</v>
      </c>
      <c r="C49" s="202">
        <v>152741</v>
      </c>
      <c r="D49" s="202">
        <v>146495</v>
      </c>
    </row>
    <row r="50" spans="1:4" x14ac:dyDescent="0.2">
      <c r="A50" s="68" t="s">
        <v>54</v>
      </c>
      <c r="B50" s="68" t="s">
        <v>148</v>
      </c>
      <c r="C50" s="202">
        <v>156454</v>
      </c>
      <c r="D50" s="202">
        <v>147606</v>
      </c>
    </row>
    <row r="51" spans="1:4" x14ac:dyDescent="0.2">
      <c r="A51" s="68" t="s">
        <v>54</v>
      </c>
      <c r="B51" s="68" t="s">
        <v>149</v>
      </c>
      <c r="C51" s="202">
        <v>162705</v>
      </c>
      <c r="D51" s="202">
        <v>149080</v>
      </c>
    </row>
    <row r="52" spans="1:4" x14ac:dyDescent="0.2">
      <c r="A52" s="68" t="s">
        <v>54</v>
      </c>
      <c r="B52" s="68" t="s">
        <v>150</v>
      </c>
      <c r="C52" s="202">
        <v>166273</v>
      </c>
      <c r="D52" s="202">
        <v>150700</v>
      </c>
    </row>
    <row r="53" spans="1:4" x14ac:dyDescent="0.2">
      <c r="A53" s="68" t="s">
        <v>54</v>
      </c>
      <c r="B53" s="68" t="s">
        <v>151</v>
      </c>
      <c r="C53" s="202">
        <v>167561</v>
      </c>
      <c r="D53" s="202">
        <v>152320</v>
      </c>
    </row>
    <row r="54" spans="1:4" x14ac:dyDescent="0.2">
      <c r="A54" s="68" t="s">
        <v>77</v>
      </c>
      <c r="B54" s="68" t="s">
        <v>140</v>
      </c>
      <c r="C54" s="202">
        <v>166202</v>
      </c>
      <c r="D54" s="202">
        <v>154224</v>
      </c>
    </row>
    <row r="55" spans="1:4" x14ac:dyDescent="0.2">
      <c r="A55" s="68" t="s">
        <v>54</v>
      </c>
      <c r="B55" s="68" t="s">
        <v>141</v>
      </c>
      <c r="C55" s="202">
        <v>165255</v>
      </c>
      <c r="D55" s="202">
        <v>155982</v>
      </c>
    </row>
    <row r="56" spans="1:4" x14ac:dyDescent="0.2">
      <c r="A56" s="68" t="s">
        <v>54</v>
      </c>
      <c r="B56" s="68" t="s">
        <v>142</v>
      </c>
      <c r="C56" s="202">
        <v>169563</v>
      </c>
      <c r="D56" s="202">
        <v>158011</v>
      </c>
    </row>
    <row r="57" spans="1:4" x14ac:dyDescent="0.2">
      <c r="A57" s="68" t="s">
        <v>54</v>
      </c>
      <c r="B57" s="68" t="s">
        <v>143</v>
      </c>
      <c r="C57" s="202">
        <v>169234</v>
      </c>
      <c r="D57" s="202">
        <v>159858</v>
      </c>
    </row>
    <row r="58" spans="1:4" x14ac:dyDescent="0.2">
      <c r="A58" s="68" t="s">
        <v>54</v>
      </c>
      <c r="B58" s="68" t="s">
        <v>144</v>
      </c>
      <c r="C58" s="202">
        <v>167441</v>
      </c>
      <c r="D58" s="202">
        <v>161649</v>
      </c>
    </row>
    <row r="59" spans="1:4" x14ac:dyDescent="0.2">
      <c r="A59" s="68" t="s">
        <v>54</v>
      </c>
      <c r="B59" s="68" t="s">
        <v>145</v>
      </c>
      <c r="C59" s="202">
        <v>167945</v>
      </c>
      <c r="D59" s="202">
        <v>163250</v>
      </c>
    </row>
    <row r="60" spans="1:4" x14ac:dyDescent="0.2">
      <c r="A60" s="68" t="s">
        <v>54</v>
      </c>
      <c r="B60" s="68" t="s">
        <v>146</v>
      </c>
      <c r="C60" s="202">
        <v>169689</v>
      </c>
      <c r="D60" s="202">
        <v>165089</v>
      </c>
    </row>
    <row r="61" spans="1:4" x14ac:dyDescent="0.2">
      <c r="A61" s="68" t="s">
        <v>54</v>
      </c>
      <c r="B61" s="68" t="s">
        <v>147</v>
      </c>
      <c r="C61" s="202">
        <v>169933</v>
      </c>
      <c r="D61" s="202">
        <v>166521</v>
      </c>
    </row>
    <row r="62" spans="1:4" x14ac:dyDescent="0.2">
      <c r="A62" s="68" t="s">
        <v>54</v>
      </c>
      <c r="B62" s="68" t="s">
        <v>148</v>
      </c>
      <c r="C62" s="202">
        <v>171982</v>
      </c>
      <c r="D62" s="202">
        <v>167815</v>
      </c>
    </row>
    <row r="63" spans="1:4" x14ac:dyDescent="0.2">
      <c r="A63" s="68" t="s">
        <v>54</v>
      </c>
      <c r="B63" s="68" t="s">
        <v>149</v>
      </c>
      <c r="C63" s="202">
        <v>175631</v>
      </c>
      <c r="D63" s="202">
        <v>168892</v>
      </c>
    </row>
    <row r="64" spans="1:4" x14ac:dyDescent="0.2">
      <c r="A64" s="68" t="s">
        <v>54</v>
      </c>
      <c r="B64" s="68" t="s">
        <v>150</v>
      </c>
      <c r="C64" s="202">
        <v>177347</v>
      </c>
      <c r="D64" s="202">
        <v>169815</v>
      </c>
    </row>
    <row r="65" spans="1:4" x14ac:dyDescent="0.2">
      <c r="A65" s="68" t="s">
        <v>54</v>
      </c>
      <c r="B65" s="68" t="s">
        <v>151</v>
      </c>
      <c r="C65" s="202">
        <v>179261</v>
      </c>
      <c r="D65" s="202">
        <v>170790</v>
      </c>
    </row>
    <row r="66" spans="1:4" x14ac:dyDescent="0.2">
      <c r="A66" s="68" t="s">
        <v>78</v>
      </c>
      <c r="B66" s="68" t="s">
        <v>140</v>
      </c>
      <c r="C66" s="202">
        <v>175560</v>
      </c>
      <c r="D66" s="202">
        <v>171570</v>
      </c>
    </row>
    <row r="67" spans="1:4" x14ac:dyDescent="0.2">
      <c r="A67" s="68" t="s">
        <v>54</v>
      </c>
      <c r="B67" s="68" t="s">
        <v>141</v>
      </c>
      <c r="C67" s="202">
        <v>175111</v>
      </c>
      <c r="D67" s="202">
        <v>172391</v>
      </c>
    </row>
    <row r="68" spans="1:4" x14ac:dyDescent="0.2">
      <c r="A68" s="68" t="s">
        <v>54</v>
      </c>
      <c r="B68" s="68" t="s">
        <v>142</v>
      </c>
      <c r="C68" s="202">
        <v>175854</v>
      </c>
      <c r="D68" s="202">
        <v>172916</v>
      </c>
    </row>
    <row r="69" spans="1:4" x14ac:dyDescent="0.2">
      <c r="A69" s="68" t="s">
        <v>54</v>
      </c>
      <c r="B69" s="68" t="s">
        <v>143</v>
      </c>
      <c r="C69" s="202">
        <v>177884</v>
      </c>
      <c r="D69" s="202">
        <v>173636</v>
      </c>
    </row>
    <row r="70" spans="1:4" x14ac:dyDescent="0.2">
      <c r="A70" s="68" t="s">
        <v>54</v>
      </c>
      <c r="B70" s="68" t="s">
        <v>144</v>
      </c>
      <c r="C70" s="202">
        <v>180730</v>
      </c>
      <c r="D70" s="202">
        <v>174744</v>
      </c>
    </row>
    <row r="71" spans="1:4" x14ac:dyDescent="0.2">
      <c r="A71" s="68" t="s">
        <v>54</v>
      </c>
      <c r="B71" s="68" t="s">
        <v>145</v>
      </c>
      <c r="C71" s="202">
        <v>182595</v>
      </c>
      <c r="D71" s="202">
        <v>175965</v>
      </c>
    </row>
    <row r="72" spans="1:4" x14ac:dyDescent="0.2">
      <c r="A72" s="68" t="s">
        <v>54</v>
      </c>
      <c r="B72" s="68" t="s">
        <v>146</v>
      </c>
      <c r="C72" s="202">
        <v>185563</v>
      </c>
      <c r="D72" s="202">
        <v>177288</v>
      </c>
    </row>
    <row r="73" spans="1:4" x14ac:dyDescent="0.2">
      <c r="A73" s="68" t="s">
        <v>54</v>
      </c>
      <c r="B73" s="68" t="s">
        <v>147</v>
      </c>
      <c r="C73" s="202">
        <v>188966</v>
      </c>
      <c r="D73" s="202">
        <v>178874</v>
      </c>
    </row>
    <row r="74" spans="1:4" x14ac:dyDescent="0.2">
      <c r="A74" s="68" t="s">
        <v>54</v>
      </c>
      <c r="B74" s="68" t="s">
        <v>148</v>
      </c>
      <c r="C74" s="202">
        <v>192371</v>
      </c>
      <c r="D74" s="202">
        <v>180573</v>
      </c>
    </row>
    <row r="75" spans="1:4" x14ac:dyDescent="0.2">
      <c r="A75" s="68" t="s">
        <v>54</v>
      </c>
      <c r="B75" s="68" t="s">
        <v>149</v>
      </c>
      <c r="C75" s="202">
        <v>194536</v>
      </c>
      <c r="D75" s="202">
        <v>182148</v>
      </c>
    </row>
    <row r="76" spans="1:4" x14ac:dyDescent="0.2">
      <c r="A76" s="68" t="s">
        <v>54</v>
      </c>
      <c r="B76" s="68" t="s">
        <v>150</v>
      </c>
      <c r="C76" s="202">
        <v>194720</v>
      </c>
      <c r="D76" s="202">
        <v>183596</v>
      </c>
    </row>
    <row r="77" spans="1:4" x14ac:dyDescent="0.2">
      <c r="A77" s="68" t="s">
        <v>54</v>
      </c>
      <c r="B77" s="68" t="s">
        <v>151</v>
      </c>
      <c r="C77" s="202">
        <v>195275</v>
      </c>
      <c r="D77" s="202">
        <v>184930</v>
      </c>
    </row>
    <row r="78" spans="1:4" x14ac:dyDescent="0.2">
      <c r="A78" s="68" t="s">
        <v>79</v>
      </c>
      <c r="B78" s="68" t="s">
        <v>140</v>
      </c>
      <c r="C78" s="202">
        <v>195653</v>
      </c>
      <c r="D78" s="202">
        <v>186605</v>
      </c>
    </row>
    <row r="79" spans="1:4" x14ac:dyDescent="0.2">
      <c r="A79" s="68" t="s">
        <v>54</v>
      </c>
      <c r="B79" s="68" t="s">
        <v>141</v>
      </c>
      <c r="C79" s="202">
        <v>195633</v>
      </c>
      <c r="D79" s="202">
        <v>188315</v>
      </c>
    </row>
    <row r="80" spans="1:4" x14ac:dyDescent="0.2">
      <c r="A80" s="68" t="s">
        <v>54</v>
      </c>
      <c r="B80" s="68" t="s">
        <v>142</v>
      </c>
      <c r="C80" s="202">
        <v>198109</v>
      </c>
      <c r="D80" s="202">
        <v>190170</v>
      </c>
    </row>
    <row r="81" spans="1:4" x14ac:dyDescent="0.2">
      <c r="A81" s="68" t="s">
        <v>54</v>
      </c>
      <c r="B81" s="68" t="s">
        <v>143</v>
      </c>
      <c r="C81" s="202">
        <v>203212</v>
      </c>
      <c r="D81" s="202">
        <v>192280</v>
      </c>
    </row>
    <row r="82" spans="1:4" x14ac:dyDescent="0.2">
      <c r="A82" s="68" t="s">
        <v>54</v>
      </c>
      <c r="B82" s="68" t="s">
        <v>144</v>
      </c>
      <c r="C82" s="202">
        <v>203538</v>
      </c>
      <c r="D82" s="202">
        <v>194181</v>
      </c>
    </row>
    <row r="83" spans="1:4" x14ac:dyDescent="0.2">
      <c r="A83" s="68" t="s">
        <v>54</v>
      </c>
      <c r="B83" s="68" t="s">
        <v>145</v>
      </c>
      <c r="C83" s="202">
        <v>204192</v>
      </c>
      <c r="D83" s="202">
        <v>195981</v>
      </c>
    </row>
    <row r="84" spans="1:4" x14ac:dyDescent="0.2">
      <c r="A84" s="68" t="s">
        <v>54</v>
      </c>
      <c r="B84" s="68" t="s">
        <v>146</v>
      </c>
      <c r="C84" s="202">
        <v>203819</v>
      </c>
      <c r="D84" s="202">
        <v>197502</v>
      </c>
    </row>
    <row r="85" spans="1:4" x14ac:dyDescent="0.2">
      <c r="A85" s="68" t="s">
        <v>54</v>
      </c>
      <c r="B85" s="68" t="s">
        <v>147</v>
      </c>
      <c r="C85" s="202">
        <v>202269</v>
      </c>
      <c r="D85" s="202">
        <v>198611</v>
      </c>
    </row>
    <row r="86" spans="1:4" x14ac:dyDescent="0.2">
      <c r="A86" s="68" t="s">
        <v>54</v>
      </c>
      <c r="B86" s="68" t="s">
        <v>148</v>
      </c>
      <c r="C86" s="202">
        <v>206125</v>
      </c>
      <c r="D86" s="202">
        <v>199757</v>
      </c>
    </row>
    <row r="87" spans="1:4" x14ac:dyDescent="0.2">
      <c r="A87" s="68" t="s">
        <v>54</v>
      </c>
      <c r="B87" s="68" t="s">
        <v>149</v>
      </c>
      <c r="C87" s="202">
        <v>207299</v>
      </c>
      <c r="D87" s="202">
        <v>200820</v>
      </c>
    </row>
    <row r="88" spans="1:4" x14ac:dyDescent="0.2">
      <c r="A88" s="68" t="s">
        <v>54</v>
      </c>
      <c r="B88" s="68" t="s">
        <v>150</v>
      </c>
      <c r="C88" s="202">
        <v>205076</v>
      </c>
      <c r="D88" s="202">
        <v>201683</v>
      </c>
    </row>
    <row r="89" spans="1:4" x14ac:dyDescent="0.2">
      <c r="A89" s="68" t="s">
        <v>54</v>
      </c>
      <c r="B89" s="68" t="s">
        <v>151</v>
      </c>
      <c r="C89" s="202">
        <v>205719</v>
      </c>
      <c r="D89" s="202">
        <v>202554</v>
      </c>
    </row>
    <row r="90" spans="1:4" x14ac:dyDescent="0.2">
      <c r="A90" s="68" t="s">
        <v>80</v>
      </c>
      <c r="B90" s="68" t="s">
        <v>140</v>
      </c>
      <c r="C90" s="202">
        <v>200803</v>
      </c>
      <c r="D90" s="202">
        <v>202983</v>
      </c>
    </row>
    <row r="91" spans="1:4" x14ac:dyDescent="0.2">
      <c r="A91" s="68" t="s">
        <v>54</v>
      </c>
      <c r="B91" s="68" t="s">
        <v>141</v>
      </c>
      <c r="C91" s="202">
        <v>200947</v>
      </c>
      <c r="D91" s="202">
        <v>203426</v>
      </c>
    </row>
    <row r="92" spans="1:4" x14ac:dyDescent="0.2">
      <c r="A92" s="68" t="s">
        <v>54</v>
      </c>
      <c r="B92" s="68" t="s">
        <v>142</v>
      </c>
      <c r="C92" s="202">
        <v>203670</v>
      </c>
      <c r="D92" s="202">
        <v>203889</v>
      </c>
    </row>
    <row r="93" spans="1:4" x14ac:dyDescent="0.2">
      <c r="A93" s="68" t="s">
        <v>54</v>
      </c>
      <c r="B93" s="68" t="s">
        <v>143</v>
      </c>
      <c r="C93" s="202">
        <v>198946</v>
      </c>
      <c r="D93" s="202">
        <v>203534</v>
      </c>
    </row>
    <row r="94" spans="1:4" x14ac:dyDescent="0.2">
      <c r="A94" s="68" t="s">
        <v>54</v>
      </c>
      <c r="B94" s="68" t="s">
        <v>144</v>
      </c>
      <c r="C94" s="202">
        <v>193758</v>
      </c>
      <c r="D94" s="202">
        <v>202719</v>
      </c>
    </row>
    <row r="95" spans="1:4" x14ac:dyDescent="0.2">
      <c r="A95" s="68" t="s">
        <v>54</v>
      </c>
      <c r="B95" s="68" t="s">
        <v>145</v>
      </c>
      <c r="C95" s="202">
        <v>194649</v>
      </c>
      <c r="D95" s="202">
        <v>201923</v>
      </c>
    </row>
    <row r="96" spans="1:4" x14ac:dyDescent="0.2">
      <c r="A96" s="68" t="s">
        <v>54</v>
      </c>
      <c r="B96" s="68" t="s">
        <v>146</v>
      </c>
      <c r="C96" s="202">
        <v>191599</v>
      </c>
      <c r="D96" s="202">
        <v>200905</v>
      </c>
    </row>
    <row r="97" spans="1:4" x14ac:dyDescent="0.2">
      <c r="A97" s="68" t="s">
        <v>54</v>
      </c>
      <c r="B97" s="68" t="s">
        <v>147</v>
      </c>
      <c r="C97" s="202">
        <v>192948</v>
      </c>
      <c r="D97" s="202">
        <v>200128</v>
      </c>
    </row>
    <row r="98" spans="1:4" x14ac:dyDescent="0.2">
      <c r="A98" s="68" t="s">
        <v>54</v>
      </c>
      <c r="B98" s="68" t="s">
        <v>148</v>
      </c>
      <c r="C98" s="202">
        <v>195648</v>
      </c>
      <c r="D98" s="202">
        <v>199255</v>
      </c>
    </row>
    <row r="99" spans="1:4" x14ac:dyDescent="0.2">
      <c r="A99" s="68" t="s">
        <v>54</v>
      </c>
      <c r="B99" s="68" t="s">
        <v>149</v>
      </c>
      <c r="C99" s="202">
        <v>195719</v>
      </c>
      <c r="D99" s="202">
        <v>198290</v>
      </c>
    </row>
    <row r="100" spans="1:4" x14ac:dyDescent="0.2">
      <c r="A100" s="68" t="s">
        <v>54</v>
      </c>
      <c r="B100" s="68" t="s">
        <v>150</v>
      </c>
      <c r="C100" s="202">
        <v>198046</v>
      </c>
      <c r="D100" s="202">
        <v>197704</v>
      </c>
    </row>
    <row r="101" spans="1:4" x14ac:dyDescent="0.2">
      <c r="A101" s="68" t="s">
        <v>54</v>
      </c>
      <c r="B101" s="68" t="s">
        <v>151</v>
      </c>
      <c r="C101" s="202">
        <v>200309</v>
      </c>
      <c r="D101" s="202">
        <v>197254</v>
      </c>
    </row>
    <row r="102" spans="1:4" x14ac:dyDescent="0.2">
      <c r="A102" s="68" t="s">
        <v>524</v>
      </c>
      <c r="B102" s="68" t="s">
        <v>140</v>
      </c>
      <c r="C102" s="202">
        <v>200718</v>
      </c>
      <c r="D102" s="202">
        <v>197246</v>
      </c>
    </row>
    <row r="103" spans="1:4" x14ac:dyDescent="0.2">
      <c r="A103" s="68" t="s">
        <v>54</v>
      </c>
      <c r="B103" s="68" t="s">
        <v>141</v>
      </c>
      <c r="C103" s="202">
        <v>205931</v>
      </c>
      <c r="D103" s="202">
        <v>197662</v>
      </c>
    </row>
    <row r="104" spans="1:4" x14ac:dyDescent="0.2">
      <c r="A104" s="68" t="s">
        <v>54</v>
      </c>
      <c r="B104" s="68" t="s">
        <v>142</v>
      </c>
      <c r="C104" s="202">
        <v>207112</v>
      </c>
      <c r="D104" s="202">
        <v>197949</v>
      </c>
    </row>
    <row r="105" spans="1:4" x14ac:dyDescent="0.2">
      <c r="A105" s="68" t="s">
        <v>54</v>
      </c>
      <c r="B105" s="68" t="s">
        <v>143</v>
      </c>
      <c r="C105" s="202">
        <v>209090</v>
      </c>
      <c r="D105" s="202">
        <v>198794</v>
      </c>
    </row>
    <row r="106" spans="1:4" x14ac:dyDescent="0.2">
      <c r="A106" s="68" t="s">
        <v>54</v>
      </c>
      <c r="B106" s="68" t="s">
        <v>144</v>
      </c>
      <c r="C106" s="202">
        <v>205309</v>
      </c>
      <c r="D106" s="202">
        <v>199756</v>
      </c>
    </row>
    <row r="107" spans="1:4" x14ac:dyDescent="0.2">
      <c r="A107" s="68" t="s">
        <v>54</v>
      </c>
      <c r="B107" s="68" t="s">
        <v>145</v>
      </c>
      <c r="C107" s="202">
        <v>204370</v>
      </c>
      <c r="D107" s="202">
        <v>200567</v>
      </c>
    </row>
    <row r="108" spans="1:4" x14ac:dyDescent="0.2">
      <c r="A108" s="68" t="s">
        <v>54</v>
      </c>
      <c r="B108" s="68" t="s">
        <v>146</v>
      </c>
      <c r="C108" s="202">
        <v>203445</v>
      </c>
      <c r="D108" s="202">
        <v>201554</v>
      </c>
    </row>
    <row r="109" spans="1:4" x14ac:dyDescent="0.2">
      <c r="A109" s="68" t="s">
        <v>54</v>
      </c>
      <c r="B109" s="68" t="s">
        <v>147</v>
      </c>
      <c r="C109" s="202">
        <v>196347</v>
      </c>
      <c r="D109" s="202">
        <v>201837</v>
      </c>
    </row>
    <row r="110" spans="1:4" x14ac:dyDescent="0.2">
      <c r="A110" s="68" t="s">
        <v>54</v>
      </c>
      <c r="B110" s="68" t="s">
        <v>148</v>
      </c>
      <c r="C110" s="202">
        <v>192303</v>
      </c>
      <c r="D110" s="202">
        <v>201558</v>
      </c>
    </row>
    <row r="111" spans="1:4" x14ac:dyDescent="0.2">
      <c r="A111" s="68" t="s">
        <v>54</v>
      </c>
      <c r="B111" s="68" t="s">
        <v>149</v>
      </c>
      <c r="C111" s="202">
        <v>187080</v>
      </c>
      <c r="D111" s="202">
        <v>200838</v>
      </c>
    </row>
    <row r="112" spans="1:4" x14ac:dyDescent="0.2">
      <c r="A112" s="68" t="s">
        <v>54</v>
      </c>
      <c r="B112" s="68" t="s">
        <v>150</v>
      </c>
      <c r="C112" s="202">
        <v>185901</v>
      </c>
      <c r="D112" s="202">
        <v>199826</v>
      </c>
    </row>
  </sheetData>
  <mergeCells count="1">
    <mergeCell ref="H1:I1"/>
  </mergeCells>
  <hyperlinks>
    <hyperlink ref="H1:I1" location="Index!A1" display="Regresar al Índice" xr:uid="{3BDDF816-B162-43C0-B146-047815D068C1}"/>
  </hyperlink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E947D-28D6-456E-B27F-572C7157DCD2}">
  <sheetPr codeName="Hoja141"/>
  <dimension ref="A1:K112"/>
  <sheetViews>
    <sheetView workbookViewId="0"/>
  </sheetViews>
  <sheetFormatPr baseColWidth="10" defaultColWidth="9.140625" defaultRowHeight="14.25" x14ac:dyDescent="0.2"/>
  <cols>
    <col min="1" max="16384" width="9.140625" style="68"/>
  </cols>
  <sheetData>
    <row r="1" spans="1:11" x14ac:dyDescent="0.2">
      <c r="A1" s="13" t="s">
        <v>1283</v>
      </c>
      <c r="H1" s="291" t="s">
        <v>38</v>
      </c>
      <c r="I1" s="291"/>
    </row>
    <row r="2" spans="1:11" x14ac:dyDescent="0.2">
      <c r="A2" s="68" t="s">
        <v>748</v>
      </c>
    </row>
    <row r="5" spans="1:11" x14ac:dyDescent="0.2">
      <c r="A5" s="68" t="s">
        <v>308</v>
      </c>
      <c r="B5" s="68" t="s">
        <v>362</v>
      </c>
      <c r="C5" s="68" t="s">
        <v>52</v>
      </c>
      <c r="D5" s="68" t="s">
        <v>363</v>
      </c>
      <c r="G5" s="68" t="s">
        <v>150</v>
      </c>
      <c r="H5" s="68" t="s">
        <v>149</v>
      </c>
      <c r="I5" s="68" t="s">
        <v>667</v>
      </c>
      <c r="J5" s="68" t="s">
        <v>1138</v>
      </c>
      <c r="K5" s="68" t="s">
        <v>955</v>
      </c>
    </row>
    <row r="6" spans="1:11" x14ac:dyDescent="0.2">
      <c r="A6" s="68" t="s">
        <v>61</v>
      </c>
      <c r="B6" s="68" t="s">
        <v>140</v>
      </c>
      <c r="C6" s="295">
        <v>7</v>
      </c>
      <c r="D6" s="295">
        <v>4.5</v>
      </c>
      <c r="G6" s="295">
        <v>-6.1</v>
      </c>
      <c r="H6" s="295">
        <v>-4.4000000000000004</v>
      </c>
      <c r="I6" s="295">
        <v>-3.4</v>
      </c>
      <c r="J6" s="295">
        <v>1.1000000000000001</v>
      </c>
      <c r="K6" s="295">
        <v>1.3</v>
      </c>
    </row>
    <row r="7" spans="1:11" x14ac:dyDescent="0.2">
      <c r="A7" s="68" t="s">
        <v>54</v>
      </c>
      <c r="B7" s="68" t="s">
        <v>141</v>
      </c>
      <c r="C7" s="295">
        <v>6</v>
      </c>
      <c r="D7" s="295">
        <v>4.5999999999999996</v>
      </c>
    </row>
    <row r="8" spans="1:11" x14ac:dyDescent="0.2">
      <c r="A8" s="68" t="s">
        <v>54</v>
      </c>
      <c r="B8" s="68" t="s">
        <v>142</v>
      </c>
      <c r="C8" s="295">
        <v>6.3</v>
      </c>
      <c r="D8" s="295">
        <v>4.2</v>
      </c>
    </row>
    <row r="9" spans="1:11" x14ac:dyDescent="0.2">
      <c r="A9" s="68" t="s">
        <v>54</v>
      </c>
      <c r="B9" s="68" t="s">
        <v>143</v>
      </c>
      <c r="C9" s="295">
        <v>8.3000000000000007</v>
      </c>
      <c r="D9" s="295">
        <v>4.7</v>
      </c>
    </row>
    <row r="10" spans="1:11" x14ac:dyDescent="0.2">
      <c r="A10" s="68" t="s">
        <v>54</v>
      </c>
      <c r="B10" s="68" t="s">
        <v>144</v>
      </c>
      <c r="C10" s="295">
        <v>10.7</v>
      </c>
      <c r="D10" s="295">
        <v>5.3</v>
      </c>
    </row>
    <row r="11" spans="1:11" x14ac:dyDescent="0.2">
      <c r="A11" s="68" t="s">
        <v>54</v>
      </c>
      <c r="B11" s="68" t="s">
        <v>145</v>
      </c>
      <c r="C11" s="295">
        <v>9.1</v>
      </c>
      <c r="D11" s="295">
        <v>5.6</v>
      </c>
    </row>
    <row r="12" spans="1:11" x14ac:dyDescent="0.2">
      <c r="A12" s="68" t="s">
        <v>54</v>
      </c>
      <c r="B12" s="68" t="s">
        <v>146</v>
      </c>
      <c r="C12" s="295">
        <v>9.1999999999999993</v>
      </c>
      <c r="D12" s="295">
        <v>6</v>
      </c>
    </row>
    <row r="13" spans="1:11" x14ac:dyDescent="0.2">
      <c r="A13" s="68" t="s">
        <v>54</v>
      </c>
      <c r="B13" s="68" t="s">
        <v>147</v>
      </c>
      <c r="C13" s="295">
        <v>11</v>
      </c>
      <c r="D13" s="295">
        <v>6.8</v>
      </c>
    </row>
    <row r="14" spans="1:11" x14ac:dyDescent="0.2">
      <c r="A14" s="68" t="s">
        <v>54</v>
      </c>
      <c r="B14" s="68" t="s">
        <v>148</v>
      </c>
      <c r="C14" s="295">
        <v>10.3</v>
      </c>
      <c r="D14" s="295">
        <v>7.4</v>
      </c>
    </row>
    <row r="15" spans="1:11" x14ac:dyDescent="0.2">
      <c r="A15" s="68" t="s">
        <v>54</v>
      </c>
      <c r="B15" s="68" t="s">
        <v>149</v>
      </c>
      <c r="C15" s="295">
        <v>9.5</v>
      </c>
      <c r="D15" s="295">
        <v>7.9</v>
      </c>
    </row>
    <row r="16" spans="1:11" x14ac:dyDescent="0.2">
      <c r="A16" s="68" t="s">
        <v>54</v>
      </c>
      <c r="B16" s="68" t="s">
        <v>150</v>
      </c>
      <c r="C16" s="295">
        <v>8.1</v>
      </c>
      <c r="D16" s="295">
        <v>8.3000000000000007</v>
      </c>
    </row>
    <row r="17" spans="1:4" x14ac:dyDescent="0.2">
      <c r="A17" s="68" t="s">
        <v>54</v>
      </c>
      <c r="B17" s="68" t="s">
        <v>151</v>
      </c>
      <c r="C17" s="295">
        <v>8.1</v>
      </c>
      <c r="D17" s="295">
        <v>8.6</v>
      </c>
    </row>
    <row r="18" spans="1:4" x14ac:dyDescent="0.2">
      <c r="A18" s="68" t="s">
        <v>74</v>
      </c>
      <c r="B18" s="68" t="s">
        <v>140</v>
      </c>
      <c r="C18" s="295">
        <v>3.4</v>
      </c>
      <c r="D18" s="295">
        <v>8.3000000000000007</v>
      </c>
    </row>
    <row r="19" spans="1:4" x14ac:dyDescent="0.2">
      <c r="A19" s="68" t="s">
        <v>54</v>
      </c>
      <c r="B19" s="68" t="s">
        <v>141</v>
      </c>
      <c r="C19" s="295">
        <v>4.7</v>
      </c>
      <c r="D19" s="295">
        <v>8.1999999999999993</v>
      </c>
    </row>
    <row r="20" spans="1:4" x14ac:dyDescent="0.2">
      <c r="A20" s="68" t="s">
        <v>54</v>
      </c>
      <c r="B20" s="68" t="s">
        <v>142</v>
      </c>
      <c r="C20" s="295">
        <v>0.6</v>
      </c>
      <c r="D20" s="295">
        <v>7.7</v>
      </c>
    </row>
    <row r="21" spans="1:4" x14ac:dyDescent="0.2">
      <c r="A21" s="68" t="s">
        <v>54</v>
      </c>
      <c r="B21" s="68" t="s">
        <v>143</v>
      </c>
      <c r="C21" s="295">
        <v>0.1</v>
      </c>
      <c r="D21" s="295">
        <v>7.1</v>
      </c>
    </row>
    <row r="22" spans="1:4" x14ac:dyDescent="0.2">
      <c r="A22" s="68" t="s">
        <v>54</v>
      </c>
      <c r="B22" s="68" t="s">
        <v>144</v>
      </c>
      <c r="C22" s="295">
        <v>-1</v>
      </c>
      <c r="D22" s="295">
        <v>6.1</v>
      </c>
    </row>
    <row r="23" spans="1:4" x14ac:dyDescent="0.2">
      <c r="A23" s="68" t="s">
        <v>54</v>
      </c>
      <c r="B23" s="68" t="s">
        <v>145</v>
      </c>
      <c r="C23" s="295">
        <v>-1.6</v>
      </c>
      <c r="D23" s="295">
        <v>5.2</v>
      </c>
    </row>
    <row r="24" spans="1:4" x14ac:dyDescent="0.2">
      <c r="A24" s="68" t="s">
        <v>54</v>
      </c>
      <c r="B24" s="68" t="s">
        <v>146</v>
      </c>
      <c r="C24" s="295">
        <v>-1.7</v>
      </c>
      <c r="D24" s="295">
        <v>4.3</v>
      </c>
    </row>
    <row r="25" spans="1:4" x14ac:dyDescent="0.2">
      <c r="A25" s="68" t="s">
        <v>54</v>
      </c>
      <c r="B25" s="68" t="s">
        <v>147</v>
      </c>
      <c r="C25" s="295">
        <v>0.5</v>
      </c>
      <c r="D25" s="295">
        <v>3.4</v>
      </c>
    </row>
    <row r="26" spans="1:4" x14ac:dyDescent="0.2">
      <c r="A26" s="68" t="s">
        <v>54</v>
      </c>
      <c r="B26" s="68" t="s">
        <v>148</v>
      </c>
      <c r="C26" s="295">
        <v>2</v>
      </c>
      <c r="D26" s="295">
        <v>2.7</v>
      </c>
    </row>
    <row r="27" spans="1:4" x14ac:dyDescent="0.2">
      <c r="A27" s="68" t="s">
        <v>54</v>
      </c>
      <c r="B27" s="68" t="s">
        <v>149</v>
      </c>
      <c r="C27" s="295">
        <v>0.8</v>
      </c>
      <c r="D27" s="295">
        <v>2</v>
      </c>
    </row>
    <row r="28" spans="1:4" x14ac:dyDescent="0.2">
      <c r="A28" s="68" t="s">
        <v>54</v>
      </c>
      <c r="B28" s="68" t="s">
        <v>150</v>
      </c>
      <c r="C28" s="295">
        <v>3.2</v>
      </c>
      <c r="D28" s="295">
        <v>1.6</v>
      </c>
    </row>
    <row r="29" spans="1:4" x14ac:dyDescent="0.2">
      <c r="A29" s="68" t="s">
        <v>54</v>
      </c>
      <c r="B29" s="68" t="s">
        <v>151</v>
      </c>
      <c r="C29" s="295">
        <v>1.1000000000000001</v>
      </c>
      <c r="D29" s="295">
        <v>1</v>
      </c>
    </row>
    <row r="30" spans="1:4" x14ac:dyDescent="0.2">
      <c r="A30" s="68" t="s">
        <v>75</v>
      </c>
      <c r="B30" s="68" t="s">
        <v>140</v>
      </c>
      <c r="C30" s="295">
        <v>0.9</v>
      </c>
      <c r="D30" s="295">
        <v>0.8</v>
      </c>
    </row>
    <row r="31" spans="1:4" x14ac:dyDescent="0.2">
      <c r="A31" s="68" t="s">
        <v>54</v>
      </c>
      <c r="B31" s="68" t="s">
        <v>141</v>
      </c>
      <c r="C31" s="295">
        <v>-2.1</v>
      </c>
      <c r="D31" s="295">
        <v>0.2</v>
      </c>
    </row>
    <row r="32" spans="1:4" x14ac:dyDescent="0.2">
      <c r="A32" s="68" t="s">
        <v>54</v>
      </c>
      <c r="B32" s="68" t="s">
        <v>142</v>
      </c>
      <c r="C32" s="295">
        <v>0.5</v>
      </c>
      <c r="D32" s="295">
        <v>0.2</v>
      </c>
    </row>
    <row r="33" spans="1:4" x14ac:dyDescent="0.2">
      <c r="A33" s="68" t="s">
        <v>54</v>
      </c>
      <c r="B33" s="68" t="s">
        <v>143</v>
      </c>
      <c r="C33" s="295">
        <v>1.7</v>
      </c>
      <c r="D33" s="295">
        <v>0.4</v>
      </c>
    </row>
    <row r="34" spans="1:4" x14ac:dyDescent="0.2">
      <c r="A34" s="68" t="s">
        <v>54</v>
      </c>
      <c r="B34" s="68" t="s">
        <v>144</v>
      </c>
      <c r="C34" s="295">
        <v>2.2999999999999998</v>
      </c>
      <c r="D34" s="295">
        <v>0.6</v>
      </c>
    </row>
    <row r="35" spans="1:4" x14ac:dyDescent="0.2">
      <c r="A35" s="68" t="s">
        <v>54</v>
      </c>
      <c r="B35" s="68" t="s">
        <v>145</v>
      </c>
      <c r="C35" s="295">
        <v>4.3</v>
      </c>
      <c r="D35" s="295">
        <v>1.1000000000000001</v>
      </c>
    </row>
    <row r="36" spans="1:4" x14ac:dyDescent="0.2">
      <c r="A36" s="68" t="s">
        <v>54</v>
      </c>
      <c r="B36" s="68" t="s">
        <v>146</v>
      </c>
      <c r="C36" s="295">
        <v>5.9</v>
      </c>
      <c r="D36" s="295">
        <v>1.8</v>
      </c>
    </row>
    <row r="37" spans="1:4" x14ac:dyDescent="0.2">
      <c r="A37" s="68" t="s">
        <v>54</v>
      </c>
      <c r="B37" s="68" t="s">
        <v>147</v>
      </c>
      <c r="C37" s="295">
        <v>3.3</v>
      </c>
      <c r="D37" s="295">
        <v>2</v>
      </c>
    </row>
    <row r="38" spans="1:4" x14ac:dyDescent="0.2">
      <c r="A38" s="68" t="s">
        <v>54</v>
      </c>
      <c r="B38" s="68" t="s">
        <v>148</v>
      </c>
      <c r="C38" s="295">
        <v>3.7</v>
      </c>
      <c r="D38" s="295">
        <v>2.1</v>
      </c>
    </row>
    <row r="39" spans="1:4" x14ac:dyDescent="0.2">
      <c r="A39" s="68" t="s">
        <v>54</v>
      </c>
      <c r="B39" s="68" t="s">
        <v>149</v>
      </c>
      <c r="C39" s="295">
        <v>4.8</v>
      </c>
      <c r="D39" s="295">
        <v>2.5</v>
      </c>
    </row>
    <row r="40" spans="1:4" x14ac:dyDescent="0.2">
      <c r="A40" s="68" t="s">
        <v>54</v>
      </c>
      <c r="B40" s="68" t="s">
        <v>150</v>
      </c>
      <c r="C40" s="295">
        <v>4.0999999999999996</v>
      </c>
      <c r="D40" s="295">
        <v>2.5</v>
      </c>
    </row>
    <row r="41" spans="1:4" x14ac:dyDescent="0.2">
      <c r="A41" s="68" t="s">
        <v>54</v>
      </c>
      <c r="B41" s="68" t="s">
        <v>151</v>
      </c>
      <c r="C41" s="295">
        <v>6.8</v>
      </c>
      <c r="D41" s="295">
        <v>3</v>
      </c>
    </row>
    <row r="42" spans="1:4" x14ac:dyDescent="0.2">
      <c r="A42" s="68" t="s">
        <v>76</v>
      </c>
      <c r="B42" s="68" t="s">
        <v>140</v>
      </c>
      <c r="C42" s="295">
        <v>3.7</v>
      </c>
      <c r="D42" s="295">
        <v>3.2</v>
      </c>
    </row>
    <row r="43" spans="1:4" x14ac:dyDescent="0.2">
      <c r="A43" s="68" t="s">
        <v>54</v>
      </c>
      <c r="B43" s="68" t="s">
        <v>141</v>
      </c>
      <c r="C43" s="295">
        <v>6.6</v>
      </c>
      <c r="D43" s="295">
        <v>4</v>
      </c>
    </row>
    <row r="44" spans="1:4" x14ac:dyDescent="0.2">
      <c r="A44" s="68" t="s">
        <v>54</v>
      </c>
      <c r="B44" s="68" t="s">
        <v>142</v>
      </c>
      <c r="C44" s="295">
        <v>6.5</v>
      </c>
      <c r="D44" s="295">
        <v>4.5</v>
      </c>
    </row>
    <row r="45" spans="1:4" x14ac:dyDescent="0.2">
      <c r="A45" s="68" t="s">
        <v>54</v>
      </c>
      <c r="B45" s="68" t="s">
        <v>143</v>
      </c>
      <c r="C45" s="295">
        <v>6.6</v>
      </c>
      <c r="D45" s="295">
        <v>4.9000000000000004</v>
      </c>
    </row>
    <row r="46" spans="1:4" x14ac:dyDescent="0.2">
      <c r="A46" s="68" t="s">
        <v>54</v>
      </c>
      <c r="B46" s="68" t="s">
        <v>144</v>
      </c>
      <c r="C46" s="295">
        <v>5</v>
      </c>
      <c r="D46" s="295">
        <v>5.0999999999999996</v>
      </c>
    </row>
    <row r="47" spans="1:4" x14ac:dyDescent="0.2">
      <c r="A47" s="68" t="s">
        <v>54</v>
      </c>
      <c r="B47" s="68" t="s">
        <v>145</v>
      </c>
      <c r="C47" s="295">
        <v>5.5</v>
      </c>
      <c r="D47" s="295">
        <v>5.2</v>
      </c>
    </row>
    <row r="48" spans="1:4" x14ac:dyDescent="0.2">
      <c r="A48" s="68" t="s">
        <v>54</v>
      </c>
      <c r="B48" s="68" t="s">
        <v>146</v>
      </c>
      <c r="C48" s="295">
        <v>4.5999999999999996</v>
      </c>
      <c r="D48" s="295">
        <v>5.0999999999999996</v>
      </c>
    </row>
    <row r="49" spans="1:4" x14ac:dyDescent="0.2">
      <c r="A49" s="68" t="s">
        <v>54</v>
      </c>
      <c r="B49" s="68" t="s">
        <v>147</v>
      </c>
      <c r="C49" s="295">
        <v>8.4</v>
      </c>
      <c r="D49" s="295">
        <v>5.5</v>
      </c>
    </row>
    <row r="50" spans="1:4" x14ac:dyDescent="0.2">
      <c r="A50" s="68" t="s">
        <v>54</v>
      </c>
      <c r="B50" s="68" t="s">
        <v>148</v>
      </c>
      <c r="C50" s="295">
        <v>9.3000000000000007</v>
      </c>
      <c r="D50" s="295">
        <v>6</v>
      </c>
    </row>
    <row r="51" spans="1:4" x14ac:dyDescent="0.2">
      <c r="A51" s="68" t="s">
        <v>54</v>
      </c>
      <c r="B51" s="68" t="s">
        <v>149</v>
      </c>
      <c r="C51" s="295">
        <v>12.2</v>
      </c>
      <c r="D51" s="295">
        <v>6.6</v>
      </c>
    </row>
    <row r="52" spans="1:4" x14ac:dyDescent="0.2">
      <c r="A52" s="68" t="s">
        <v>54</v>
      </c>
      <c r="B52" s="68" t="s">
        <v>150</v>
      </c>
      <c r="C52" s="295">
        <v>13.2</v>
      </c>
      <c r="D52" s="295">
        <v>7.4</v>
      </c>
    </row>
    <row r="53" spans="1:4" x14ac:dyDescent="0.2">
      <c r="A53" s="68" t="s">
        <v>54</v>
      </c>
      <c r="B53" s="68" t="s">
        <v>151</v>
      </c>
      <c r="C53" s="295">
        <v>13.1</v>
      </c>
      <c r="D53" s="295">
        <v>7.9</v>
      </c>
    </row>
    <row r="54" spans="1:4" x14ac:dyDescent="0.2">
      <c r="A54" s="68" t="s">
        <v>77</v>
      </c>
      <c r="B54" s="68" t="s">
        <v>140</v>
      </c>
      <c r="C54" s="295">
        <v>15.9</v>
      </c>
      <c r="D54" s="295">
        <v>8.9</v>
      </c>
    </row>
    <row r="55" spans="1:4" x14ac:dyDescent="0.2">
      <c r="A55" s="68" t="s">
        <v>54</v>
      </c>
      <c r="B55" s="68" t="s">
        <v>141</v>
      </c>
      <c r="C55" s="295">
        <v>14.6</v>
      </c>
      <c r="D55" s="295">
        <v>9.6</v>
      </c>
    </row>
    <row r="56" spans="1:4" x14ac:dyDescent="0.2">
      <c r="A56" s="68" t="s">
        <v>54</v>
      </c>
      <c r="B56" s="68" t="s">
        <v>142</v>
      </c>
      <c r="C56" s="295">
        <v>16.8</v>
      </c>
      <c r="D56" s="295">
        <v>10.5</v>
      </c>
    </row>
    <row r="57" spans="1:4" x14ac:dyDescent="0.2">
      <c r="A57" s="68" t="s">
        <v>54</v>
      </c>
      <c r="B57" s="68" t="s">
        <v>143</v>
      </c>
      <c r="C57" s="295">
        <v>15.1</v>
      </c>
      <c r="D57" s="295">
        <v>11.2</v>
      </c>
    </row>
    <row r="58" spans="1:4" x14ac:dyDescent="0.2">
      <c r="A58" s="68" t="s">
        <v>54</v>
      </c>
      <c r="B58" s="68" t="s">
        <v>144</v>
      </c>
      <c r="C58" s="295">
        <v>14.7</v>
      </c>
      <c r="D58" s="295">
        <v>12</v>
      </c>
    </row>
    <row r="59" spans="1:4" x14ac:dyDescent="0.2">
      <c r="A59" s="68" t="s">
        <v>54</v>
      </c>
      <c r="B59" s="68" t="s">
        <v>145</v>
      </c>
      <c r="C59" s="295">
        <v>12.9</v>
      </c>
      <c r="D59" s="295">
        <v>12.6</v>
      </c>
    </row>
    <row r="60" spans="1:4" x14ac:dyDescent="0.2">
      <c r="A60" s="68" t="s">
        <v>54</v>
      </c>
      <c r="B60" s="68" t="s">
        <v>146</v>
      </c>
      <c r="C60" s="295">
        <v>14.9</v>
      </c>
      <c r="D60" s="295">
        <v>13.4</v>
      </c>
    </row>
    <row r="61" spans="1:4" x14ac:dyDescent="0.2">
      <c r="A61" s="68" t="s">
        <v>54</v>
      </c>
      <c r="B61" s="68" t="s">
        <v>147</v>
      </c>
      <c r="C61" s="295">
        <v>11.3</v>
      </c>
      <c r="D61" s="295">
        <v>13.7</v>
      </c>
    </row>
    <row r="62" spans="1:4" x14ac:dyDescent="0.2">
      <c r="A62" s="68" t="s">
        <v>54</v>
      </c>
      <c r="B62" s="68" t="s">
        <v>148</v>
      </c>
      <c r="C62" s="295">
        <v>9.9</v>
      </c>
      <c r="D62" s="295">
        <v>13.7</v>
      </c>
    </row>
    <row r="63" spans="1:4" x14ac:dyDescent="0.2">
      <c r="A63" s="68" t="s">
        <v>54</v>
      </c>
      <c r="B63" s="68" t="s">
        <v>149</v>
      </c>
      <c r="C63" s="295">
        <v>7.9</v>
      </c>
      <c r="D63" s="295">
        <v>13.4</v>
      </c>
    </row>
    <row r="64" spans="1:4" x14ac:dyDescent="0.2">
      <c r="A64" s="68" t="s">
        <v>54</v>
      </c>
      <c r="B64" s="68" t="s">
        <v>150</v>
      </c>
      <c r="C64" s="295">
        <v>6.7</v>
      </c>
      <c r="D64" s="295">
        <v>12.8</v>
      </c>
    </row>
    <row r="65" spans="1:4" x14ac:dyDescent="0.2">
      <c r="A65" s="68" t="s">
        <v>54</v>
      </c>
      <c r="B65" s="68" t="s">
        <v>151</v>
      </c>
      <c r="C65" s="295">
        <v>7</v>
      </c>
      <c r="D65" s="295">
        <v>12.3</v>
      </c>
    </row>
    <row r="66" spans="1:4" x14ac:dyDescent="0.2">
      <c r="A66" s="68" t="s">
        <v>78</v>
      </c>
      <c r="B66" s="68" t="s">
        <v>140</v>
      </c>
      <c r="C66" s="295">
        <v>5.6</v>
      </c>
      <c r="D66" s="295">
        <v>11.5</v>
      </c>
    </row>
    <row r="67" spans="1:4" x14ac:dyDescent="0.2">
      <c r="A67" s="68" t="s">
        <v>54</v>
      </c>
      <c r="B67" s="68" t="s">
        <v>141</v>
      </c>
      <c r="C67" s="295">
        <v>6</v>
      </c>
      <c r="D67" s="295">
        <v>10.7</v>
      </c>
    </row>
    <row r="68" spans="1:4" x14ac:dyDescent="0.2">
      <c r="A68" s="68" t="s">
        <v>54</v>
      </c>
      <c r="B68" s="68" t="s">
        <v>142</v>
      </c>
      <c r="C68" s="295">
        <v>3.7</v>
      </c>
      <c r="D68" s="295">
        <v>9.6</v>
      </c>
    </row>
    <row r="69" spans="1:4" x14ac:dyDescent="0.2">
      <c r="A69" s="68" t="s">
        <v>54</v>
      </c>
      <c r="B69" s="68" t="s">
        <v>143</v>
      </c>
      <c r="C69" s="295">
        <v>5.0999999999999996</v>
      </c>
      <c r="D69" s="295">
        <v>8.8000000000000007</v>
      </c>
    </row>
    <row r="70" spans="1:4" x14ac:dyDescent="0.2">
      <c r="A70" s="68" t="s">
        <v>54</v>
      </c>
      <c r="B70" s="68" t="s">
        <v>144</v>
      </c>
      <c r="C70" s="295">
        <v>7.9</v>
      </c>
      <c r="D70" s="295">
        <v>8.1999999999999993</v>
      </c>
    </row>
    <row r="71" spans="1:4" x14ac:dyDescent="0.2">
      <c r="A71" s="68" t="s">
        <v>54</v>
      </c>
      <c r="B71" s="68" t="s">
        <v>145</v>
      </c>
      <c r="C71" s="295">
        <v>8.6999999999999993</v>
      </c>
      <c r="D71" s="295">
        <v>7.9</v>
      </c>
    </row>
    <row r="72" spans="1:4" x14ac:dyDescent="0.2">
      <c r="A72" s="68" t="s">
        <v>54</v>
      </c>
      <c r="B72" s="68" t="s">
        <v>146</v>
      </c>
      <c r="C72" s="295">
        <v>9.4</v>
      </c>
      <c r="D72" s="295">
        <v>7.4</v>
      </c>
    </row>
    <row r="73" spans="1:4" x14ac:dyDescent="0.2">
      <c r="A73" s="68" t="s">
        <v>54</v>
      </c>
      <c r="B73" s="68" t="s">
        <v>147</v>
      </c>
      <c r="C73" s="295">
        <v>11.2</v>
      </c>
      <c r="D73" s="295">
        <v>7.4</v>
      </c>
    </row>
    <row r="74" spans="1:4" x14ac:dyDescent="0.2">
      <c r="A74" s="68" t="s">
        <v>54</v>
      </c>
      <c r="B74" s="68" t="s">
        <v>148</v>
      </c>
      <c r="C74" s="295">
        <v>11.9</v>
      </c>
      <c r="D74" s="295">
        <v>7.6</v>
      </c>
    </row>
    <row r="75" spans="1:4" x14ac:dyDescent="0.2">
      <c r="A75" s="68" t="s">
        <v>54</v>
      </c>
      <c r="B75" s="68" t="s">
        <v>149</v>
      </c>
      <c r="C75" s="295">
        <v>10.8</v>
      </c>
      <c r="D75" s="295">
        <v>7.8</v>
      </c>
    </row>
    <row r="76" spans="1:4" x14ac:dyDescent="0.2">
      <c r="A76" s="68" t="s">
        <v>54</v>
      </c>
      <c r="B76" s="68" t="s">
        <v>150</v>
      </c>
      <c r="C76" s="295">
        <v>9.8000000000000007</v>
      </c>
      <c r="D76" s="295">
        <v>8.1</v>
      </c>
    </row>
    <row r="77" spans="1:4" x14ac:dyDescent="0.2">
      <c r="A77" s="68" t="s">
        <v>54</v>
      </c>
      <c r="B77" s="68" t="s">
        <v>151</v>
      </c>
      <c r="C77" s="295">
        <v>8.9</v>
      </c>
      <c r="D77" s="295">
        <v>8.1999999999999993</v>
      </c>
    </row>
    <row r="78" spans="1:4" x14ac:dyDescent="0.2">
      <c r="A78" s="68" t="s">
        <v>79</v>
      </c>
      <c r="B78" s="68" t="s">
        <v>140</v>
      </c>
      <c r="C78" s="295">
        <v>11.4</v>
      </c>
      <c r="D78" s="295">
        <v>8.6999999999999993</v>
      </c>
    </row>
    <row r="79" spans="1:4" x14ac:dyDescent="0.2">
      <c r="A79" s="68" t="s">
        <v>54</v>
      </c>
      <c r="B79" s="68" t="s">
        <v>141</v>
      </c>
      <c r="C79" s="295">
        <v>11.7</v>
      </c>
      <c r="D79" s="295">
        <v>9.1999999999999993</v>
      </c>
    </row>
    <row r="80" spans="1:4" x14ac:dyDescent="0.2">
      <c r="A80" s="68" t="s">
        <v>54</v>
      </c>
      <c r="B80" s="68" t="s">
        <v>142</v>
      </c>
      <c r="C80" s="295">
        <v>12.7</v>
      </c>
      <c r="D80" s="295">
        <v>10</v>
      </c>
    </row>
    <row r="81" spans="1:4" x14ac:dyDescent="0.2">
      <c r="A81" s="68" t="s">
        <v>54</v>
      </c>
      <c r="B81" s="68" t="s">
        <v>143</v>
      </c>
      <c r="C81" s="295">
        <v>14.2</v>
      </c>
      <c r="D81" s="295">
        <v>10.7</v>
      </c>
    </row>
    <row r="82" spans="1:4" x14ac:dyDescent="0.2">
      <c r="A82" s="68" t="s">
        <v>54</v>
      </c>
      <c r="B82" s="68" t="s">
        <v>144</v>
      </c>
      <c r="C82" s="295">
        <v>12.6</v>
      </c>
      <c r="D82" s="295">
        <v>11.1</v>
      </c>
    </row>
    <row r="83" spans="1:4" x14ac:dyDescent="0.2">
      <c r="A83" s="68" t="s">
        <v>54</v>
      </c>
      <c r="B83" s="68" t="s">
        <v>145</v>
      </c>
      <c r="C83" s="295">
        <v>11.8</v>
      </c>
      <c r="D83" s="295">
        <v>11.4</v>
      </c>
    </row>
    <row r="84" spans="1:4" x14ac:dyDescent="0.2">
      <c r="A84" s="68" t="s">
        <v>54</v>
      </c>
      <c r="B84" s="68" t="s">
        <v>146</v>
      </c>
      <c r="C84" s="295">
        <v>9.8000000000000007</v>
      </c>
      <c r="D84" s="295">
        <v>11.4</v>
      </c>
    </row>
    <row r="85" spans="1:4" x14ac:dyDescent="0.2">
      <c r="A85" s="68" t="s">
        <v>54</v>
      </c>
      <c r="B85" s="68" t="s">
        <v>147</v>
      </c>
      <c r="C85" s="295">
        <v>7</v>
      </c>
      <c r="D85" s="295">
        <v>11.1</v>
      </c>
    </row>
    <row r="86" spans="1:4" x14ac:dyDescent="0.2">
      <c r="A86" s="68" t="s">
        <v>54</v>
      </c>
      <c r="B86" s="68" t="s">
        <v>148</v>
      </c>
      <c r="C86" s="295">
        <v>7.1</v>
      </c>
      <c r="D86" s="295">
        <v>10.7</v>
      </c>
    </row>
    <row r="87" spans="1:4" x14ac:dyDescent="0.2">
      <c r="A87" s="68" t="s">
        <v>54</v>
      </c>
      <c r="B87" s="68" t="s">
        <v>149</v>
      </c>
      <c r="C87" s="295">
        <v>6.6</v>
      </c>
      <c r="D87" s="295">
        <v>10.3</v>
      </c>
    </row>
    <row r="88" spans="1:4" x14ac:dyDescent="0.2">
      <c r="A88" s="68" t="s">
        <v>54</v>
      </c>
      <c r="B88" s="68" t="s">
        <v>150</v>
      </c>
      <c r="C88" s="295">
        <v>5.3</v>
      </c>
      <c r="D88" s="295">
        <v>9.9</v>
      </c>
    </row>
    <row r="89" spans="1:4" x14ac:dyDescent="0.2">
      <c r="A89" s="68" t="s">
        <v>54</v>
      </c>
      <c r="B89" s="68" t="s">
        <v>151</v>
      </c>
      <c r="C89" s="295">
        <v>5.3</v>
      </c>
      <c r="D89" s="295">
        <v>9.6</v>
      </c>
    </row>
    <row r="90" spans="1:4" x14ac:dyDescent="0.2">
      <c r="A90" s="68" t="s">
        <v>80</v>
      </c>
      <c r="B90" s="68" t="s">
        <v>140</v>
      </c>
      <c r="C90" s="295">
        <v>2.6</v>
      </c>
      <c r="D90" s="295">
        <v>8.9</v>
      </c>
    </row>
    <row r="91" spans="1:4" x14ac:dyDescent="0.2">
      <c r="A91" s="68" t="s">
        <v>54</v>
      </c>
      <c r="B91" s="68" t="s">
        <v>141</v>
      </c>
      <c r="C91" s="295">
        <v>2.7</v>
      </c>
      <c r="D91" s="295">
        <v>8.1999999999999993</v>
      </c>
    </row>
    <row r="92" spans="1:4" x14ac:dyDescent="0.2">
      <c r="A92" s="68" t="s">
        <v>54</v>
      </c>
      <c r="B92" s="68" t="s">
        <v>142</v>
      </c>
      <c r="C92" s="295">
        <v>2.8</v>
      </c>
      <c r="D92" s="295">
        <v>7.3</v>
      </c>
    </row>
    <row r="93" spans="1:4" x14ac:dyDescent="0.2">
      <c r="A93" s="68" t="s">
        <v>54</v>
      </c>
      <c r="B93" s="68" t="s">
        <v>143</v>
      </c>
      <c r="C93" s="295">
        <v>-2.1</v>
      </c>
      <c r="D93" s="295">
        <v>6</v>
      </c>
    </row>
    <row r="94" spans="1:4" x14ac:dyDescent="0.2">
      <c r="A94" s="68" t="s">
        <v>54</v>
      </c>
      <c r="B94" s="68" t="s">
        <v>144</v>
      </c>
      <c r="C94" s="295">
        <v>-4.8</v>
      </c>
      <c r="D94" s="295">
        <v>4.5</v>
      </c>
    </row>
    <row r="95" spans="1:4" x14ac:dyDescent="0.2">
      <c r="A95" s="68" t="s">
        <v>54</v>
      </c>
      <c r="B95" s="68" t="s">
        <v>145</v>
      </c>
      <c r="C95" s="295">
        <v>-4.7</v>
      </c>
      <c r="D95" s="295">
        <v>3.2</v>
      </c>
    </row>
    <row r="96" spans="1:4" x14ac:dyDescent="0.2">
      <c r="A96" s="68" t="s">
        <v>54</v>
      </c>
      <c r="B96" s="68" t="s">
        <v>146</v>
      </c>
      <c r="C96" s="295">
        <v>-6</v>
      </c>
      <c r="D96" s="295">
        <v>1.8</v>
      </c>
    </row>
    <row r="97" spans="1:4" x14ac:dyDescent="0.2">
      <c r="A97" s="68" t="s">
        <v>54</v>
      </c>
      <c r="B97" s="68" t="s">
        <v>147</v>
      </c>
      <c r="C97" s="295">
        <v>-4.5999999999999996</v>
      </c>
      <c r="D97" s="295">
        <v>0.9</v>
      </c>
    </row>
    <row r="98" spans="1:4" x14ac:dyDescent="0.2">
      <c r="A98" s="68" t="s">
        <v>54</v>
      </c>
      <c r="B98" s="68" t="s">
        <v>148</v>
      </c>
      <c r="C98" s="295">
        <v>-5.0999999999999996</v>
      </c>
      <c r="D98" s="295">
        <v>-0.2</v>
      </c>
    </row>
    <row r="99" spans="1:4" x14ac:dyDescent="0.2">
      <c r="A99" s="68" t="s">
        <v>54</v>
      </c>
      <c r="B99" s="68" t="s">
        <v>149</v>
      </c>
      <c r="C99" s="295">
        <v>-5.6</v>
      </c>
      <c r="D99" s="295">
        <v>-1.2</v>
      </c>
    </row>
    <row r="100" spans="1:4" x14ac:dyDescent="0.2">
      <c r="A100" s="68" t="s">
        <v>54</v>
      </c>
      <c r="B100" s="68" t="s">
        <v>150</v>
      </c>
      <c r="C100" s="295">
        <v>-3.4</v>
      </c>
      <c r="D100" s="295">
        <v>-1.9</v>
      </c>
    </row>
    <row r="101" spans="1:4" x14ac:dyDescent="0.2">
      <c r="A101" s="68" t="s">
        <v>54</v>
      </c>
      <c r="B101" s="68" t="s">
        <v>151</v>
      </c>
      <c r="C101" s="295">
        <v>-2.6</v>
      </c>
      <c r="D101" s="295">
        <v>-2.6</v>
      </c>
    </row>
    <row r="102" spans="1:4" x14ac:dyDescent="0.2">
      <c r="A102" s="68" t="s">
        <v>524</v>
      </c>
      <c r="B102" s="68" t="s">
        <v>140</v>
      </c>
      <c r="C102" s="295">
        <v>0</v>
      </c>
      <c r="D102" s="295">
        <v>-2.8</v>
      </c>
    </row>
    <row r="103" spans="1:4" x14ac:dyDescent="0.2">
      <c r="A103" s="68" t="s">
        <v>54</v>
      </c>
      <c r="B103" s="68" t="s">
        <v>141</v>
      </c>
      <c r="C103" s="295">
        <v>2.5</v>
      </c>
      <c r="D103" s="295">
        <v>-2.8</v>
      </c>
    </row>
    <row r="104" spans="1:4" x14ac:dyDescent="0.2">
      <c r="A104" s="68" t="s">
        <v>54</v>
      </c>
      <c r="B104" s="68" t="s">
        <v>142</v>
      </c>
      <c r="C104" s="295">
        <v>1.7</v>
      </c>
      <c r="D104" s="295">
        <v>-2.9</v>
      </c>
    </row>
    <row r="105" spans="1:4" x14ac:dyDescent="0.2">
      <c r="A105" s="68" t="s">
        <v>54</v>
      </c>
      <c r="B105" s="68" t="s">
        <v>143</v>
      </c>
      <c r="C105" s="295">
        <v>5.0999999999999996</v>
      </c>
      <c r="D105" s="295">
        <v>-2.2999999999999998</v>
      </c>
    </row>
    <row r="106" spans="1:4" x14ac:dyDescent="0.2">
      <c r="A106" s="68" t="s">
        <v>54</v>
      </c>
      <c r="B106" s="68" t="s">
        <v>144</v>
      </c>
      <c r="C106" s="295">
        <v>6</v>
      </c>
      <c r="D106" s="295">
        <v>-1.4</v>
      </c>
    </row>
    <row r="107" spans="1:4" x14ac:dyDescent="0.2">
      <c r="A107" s="68" t="s">
        <v>54</v>
      </c>
      <c r="B107" s="68" t="s">
        <v>145</v>
      </c>
      <c r="C107" s="295">
        <v>5</v>
      </c>
      <c r="D107" s="295">
        <v>-0.6</v>
      </c>
    </row>
    <row r="108" spans="1:4" x14ac:dyDescent="0.2">
      <c r="A108" s="68" t="s">
        <v>54</v>
      </c>
      <c r="B108" s="68" t="s">
        <v>146</v>
      </c>
      <c r="C108" s="295">
        <v>6.2</v>
      </c>
      <c r="D108" s="295">
        <v>0.4</v>
      </c>
    </row>
    <row r="109" spans="1:4" x14ac:dyDescent="0.2">
      <c r="A109" s="68" t="s">
        <v>54</v>
      </c>
      <c r="B109" s="68" t="s">
        <v>147</v>
      </c>
      <c r="C109" s="295">
        <v>1.8</v>
      </c>
      <c r="D109" s="295">
        <v>1</v>
      </c>
    </row>
    <row r="110" spans="1:4" x14ac:dyDescent="0.2">
      <c r="A110" s="68" t="s">
        <v>54</v>
      </c>
      <c r="B110" s="68" t="s">
        <v>148</v>
      </c>
      <c r="C110" s="295">
        <v>-1.7</v>
      </c>
      <c r="D110" s="295">
        <v>1.2</v>
      </c>
    </row>
    <row r="111" spans="1:4" x14ac:dyDescent="0.2">
      <c r="A111" s="68" t="s">
        <v>54</v>
      </c>
      <c r="B111" s="68" t="s">
        <v>149</v>
      </c>
      <c r="C111" s="295">
        <v>-4.4000000000000004</v>
      </c>
      <c r="D111" s="295">
        <v>1.3</v>
      </c>
    </row>
    <row r="112" spans="1:4" x14ac:dyDescent="0.2">
      <c r="A112" s="68" t="s">
        <v>54</v>
      </c>
      <c r="B112" s="68" t="s">
        <v>150</v>
      </c>
      <c r="C112" s="295">
        <v>-6.1</v>
      </c>
      <c r="D112" s="295">
        <v>1.1000000000000001</v>
      </c>
    </row>
  </sheetData>
  <mergeCells count="1">
    <mergeCell ref="H1:I1"/>
  </mergeCells>
  <hyperlinks>
    <hyperlink ref="H1:I1" location="Index!A1" display="Regresar al Índice" xr:uid="{7D8E0F09-8C57-4162-9FD5-CFC6CC5BCFBC}"/>
  </hyperlink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07E67-BDA0-47A8-A99C-E475F0534115}">
  <sheetPr codeName="Hoja142"/>
  <dimension ref="A1:I24"/>
  <sheetViews>
    <sheetView workbookViewId="0"/>
  </sheetViews>
  <sheetFormatPr baseColWidth="10" defaultColWidth="9.140625" defaultRowHeight="14.25" x14ac:dyDescent="0.2"/>
  <cols>
    <col min="1" max="16384" width="9.140625" style="68"/>
  </cols>
  <sheetData>
    <row r="1" spans="1:9" x14ac:dyDescent="0.2">
      <c r="A1" s="13" t="s">
        <v>1284</v>
      </c>
      <c r="H1" s="291" t="s">
        <v>38</v>
      </c>
      <c r="I1" s="291"/>
    </row>
    <row r="2" spans="1:9" x14ac:dyDescent="0.2">
      <c r="A2" s="68" t="s">
        <v>748</v>
      </c>
    </row>
    <row r="5" spans="1:9" x14ac:dyDescent="0.2">
      <c r="A5" s="68" t="s">
        <v>2</v>
      </c>
      <c r="B5" s="68" t="s">
        <v>753</v>
      </c>
    </row>
    <row r="6" spans="1:9" x14ac:dyDescent="0.2">
      <c r="A6" s="68" t="s">
        <v>17</v>
      </c>
      <c r="B6" s="295">
        <v>0.2</v>
      </c>
    </row>
    <row r="7" spans="1:9" x14ac:dyDescent="0.2">
      <c r="A7" s="68" t="s">
        <v>31</v>
      </c>
      <c r="B7" s="295">
        <v>0.7</v>
      </c>
    </row>
    <row r="8" spans="1:9" x14ac:dyDescent="0.2">
      <c r="A8" s="68" t="s">
        <v>32</v>
      </c>
      <c r="B8" s="295">
        <v>0.8</v>
      </c>
    </row>
    <row r="9" spans="1:9" x14ac:dyDescent="0.2">
      <c r="A9" s="68" t="s">
        <v>26</v>
      </c>
      <c r="B9" s="295">
        <v>1</v>
      </c>
    </row>
    <row r="10" spans="1:9" x14ac:dyDescent="0.2">
      <c r="A10" s="68" t="s">
        <v>9</v>
      </c>
      <c r="B10" s="295">
        <v>1.1000000000000001</v>
      </c>
    </row>
    <row r="11" spans="1:9" x14ac:dyDescent="0.2">
      <c r="A11" s="68" t="s">
        <v>12</v>
      </c>
      <c r="B11" s="295">
        <v>1.5</v>
      </c>
    </row>
    <row r="12" spans="1:9" x14ac:dyDescent="0.2">
      <c r="A12" s="68" t="s">
        <v>3</v>
      </c>
      <c r="B12" s="295">
        <v>2</v>
      </c>
    </row>
    <row r="13" spans="1:9" x14ac:dyDescent="0.2">
      <c r="A13" s="68" t="s">
        <v>22</v>
      </c>
      <c r="B13" s="295">
        <v>2.6</v>
      </c>
    </row>
    <row r="14" spans="1:9" x14ac:dyDescent="0.2">
      <c r="A14" s="68" t="s">
        <v>25</v>
      </c>
      <c r="B14" s="295">
        <v>2.9</v>
      </c>
    </row>
    <row r="15" spans="1:9" x14ac:dyDescent="0.2">
      <c r="A15" s="68" t="s">
        <v>23</v>
      </c>
      <c r="B15" s="295">
        <v>3.5</v>
      </c>
    </row>
    <row r="16" spans="1:9" x14ac:dyDescent="0.2">
      <c r="A16" s="68" t="s">
        <v>13</v>
      </c>
      <c r="B16" s="295">
        <v>4.5</v>
      </c>
    </row>
    <row r="17" spans="1:2" x14ac:dyDescent="0.2">
      <c r="A17" s="68" t="s">
        <v>27</v>
      </c>
      <c r="B17" s="295">
        <v>5.7</v>
      </c>
    </row>
    <row r="18" spans="1:2" x14ac:dyDescent="0.2">
      <c r="A18" s="68" t="s">
        <v>14</v>
      </c>
      <c r="B18" s="295">
        <v>6</v>
      </c>
    </row>
    <row r="19" spans="1:2" x14ac:dyDescent="0.2">
      <c r="A19" s="68" t="s">
        <v>0</v>
      </c>
      <c r="B19" s="295">
        <v>6</v>
      </c>
    </row>
    <row r="20" spans="1:2" x14ac:dyDescent="0.2">
      <c r="A20" s="68" t="s">
        <v>29</v>
      </c>
      <c r="B20" s="295">
        <v>8.6</v>
      </c>
    </row>
    <row r="21" spans="1:2" x14ac:dyDescent="0.2">
      <c r="A21" s="68" t="s">
        <v>10</v>
      </c>
      <c r="B21" s="295">
        <v>8.9</v>
      </c>
    </row>
    <row r="22" spans="1:2" x14ac:dyDescent="0.2">
      <c r="A22" s="68" t="s">
        <v>20</v>
      </c>
      <c r="B22" s="295">
        <v>10.8</v>
      </c>
    </row>
    <row r="23" spans="1:2" x14ac:dyDescent="0.2">
      <c r="A23" s="68" t="s">
        <v>4</v>
      </c>
      <c r="B23" s="295">
        <v>13.3</v>
      </c>
    </row>
    <row r="24" spans="1:2" x14ac:dyDescent="0.2">
      <c r="A24" s="68" t="s">
        <v>8</v>
      </c>
      <c r="B24" s="295">
        <v>13.6</v>
      </c>
    </row>
  </sheetData>
  <mergeCells count="1">
    <mergeCell ref="H1:I1"/>
  </mergeCells>
  <hyperlinks>
    <hyperlink ref="H1:I1" location="Index!A1" display="Regresar al Índice" xr:uid="{02B2BEB0-981E-41F5-9290-8D47A91D587F}"/>
  </hyperlink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Hoja233"/>
  <dimension ref="A1:I159"/>
  <sheetViews>
    <sheetView workbookViewId="0"/>
  </sheetViews>
  <sheetFormatPr baseColWidth="10" defaultColWidth="9.140625" defaultRowHeight="14.25" x14ac:dyDescent="0.2"/>
  <cols>
    <col min="1" max="3" width="9.140625" style="41"/>
    <col min="4" max="5" width="9.140625" style="156"/>
    <col min="6" max="6" width="9.140625" style="41"/>
    <col min="7" max="7" width="9.140625" style="148"/>
    <col min="8" max="16384" width="9.140625" style="41"/>
  </cols>
  <sheetData>
    <row r="1" spans="1:9" x14ac:dyDescent="0.2">
      <c r="A1" s="13" t="s">
        <v>1285</v>
      </c>
      <c r="H1" s="291" t="s">
        <v>38</v>
      </c>
      <c r="I1" s="291"/>
    </row>
    <row r="6" spans="1:9" x14ac:dyDescent="0.2">
      <c r="A6" s="41" t="s">
        <v>526</v>
      </c>
      <c r="B6" s="41" t="s">
        <v>779</v>
      </c>
      <c r="C6" s="41" t="s">
        <v>646</v>
      </c>
      <c r="D6" s="156" t="s">
        <v>464</v>
      </c>
      <c r="E6" s="156" t="s">
        <v>761</v>
      </c>
      <c r="F6" s="41" t="s">
        <v>135</v>
      </c>
    </row>
    <row r="7" spans="1:9" x14ac:dyDescent="0.2">
      <c r="A7" s="41" t="s">
        <v>811</v>
      </c>
      <c r="B7" s="153">
        <v>2017</v>
      </c>
      <c r="C7" s="41" t="s">
        <v>812</v>
      </c>
      <c r="D7" s="156">
        <v>-12.02154303939701</v>
      </c>
      <c r="E7" s="156">
        <v>115.99312569</v>
      </c>
      <c r="F7" s="153">
        <v>3.177770803689639</v>
      </c>
    </row>
    <row r="8" spans="1:9" x14ac:dyDescent="0.2">
      <c r="A8" s="41" t="s">
        <v>813</v>
      </c>
      <c r="B8" s="153"/>
      <c r="C8" s="41" t="s">
        <v>814</v>
      </c>
      <c r="D8" s="156">
        <v>-4.8447538822419043</v>
      </c>
      <c r="E8" s="156">
        <v>110.37354422999999</v>
      </c>
      <c r="F8" s="153">
        <v>-0.18208700542614586</v>
      </c>
    </row>
    <row r="9" spans="1:9" x14ac:dyDescent="0.2">
      <c r="A9" s="41" t="s">
        <v>815</v>
      </c>
      <c r="B9" s="153"/>
      <c r="C9" s="41" t="s">
        <v>816</v>
      </c>
      <c r="D9" s="156">
        <v>7.4005116506713184</v>
      </c>
      <c r="E9" s="156">
        <v>118.54175123</v>
      </c>
      <c r="F9" s="153">
        <v>2.5922514982530833</v>
      </c>
    </row>
    <row r="10" spans="1:9" x14ac:dyDescent="0.2">
      <c r="A10" s="41" t="s">
        <v>817</v>
      </c>
      <c r="B10" s="153"/>
      <c r="C10" s="41" t="s">
        <v>818</v>
      </c>
      <c r="D10" s="156">
        <v>-10.686347492388071</v>
      </c>
      <c r="E10" s="156">
        <v>105.87396776999999</v>
      </c>
      <c r="F10" s="153">
        <v>-11.102037284209374</v>
      </c>
    </row>
    <row r="11" spans="1:9" x14ac:dyDescent="0.2">
      <c r="A11" s="41" t="s">
        <v>819</v>
      </c>
      <c r="B11" s="153"/>
      <c r="C11" s="41" t="s">
        <v>820</v>
      </c>
      <c r="D11" s="156">
        <v>14.291485960808073</v>
      </c>
      <c r="E11" s="156">
        <v>121.00493101000001</v>
      </c>
      <c r="F11" s="153">
        <v>3.2875126152830512</v>
      </c>
    </row>
    <row r="12" spans="1:9" x14ac:dyDescent="0.2">
      <c r="A12" s="41" t="s">
        <v>775</v>
      </c>
      <c r="B12" s="153"/>
      <c r="C12" s="41" t="s">
        <v>821</v>
      </c>
      <c r="D12" s="156">
        <v>-2.7143990105069133</v>
      </c>
      <c r="E12" s="156">
        <v>117.72037435999999</v>
      </c>
      <c r="F12" s="153">
        <v>-2.9473666168794774</v>
      </c>
    </row>
    <row r="13" spans="1:9" x14ac:dyDescent="0.2">
      <c r="A13" s="41" t="s">
        <v>790</v>
      </c>
      <c r="B13" s="153"/>
      <c r="C13" s="41" t="s">
        <v>822</v>
      </c>
      <c r="D13" s="156">
        <v>-2.3842676047025013</v>
      </c>
      <c r="E13" s="156">
        <v>114.91360561</v>
      </c>
      <c r="F13" s="153">
        <v>-0.56358506025530031</v>
      </c>
    </row>
    <row r="14" spans="1:9" x14ac:dyDescent="0.2">
      <c r="A14" s="41" t="s">
        <v>803</v>
      </c>
      <c r="B14" s="153"/>
      <c r="C14" s="41" t="s">
        <v>823</v>
      </c>
      <c r="D14" s="156">
        <v>9.3047175860867046</v>
      </c>
      <c r="E14" s="156">
        <v>125.60599207999999</v>
      </c>
      <c r="F14" s="153">
        <v>2.1227620494419241</v>
      </c>
    </row>
    <row r="15" spans="1:9" x14ac:dyDescent="0.2">
      <c r="A15" s="41" t="s">
        <v>824</v>
      </c>
      <c r="B15" s="153"/>
      <c r="C15" s="41" t="s">
        <v>825</v>
      </c>
      <c r="D15" s="156">
        <v>-4.9618710117193316</v>
      </c>
      <c r="E15" s="156">
        <v>119.37358476999999</v>
      </c>
      <c r="F15" s="153">
        <v>2.2007243953537303</v>
      </c>
    </row>
    <row r="16" spans="1:9" x14ac:dyDescent="0.2">
      <c r="A16" s="41" t="s">
        <v>826</v>
      </c>
      <c r="B16" s="153"/>
      <c r="C16" s="41" t="s">
        <v>827</v>
      </c>
      <c r="D16" s="156">
        <v>3.6682521166110482</v>
      </c>
      <c r="E16" s="156">
        <v>123.75250882</v>
      </c>
      <c r="F16" s="153">
        <v>3.8234149470121617</v>
      </c>
    </row>
    <row r="17" spans="1:6" x14ac:dyDescent="0.2">
      <c r="A17" s="41" t="s">
        <v>828</v>
      </c>
      <c r="B17" s="153"/>
      <c r="C17" s="41" t="s">
        <v>829</v>
      </c>
      <c r="D17" s="156">
        <v>1.6450186904582498</v>
      </c>
      <c r="E17" s="156">
        <v>125.78826072</v>
      </c>
      <c r="F17" s="153">
        <v>4.8489393337890885</v>
      </c>
    </row>
    <row r="18" spans="1:6" x14ac:dyDescent="0.2">
      <c r="A18" s="41" t="s">
        <v>830</v>
      </c>
      <c r="B18" s="153"/>
      <c r="C18" s="41" t="s">
        <v>831</v>
      </c>
      <c r="D18" s="156">
        <v>0.94340826656435561</v>
      </c>
      <c r="E18" s="156">
        <v>126.97495757</v>
      </c>
      <c r="F18" s="153">
        <v>-3.6920440483507413</v>
      </c>
    </row>
    <row r="19" spans="1:6" x14ac:dyDescent="0.2">
      <c r="A19" s="41" t="s">
        <v>832</v>
      </c>
      <c r="B19" s="153">
        <v>2018</v>
      </c>
      <c r="C19" s="41" t="s">
        <v>812</v>
      </c>
      <c r="D19" s="156">
        <v>-4.7526787056992132</v>
      </c>
      <c r="E19" s="156">
        <v>120.9402458</v>
      </c>
      <c r="F19" s="153">
        <v>4.2650114656117948</v>
      </c>
    </row>
    <row r="20" spans="1:6" x14ac:dyDescent="0.2">
      <c r="A20" s="41" t="s">
        <v>833</v>
      </c>
      <c r="B20" s="153"/>
      <c r="C20" s="41" t="s">
        <v>814</v>
      </c>
      <c r="D20" s="156">
        <v>-7.422117088172814</v>
      </c>
      <c r="E20" s="156">
        <v>111.96391915</v>
      </c>
      <c r="F20" s="153">
        <v>1.4409022842339165</v>
      </c>
    </row>
    <row r="21" spans="1:6" x14ac:dyDescent="0.2">
      <c r="A21" s="41" t="s">
        <v>834</v>
      </c>
      <c r="B21" s="153"/>
      <c r="C21" s="41" t="s">
        <v>816</v>
      </c>
      <c r="D21" s="156">
        <v>6.7583125773424735</v>
      </c>
      <c r="E21" s="156">
        <v>119.53079078</v>
      </c>
      <c r="F21" s="153">
        <v>0.83433856825771235</v>
      </c>
    </row>
    <row r="22" spans="1:6" x14ac:dyDescent="0.2">
      <c r="A22" s="41" t="s">
        <v>835</v>
      </c>
      <c r="B22" s="153"/>
      <c r="C22" s="41" t="s">
        <v>818</v>
      </c>
      <c r="D22" s="156">
        <v>2.8665465673245638</v>
      </c>
      <c r="E22" s="156">
        <v>122.95719656</v>
      </c>
      <c r="F22" s="153">
        <v>16.135438342229243</v>
      </c>
    </row>
    <row r="23" spans="1:6" x14ac:dyDescent="0.2">
      <c r="A23" s="41" t="s">
        <v>836</v>
      </c>
      <c r="B23" s="153"/>
      <c r="C23" s="41" t="s">
        <v>820</v>
      </c>
      <c r="D23" s="156">
        <v>3.0439370404591504</v>
      </c>
      <c r="E23" s="156">
        <v>126.69993621</v>
      </c>
      <c r="F23" s="153">
        <v>4.7064240708747267</v>
      </c>
    </row>
    <row r="24" spans="1:6" x14ac:dyDescent="0.2">
      <c r="A24" s="41" t="s">
        <v>776</v>
      </c>
      <c r="B24" s="153"/>
      <c r="C24" s="41" t="s">
        <v>821</v>
      </c>
      <c r="D24" s="156">
        <v>3.008191782893078</v>
      </c>
      <c r="E24" s="156">
        <v>130.51131328</v>
      </c>
      <c r="F24" s="153">
        <v>10.86552688057558</v>
      </c>
    </row>
    <row r="25" spans="1:6" x14ac:dyDescent="0.2">
      <c r="A25" s="41" t="s">
        <v>791</v>
      </c>
      <c r="B25" s="153"/>
      <c r="C25" s="41" t="s">
        <v>822</v>
      </c>
      <c r="D25" s="156">
        <v>-0.45817036467721889</v>
      </c>
      <c r="E25" s="156">
        <v>129.91334911999999</v>
      </c>
      <c r="F25" s="153">
        <v>13.053061411115168</v>
      </c>
    </row>
    <row r="26" spans="1:6" x14ac:dyDescent="0.2">
      <c r="A26" s="41" t="s">
        <v>804</v>
      </c>
      <c r="B26" s="153"/>
      <c r="C26" s="41" t="s">
        <v>823</v>
      </c>
      <c r="D26" s="156">
        <v>1.2313032038935785</v>
      </c>
      <c r="E26" s="156">
        <v>131.51297635</v>
      </c>
      <c r="F26" s="153">
        <v>4.7027885948608077</v>
      </c>
    </row>
    <row r="27" spans="1:6" x14ac:dyDescent="0.2">
      <c r="A27" s="41" t="s">
        <v>837</v>
      </c>
      <c r="B27" s="153"/>
      <c r="C27" s="41" t="s">
        <v>825</v>
      </c>
      <c r="D27" s="156">
        <v>-1.2600246804466702</v>
      </c>
      <c r="E27" s="156">
        <v>129.85588039000001</v>
      </c>
      <c r="F27" s="153">
        <v>8.7810847267395982</v>
      </c>
    </row>
    <row r="28" spans="1:6" x14ac:dyDescent="0.2">
      <c r="A28" s="41" t="s">
        <v>838</v>
      </c>
      <c r="B28" s="153"/>
      <c r="C28" s="41" t="s">
        <v>827</v>
      </c>
      <c r="D28" s="156">
        <v>8.628865713549061</v>
      </c>
      <c r="E28" s="156">
        <v>141.06096993</v>
      </c>
      <c r="F28" s="153">
        <v>13.986351690999193</v>
      </c>
    </row>
    <row r="29" spans="1:6" x14ac:dyDescent="0.2">
      <c r="A29" s="41" t="s">
        <v>839</v>
      </c>
      <c r="B29" s="153"/>
      <c r="C29" s="41" t="s">
        <v>829</v>
      </c>
      <c r="D29" s="156">
        <v>-2.8386049890249665</v>
      </c>
      <c r="E29" s="156">
        <v>137.05680620000001</v>
      </c>
      <c r="F29" s="153">
        <v>8.9583442965980566</v>
      </c>
    </row>
    <row r="30" spans="1:6" x14ac:dyDescent="0.2">
      <c r="A30" s="41" t="s">
        <v>840</v>
      </c>
      <c r="B30" s="153"/>
      <c r="C30" s="41" t="s">
        <v>831</v>
      </c>
      <c r="D30" s="156">
        <v>-4.6354987659124429</v>
      </c>
      <c r="E30" s="156">
        <v>130.70353964</v>
      </c>
      <c r="F30" s="153">
        <v>2.9364704201176615</v>
      </c>
    </row>
    <row r="31" spans="1:6" x14ac:dyDescent="0.2">
      <c r="A31" s="41" t="s">
        <v>841</v>
      </c>
      <c r="B31" s="153">
        <v>2019</v>
      </c>
      <c r="C31" s="41" t="s">
        <v>812</v>
      </c>
      <c r="D31" s="156">
        <v>-5.3516688371761045</v>
      </c>
      <c r="E31" s="156">
        <v>123.70871904000001</v>
      </c>
      <c r="F31" s="153">
        <v>2.2891248663230397</v>
      </c>
    </row>
    <row r="32" spans="1:6" x14ac:dyDescent="0.2">
      <c r="A32" s="41" t="s">
        <v>842</v>
      </c>
      <c r="B32" s="153"/>
      <c r="C32" s="41" t="s">
        <v>814</v>
      </c>
      <c r="D32" s="156">
        <v>-7.1866163670527987</v>
      </c>
      <c r="E32" s="156">
        <v>114.81824799</v>
      </c>
      <c r="F32" s="153">
        <v>2.5493291603842612</v>
      </c>
    </row>
    <row r="33" spans="1:6" x14ac:dyDescent="0.2">
      <c r="A33" s="41" t="s">
        <v>843</v>
      </c>
      <c r="B33" s="153"/>
      <c r="C33" s="41" t="s">
        <v>816</v>
      </c>
      <c r="D33" s="156">
        <v>12.372429190207848</v>
      </c>
      <c r="E33" s="156">
        <v>129.02405442</v>
      </c>
      <c r="F33" s="153">
        <v>7.9421072830285473</v>
      </c>
    </row>
    <row r="34" spans="1:6" x14ac:dyDescent="0.2">
      <c r="A34" s="41" t="s">
        <v>844</v>
      </c>
      <c r="B34" s="153"/>
      <c r="C34" s="41" t="s">
        <v>818</v>
      </c>
      <c r="D34" s="156">
        <v>-4.648499589445775</v>
      </c>
      <c r="E34" s="156">
        <v>123.02637178000001</v>
      </c>
      <c r="F34" s="153">
        <v>5.6259594342856989E-2</v>
      </c>
    </row>
    <row r="35" spans="1:6" x14ac:dyDescent="0.2">
      <c r="A35" s="41" t="s">
        <v>845</v>
      </c>
      <c r="B35" s="153"/>
      <c r="C35" s="41" t="s">
        <v>820</v>
      </c>
      <c r="D35" s="156">
        <v>3.7306480095238626</v>
      </c>
      <c r="E35" s="156">
        <v>127.61605267</v>
      </c>
      <c r="F35" s="153">
        <v>0.72305992205203007</v>
      </c>
    </row>
    <row r="36" spans="1:6" x14ac:dyDescent="0.2">
      <c r="A36" s="41" t="s">
        <v>777</v>
      </c>
      <c r="B36" s="153"/>
      <c r="C36" s="41" t="s">
        <v>821</v>
      </c>
      <c r="D36" s="156">
        <v>-1.1964556715668893</v>
      </c>
      <c r="E36" s="156">
        <v>126.08918317</v>
      </c>
      <c r="F36" s="153">
        <v>-3.3883117094322124</v>
      </c>
    </row>
    <row r="37" spans="1:6" x14ac:dyDescent="0.2">
      <c r="A37" s="41" t="s">
        <v>792</v>
      </c>
      <c r="B37" s="153"/>
      <c r="C37" s="41" t="s">
        <v>822</v>
      </c>
      <c r="D37" s="156">
        <v>1.6938530144338044</v>
      </c>
      <c r="E37" s="156">
        <v>128.2249486</v>
      </c>
      <c r="F37" s="153">
        <v>-1.2996358968780219</v>
      </c>
    </row>
    <row r="38" spans="1:6" x14ac:dyDescent="0.2">
      <c r="A38" s="41" t="s">
        <v>805</v>
      </c>
      <c r="B38" s="153"/>
      <c r="C38" s="41" t="s">
        <v>823</v>
      </c>
      <c r="D38" s="156">
        <v>-0.58446363845920946</v>
      </c>
      <c r="E38" s="156">
        <v>127.47552039999999</v>
      </c>
      <c r="F38" s="153">
        <v>-3.0700057606900999</v>
      </c>
    </row>
    <row r="39" spans="1:6" x14ac:dyDescent="0.2">
      <c r="A39" s="41" t="s">
        <v>846</v>
      </c>
      <c r="B39" s="153"/>
      <c r="C39" s="41" t="s">
        <v>825</v>
      </c>
      <c r="D39" s="156">
        <v>0.86643605496510601</v>
      </c>
      <c r="E39" s="156">
        <v>128.58001426999999</v>
      </c>
      <c r="F39" s="153">
        <v>-0.98252471599142921</v>
      </c>
    </row>
    <row r="40" spans="1:6" x14ac:dyDescent="0.2">
      <c r="A40" s="41" t="s">
        <v>847</v>
      </c>
      <c r="B40" s="153"/>
      <c r="C40" s="41" t="s">
        <v>827</v>
      </c>
      <c r="D40" s="156">
        <v>4.4089911267980746</v>
      </c>
      <c r="E40" s="156">
        <v>134.24909568999999</v>
      </c>
      <c r="F40" s="153">
        <v>-4.8290283580074123</v>
      </c>
    </row>
    <row r="41" spans="1:6" x14ac:dyDescent="0.2">
      <c r="A41" s="41" t="s">
        <v>848</v>
      </c>
      <c r="B41" s="153"/>
      <c r="C41" s="41" t="s">
        <v>829</v>
      </c>
      <c r="D41" s="156">
        <v>-3.4039078822192579</v>
      </c>
      <c r="E41" s="156">
        <v>129.67938014000001</v>
      </c>
      <c r="F41" s="153">
        <v>-5.3827506014072029</v>
      </c>
    </row>
    <row r="42" spans="1:6" x14ac:dyDescent="0.2">
      <c r="A42" s="41" t="s">
        <v>849</v>
      </c>
      <c r="B42" s="153"/>
      <c r="C42" s="41" t="s">
        <v>831</v>
      </c>
      <c r="D42" s="156">
        <v>2.4923487963242112</v>
      </c>
      <c r="E42" s="156">
        <v>132.91144260999999</v>
      </c>
      <c r="F42" s="153">
        <v>1.689244970779884</v>
      </c>
    </row>
    <row r="43" spans="1:6" x14ac:dyDescent="0.2">
      <c r="A43" s="41" t="s">
        <v>850</v>
      </c>
      <c r="B43" s="153">
        <v>2020</v>
      </c>
      <c r="C43" s="41" t="s">
        <v>812</v>
      </c>
      <c r="D43" s="156">
        <v>-9.1564572703572136</v>
      </c>
      <c r="E43" s="156">
        <v>120.74146316</v>
      </c>
      <c r="F43" s="153">
        <v>-2.3985826569270166</v>
      </c>
    </row>
    <row r="44" spans="1:6" x14ac:dyDescent="0.2">
      <c r="A44" s="41" t="s">
        <v>851</v>
      </c>
      <c r="B44" s="153"/>
      <c r="C44" s="41" t="s">
        <v>814</v>
      </c>
      <c r="D44" s="156">
        <v>-6.6694518595727779</v>
      </c>
      <c r="E44" s="156">
        <v>112.68866939999999</v>
      </c>
      <c r="F44" s="153">
        <v>-1.8547387956881927</v>
      </c>
    </row>
    <row r="45" spans="1:6" x14ac:dyDescent="0.2">
      <c r="A45" s="41" t="s">
        <v>852</v>
      </c>
      <c r="B45" s="153"/>
      <c r="C45" s="41" t="s">
        <v>816</v>
      </c>
      <c r="D45" s="156">
        <v>12.992762677877542</v>
      </c>
      <c r="E45" s="156">
        <v>127.33004078</v>
      </c>
      <c r="F45" s="153">
        <v>-1.3129440456782029</v>
      </c>
    </row>
    <row r="46" spans="1:6" x14ac:dyDescent="0.2">
      <c r="A46" s="41" t="s">
        <v>853</v>
      </c>
      <c r="B46" s="153"/>
      <c r="C46" s="41" t="s">
        <v>818</v>
      </c>
      <c r="D46" s="156">
        <v>-21.912171164860286</v>
      </c>
      <c r="E46" s="156">
        <v>99.4292643</v>
      </c>
      <c r="F46" s="153">
        <v>-19.180527832030329</v>
      </c>
    </row>
    <row r="47" spans="1:6" x14ac:dyDescent="0.2">
      <c r="A47" s="41" t="s">
        <v>854</v>
      </c>
      <c r="B47" s="153"/>
      <c r="C47" s="41" t="s">
        <v>820</v>
      </c>
      <c r="D47" s="156">
        <v>2.8429525048793907</v>
      </c>
      <c r="E47" s="156">
        <v>102.25599106</v>
      </c>
      <c r="F47" s="153">
        <v>-19.872156425005652</v>
      </c>
    </row>
    <row r="48" spans="1:6" x14ac:dyDescent="0.2">
      <c r="A48" s="41" t="s">
        <v>799</v>
      </c>
      <c r="B48" s="153"/>
      <c r="C48" s="41" t="s">
        <v>821</v>
      </c>
      <c r="D48" s="156">
        <v>10.661668433297953</v>
      </c>
      <c r="E48" s="156">
        <v>113.15818578</v>
      </c>
      <c r="F48" s="153">
        <v>-10.255437512483333</v>
      </c>
    </row>
    <row r="49" spans="1:6" x14ac:dyDescent="0.2">
      <c r="A49" s="41" t="s">
        <v>793</v>
      </c>
      <c r="B49" s="153"/>
      <c r="C49" s="41" t="s">
        <v>822</v>
      </c>
      <c r="D49" s="156">
        <v>4.4399595975919199</v>
      </c>
      <c r="E49" s="156">
        <v>118.18236351</v>
      </c>
      <c r="F49" s="153">
        <v>-7.8320055493475174</v>
      </c>
    </row>
    <row r="50" spans="1:6" x14ac:dyDescent="0.2">
      <c r="A50" s="41" t="s">
        <v>806</v>
      </c>
      <c r="B50" s="153"/>
      <c r="C50" s="41" t="s">
        <v>823</v>
      </c>
      <c r="D50" s="157">
        <v>-1.1322752060943349</v>
      </c>
      <c r="E50" s="158">
        <v>116.84421390999999</v>
      </c>
      <c r="F50" s="153">
        <v>-8.339880830955213</v>
      </c>
    </row>
    <row r="51" spans="1:6" x14ac:dyDescent="0.2">
      <c r="A51" s="41" t="s">
        <v>855</v>
      </c>
      <c r="B51" s="153"/>
      <c r="C51" s="41" t="s">
        <v>825</v>
      </c>
      <c r="D51" s="156">
        <v>0.87115017161572605</v>
      </c>
      <c r="E51" s="158">
        <v>117.86210248</v>
      </c>
      <c r="F51" s="153">
        <v>-8.3355969828202667</v>
      </c>
    </row>
    <row r="52" spans="1:6" x14ac:dyDescent="0.2">
      <c r="A52" s="41" t="s">
        <v>856</v>
      </c>
      <c r="B52" s="153"/>
      <c r="C52" s="41" t="s">
        <v>827</v>
      </c>
      <c r="D52" s="156">
        <v>7.5960028301032558</v>
      </c>
      <c r="E52" s="156">
        <v>126.81491112</v>
      </c>
      <c r="F52" s="153">
        <v>-5.5376049512963279</v>
      </c>
    </row>
    <row r="53" spans="1:6" x14ac:dyDescent="0.2">
      <c r="A53" s="41" t="s">
        <v>857</v>
      </c>
      <c r="B53" s="153"/>
      <c r="C53" s="41" t="s">
        <v>829</v>
      </c>
      <c r="D53" s="156">
        <v>8.004625726065763E-2</v>
      </c>
      <c r="E53" s="156">
        <v>126.91642170999999</v>
      </c>
      <c r="F53" s="153">
        <v>-2.1306073695117616</v>
      </c>
    </row>
    <row r="54" spans="1:6" x14ac:dyDescent="0.2">
      <c r="A54" s="41" t="s">
        <v>858</v>
      </c>
      <c r="B54" s="153"/>
      <c r="C54" s="41" t="s">
        <v>831</v>
      </c>
      <c r="D54" s="156">
        <v>9.2702664647162614</v>
      </c>
      <c r="E54" s="156">
        <v>138.68191218999999</v>
      </c>
      <c r="F54" s="153">
        <v>4.341589758326676</v>
      </c>
    </row>
    <row r="55" spans="1:6" x14ac:dyDescent="0.2">
      <c r="A55" s="41" t="s">
        <v>859</v>
      </c>
      <c r="B55" s="153">
        <v>2021</v>
      </c>
      <c r="C55" s="41" t="s">
        <v>812</v>
      </c>
      <c r="D55" s="156">
        <v>-12.573429501109331</v>
      </c>
      <c r="E55" s="156">
        <v>121.24483973</v>
      </c>
      <c r="F55" s="153">
        <v>0.4169044807192317</v>
      </c>
    </row>
    <row r="56" spans="1:6" x14ac:dyDescent="0.2">
      <c r="A56" s="41" t="s">
        <v>860</v>
      </c>
      <c r="B56" s="153"/>
      <c r="C56" s="41" t="s">
        <v>814</v>
      </c>
      <c r="D56" s="156">
        <v>-1.5839829755037376</v>
      </c>
      <c r="E56" s="156">
        <v>119.32434211</v>
      </c>
      <c r="F56" s="153">
        <v>5.8885003659471806</v>
      </c>
    </row>
    <row r="57" spans="1:6" x14ac:dyDescent="0.2">
      <c r="A57" s="41" t="s">
        <v>861</v>
      </c>
      <c r="B57" s="153"/>
      <c r="C57" s="41" t="s">
        <v>816</v>
      </c>
      <c r="D57" s="156">
        <v>16.422313237591915</v>
      </c>
      <c r="E57" s="156">
        <v>138.92015934</v>
      </c>
      <c r="F57" s="153">
        <v>9.1024227189444815</v>
      </c>
    </row>
    <row r="58" spans="1:6" x14ac:dyDescent="0.2">
      <c r="A58" s="41" t="s">
        <v>862</v>
      </c>
      <c r="B58" s="153"/>
      <c r="C58" s="41" t="s">
        <v>818</v>
      </c>
      <c r="D58" s="156">
        <v>-6.3440124110643676</v>
      </c>
      <c r="E58" s="156">
        <v>130.10704719</v>
      </c>
      <c r="F58" s="153">
        <v>30.8538769807633</v>
      </c>
    </row>
    <row r="59" spans="1:6" x14ac:dyDescent="0.2">
      <c r="A59" s="41" t="s">
        <v>863</v>
      </c>
      <c r="B59" s="153"/>
      <c r="C59" s="41" t="s">
        <v>820</v>
      </c>
      <c r="D59" s="156">
        <v>1.521261209709569</v>
      </c>
      <c r="E59" s="156">
        <v>132.08631523</v>
      </c>
      <c r="F59" s="153">
        <v>29.172201903061772</v>
      </c>
    </row>
    <row r="60" spans="1:6" x14ac:dyDescent="0.2">
      <c r="A60" s="41" t="s">
        <v>778</v>
      </c>
      <c r="B60" s="153"/>
      <c r="C60" s="41" t="s">
        <v>821</v>
      </c>
      <c r="D60" s="156">
        <v>6.7847392550811279</v>
      </c>
      <c r="E60" s="156">
        <v>141.04802731000001</v>
      </c>
      <c r="F60" s="153">
        <v>24.646773309200022</v>
      </c>
    </row>
    <row r="61" spans="1:6" x14ac:dyDescent="0.2">
      <c r="A61" s="41" t="s">
        <v>794</v>
      </c>
      <c r="B61" s="153"/>
      <c r="C61" s="41" t="s">
        <v>822</v>
      </c>
      <c r="D61" s="156">
        <v>-0.60485795247952034</v>
      </c>
      <c r="E61" s="156">
        <v>140.19488709999999</v>
      </c>
      <c r="F61" s="153">
        <v>18.625895553474354</v>
      </c>
    </row>
    <row r="62" spans="1:6" x14ac:dyDescent="0.2">
      <c r="A62" s="41" t="s">
        <v>807</v>
      </c>
      <c r="B62" s="153"/>
      <c r="C62" s="41" t="s">
        <v>823</v>
      </c>
      <c r="D62" s="156">
        <v>0.96040649402542344</v>
      </c>
      <c r="E62" s="156">
        <v>141.5413279</v>
      </c>
      <c r="F62" s="153">
        <v>21.136788175940929</v>
      </c>
    </row>
    <row r="63" spans="1:6" x14ac:dyDescent="0.2">
      <c r="A63" s="41" t="s">
        <v>876</v>
      </c>
      <c r="B63" s="153"/>
      <c r="C63" s="41" t="s">
        <v>825</v>
      </c>
      <c r="D63" s="157">
        <v>-6.7365024346357175E-2</v>
      </c>
      <c r="E63" s="158">
        <v>141.44597855000001</v>
      </c>
      <c r="F63" s="153">
        <v>20.009719471958295</v>
      </c>
    </row>
    <row r="64" spans="1:6" x14ac:dyDescent="0.2">
      <c r="A64" s="41" t="s">
        <v>898</v>
      </c>
      <c r="C64" s="41" t="s">
        <v>827</v>
      </c>
      <c r="D64" s="156">
        <v>-5.1900040391788249E-2</v>
      </c>
      <c r="E64" s="156">
        <v>141.37256803</v>
      </c>
      <c r="F64" s="153">
        <v>11.479452046632472</v>
      </c>
    </row>
    <row r="65" spans="1:6" x14ac:dyDescent="0.2">
      <c r="A65" s="41" t="s">
        <v>946</v>
      </c>
      <c r="C65" s="41" t="s">
        <v>829</v>
      </c>
      <c r="D65" s="156">
        <v>4.1162836263716347</v>
      </c>
      <c r="E65" s="156">
        <v>147.19186389999999</v>
      </c>
      <c r="F65" s="153">
        <v>15.975428488150047</v>
      </c>
    </row>
    <row r="159" spans="2:2" x14ac:dyDescent="0.2">
      <c r="B159" s="214"/>
    </row>
  </sheetData>
  <mergeCells count="1">
    <mergeCell ref="H1:I1"/>
  </mergeCells>
  <hyperlinks>
    <hyperlink ref="H1:I1" location="Index!A1" display="Regresar al Índice" xr:uid="{00000000-0004-0000-7800-000000000000}"/>
  </hyperlinks>
  <pageMargins left="0.7" right="0.7" top="0.75" bottom="0.75"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Hoja234"/>
  <dimension ref="A1:I159"/>
  <sheetViews>
    <sheetView workbookViewId="0"/>
  </sheetViews>
  <sheetFormatPr baseColWidth="10" defaultColWidth="9.140625" defaultRowHeight="14.25" x14ac:dyDescent="0.2"/>
  <cols>
    <col min="1" max="16384" width="9.140625" style="148"/>
  </cols>
  <sheetData>
    <row r="1" spans="1:9" x14ac:dyDescent="0.2">
      <c r="A1" s="13" t="s">
        <v>1286</v>
      </c>
      <c r="H1" s="291" t="s">
        <v>38</v>
      </c>
      <c r="I1" s="291"/>
    </row>
    <row r="6" spans="1:9" x14ac:dyDescent="0.2">
      <c r="A6" s="148" t="s">
        <v>708</v>
      </c>
      <c r="B6" s="148" t="s">
        <v>709</v>
      </c>
    </row>
    <row r="7" spans="1:9" x14ac:dyDescent="0.2">
      <c r="A7" s="148" t="s">
        <v>12</v>
      </c>
      <c r="B7" s="152">
        <v>-0.63329243273437208</v>
      </c>
    </row>
    <row r="8" spans="1:9" x14ac:dyDescent="0.2">
      <c r="A8" s="148" t="s">
        <v>33</v>
      </c>
      <c r="B8" s="152">
        <v>1.9640780970356497</v>
      </c>
    </row>
    <row r="9" spans="1:9" x14ac:dyDescent="0.2">
      <c r="A9" s="148" t="s">
        <v>3</v>
      </c>
      <c r="B9" s="152">
        <v>3.0324424575562516</v>
      </c>
    </row>
    <row r="10" spans="1:9" x14ac:dyDescent="0.2">
      <c r="A10" s="148" t="s">
        <v>18</v>
      </c>
      <c r="B10" s="152">
        <v>4.1801012886489541</v>
      </c>
    </row>
    <row r="11" spans="1:9" x14ac:dyDescent="0.2">
      <c r="A11" s="148" t="s">
        <v>22</v>
      </c>
      <c r="B11" s="152">
        <v>4.6240020651129417</v>
      </c>
    </row>
    <row r="12" spans="1:9" x14ac:dyDescent="0.2">
      <c r="A12" s="148" t="s">
        <v>6</v>
      </c>
      <c r="B12" s="152">
        <v>5.1569427566949306</v>
      </c>
    </row>
    <row r="13" spans="1:9" x14ac:dyDescent="0.2">
      <c r="A13" s="148" t="s">
        <v>21</v>
      </c>
      <c r="B13" s="152">
        <v>5.1725359231332586</v>
      </c>
    </row>
    <row r="14" spans="1:9" x14ac:dyDescent="0.2">
      <c r="A14" s="148" t="s">
        <v>16</v>
      </c>
      <c r="B14" s="152">
        <v>5.2757737100269697</v>
      </c>
    </row>
    <row r="15" spans="1:9" x14ac:dyDescent="0.2">
      <c r="A15" s="148" t="s">
        <v>19</v>
      </c>
      <c r="B15" s="152">
        <v>5.6488148490700754</v>
      </c>
    </row>
    <row r="16" spans="1:9" x14ac:dyDescent="0.2">
      <c r="A16" s="148" t="s">
        <v>17</v>
      </c>
      <c r="B16" s="152">
        <v>6.0640774981846297</v>
      </c>
    </row>
    <row r="17" spans="1:2" x14ac:dyDescent="0.2">
      <c r="A17" s="148" t="s">
        <v>29</v>
      </c>
      <c r="B17" s="152">
        <v>6.9467890644541077</v>
      </c>
    </row>
    <row r="18" spans="1:2" x14ac:dyDescent="0.2">
      <c r="A18" s="148" t="s">
        <v>23</v>
      </c>
      <c r="B18" s="152">
        <v>7.0613186079443393</v>
      </c>
    </row>
    <row r="19" spans="1:2" x14ac:dyDescent="0.2">
      <c r="A19" s="148" t="s">
        <v>15</v>
      </c>
      <c r="B19" s="152">
        <v>7.0808100213359451</v>
      </c>
    </row>
    <row r="20" spans="1:2" x14ac:dyDescent="0.2">
      <c r="A20" s="148" t="s">
        <v>28</v>
      </c>
      <c r="B20" s="152">
        <v>7.4067855878018909</v>
      </c>
    </row>
    <row r="21" spans="1:2" x14ac:dyDescent="0.2">
      <c r="A21" s="148" t="s">
        <v>14</v>
      </c>
      <c r="B21" s="152">
        <v>7.9263767514496308</v>
      </c>
    </row>
    <row r="22" spans="1:2" x14ac:dyDescent="0.2">
      <c r="A22" s="148" t="s">
        <v>31</v>
      </c>
      <c r="B22" s="152">
        <v>7.9378965574824587</v>
      </c>
    </row>
    <row r="23" spans="1:2" x14ac:dyDescent="0.2">
      <c r="A23" s="148" t="s">
        <v>7</v>
      </c>
      <c r="B23" s="152">
        <v>8.9224721041573805</v>
      </c>
    </row>
    <row r="24" spans="1:2" x14ac:dyDescent="0.2">
      <c r="A24" s="148" t="s">
        <v>27</v>
      </c>
      <c r="B24" s="152">
        <v>10.905320296788283</v>
      </c>
    </row>
    <row r="25" spans="1:2" x14ac:dyDescent="0.2">
      <c r="A25" s="148" t="s">
        <v>712</v>
      </c>
      <c r="B25" s="152">
        <v>11.769696642390423</v>
      </c>
    </row>
    <row r="26" spans="1:2" x14ac:dyDescent="0.2">
      <c r="A26" s="148" t="s">
        <v>715</v>
      </c>
      <c r="B26" s="152">
        <v>12.289758570045292</v>
      </c>
    </row>
    <row r="27" spans="1:2" x14ac:dyDescent="0.2">
      <c r="A27" s="148" t="s">
        <v>1</v>
      </c>
      <c r="B27" s="152">
        <v>13.267906457227985</v>
      </c>
    </row>
    <row r="28" spans="1:2" x14ac:dyDescent="0.2">
      <c r="A28" s="148" t="s">
        <v>32</v>
      </c>
      <c r="B28" s="152">
        <v>15.106821691802022</v>
      </c>
    </row>
    <row r="29" spans="1:2" x14ac:dyDescent="0.2">
      <c r="A29" s="148" t="s">
        <v>8</v>
      </c>
      <c r="B29" s="152">
        <v>15.594306662711107</v>
      </c>
    </row>
    <row r="30" spans="1:2" x14ac:dyDescent="0.2">
      <c r="A30" s="148" t="s">
        <v>0</v>
      </c>
      <c r="B30" s="152">
        <v>15.975428488150047</v>
      </c>
    </row>
    <row r="31" spans="1:2" x14ac:dyDescent="0.2">
      <c r="A31" s="148" t="s">
        <v>713</v>
      </c>
      <c r="B31" s="152">
        <v>16.316682522048715</v>
      </c>
    </row>
    <row r="32" spans="1:2" x14ac:dyDescent="0.2">
      <c r="A32" s="148" t="s">
        <v>10</v>
      </c>
      <c r="B32" s="152">
        <v>17.225234863553712</v>
      </c>
    </row>
    <row r="33" spans="1:2" x14ac:dyDescent="0.2">
      <c r="A33" s="148" t="s">
        <v>716</v>
      </c>
      <c r="B33" s="152">
        <v>17.346464241719829</v>
      </c>
    </row>
    <row r="34" spans="1:2" x14ac:dyDescent="0.2">
      <c r="A34" s="148" t="s">
        <v>711</v>
      </c>
      <c r="B34" s="152">
        <v>19.414168922367676</v>
      </c>
    </row>
    <row r="35" spans="1:2" x14ac:dyDescent="0.2">
      <c r="A35" s="148" t="s">
        <v>26</v>
      </c>
      <c r="B35" s="152">
        <v>19.935768032332184</v>
      </c>
    </row>
    <row r="36" spans="1:2" x14ac:dyDescent="0.2">
      <c r="A36" s="148" t="s">
        <v>714</v>
      </c>
      <c r="B36" s="152">
        <v>19.946374006583405</v>
      </c>
    </row>
    <row r="37" spans="1:2" x14ac:dyDescent="0.2">
      <c r="A37" s="148" t="s">
        <v>11</v>
      </c>
      <c r="B37" s="152">
        <v>20.409155672928598</v>
      </c>
    </row>
    <row r="38" spans="1:2" x14ac:dyDescent="0.2">
      <c r="A38" s="148" t="s">
        <v>30</v>
      </c>
      <c r="B38" s="152">
        <v>26.880334412970559</v>
      </c>
    </row>
    <row r="39" spans="1:2" x14ac:dyDescent="0.2">
      <c r="A39" s="148" t="s">
        <v>710</v>
      </c>
      <c r="B39" s="152">
        <v>37.266837255086081</v>
      </c>
    </row>
    <row r="159" spans="2:2" x14ac:dyDescent="0.2">
      <c r="B159" s="213"/>
    </row>
  </sheetData>
  <mergeCells count="1">
    <mergeCell ref="H1:I1"/>
  </mergeCells>
  <hyperlinks>
    <hyperlink ref="H1:I1" location="Index!A1" display="Regresar al Índice" xr:uid="{00000000-0004-0000-7900-000000000000}"/>
  </hyperlinks>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Hoja235"/>
  <dimension ref="A1:I159"/>
  <sheetViews>
    <sheetView workbookViewId="0"/>
  </sheetViews>
  <sheetFormatPr baseColWidth="10" defaultColWidth="9.140625" defaultRowHeight="14.25" x14ac:dyDescent="0.2"/>
  <cols>
    <col min="1" max="16384" width="9.140625" style="148"/>
  </cols>
  <sheetData>
    <row r="1" spans="1:9" x14ac:dyDescent="0.2">
      <c r="A1" s="13" t="s">
        <v>1287</v>
      </c>
      <c r="H1" s="291" t="s">
        <v>38</v>
      </c>
      <c r="I1" s="291"/>
    </row>
    <row r="6" spans="1:9" x14ac:dyDescent="0.2">
      <c r="A6" s="148" t="s">
        <v>708</v>
      </c>
      <c r="B6" s="148" t="s">
        <v>717</v>
      </c>
    </row>
    <row r="7" spans="1:9" x14ac:dyDescent="0.2">
      <c r="A7" s="148" t="s">
        <v>28</v>
      </c>
      <c r="B7" s="152">
        <v>-4.5709525889120233</v>
      </c>
    </row>
    <row r="8" spans="1:9" x14ac:dyDescent="0.2">
      <c r="A8" s="148" t="s">
        <v>6</v>
      </c>
      <c r="B8" s="152">
        <v>-3.5728380264898343</v>
      </c>
    </row>
    <row r="9" spans="1:9" x14ac:dyDescent="0.2">
      <c r="A9" s="148" t="s">
        <v>12</v>
      </c>
      <c r="B9" s="152">
        <v>-2.6970013599411722</v>
      </c>
    </row>
    <row r="10" spans="1:9" x14ac:dyDescent="0.2">
      <c r="A10" s="148" t="s">
        <v>32</v>
      </c>
      <c r="B10" s="152">
        <v>-1.2822230532998029</v>
      </c>
    </row>
    <row r="11" spans="1:9" x14ac:dyDescent="0.2">
      <c r="A11" s="148" t="s">
        <v>26</v>
      </c>
      <c r="B11" s="152">
        <v>-0.93379187784138429</v>
      </c>
    </row>
    <row r="12" spans="1:9" x14ac:dyDescent="0.2">
      <c r="A12" s="148" t="s">
        <v>30</v>
      </c>
      <c r="B12" s="152">
        <v>-0.75322670101888745</v>
      </c>
    </row>
    <row r="13" spans="1:9" x14ac:dyDescent="0.2">
      <c r="A13" s="148" t="s">
        <v>10</v>
      </c>
      <c r="B13" s="152">
        <v>-0.29409038164535511</v>
      </c>
    </row>
    <row r="14" spans="1:9" x14ac:dyDescent="0.2">
      <c r="A14" s="148" t="s">
        <v>22</v>
      </c>
      <c r="B14" s="152">
        <v>-1.0953329690328547E-2</v>
      </c>
    </row>
    <row r="15" spans="1:9" x14ac:dyDescent="0.2">
      <c r="A15" s="148" t="s">
        <v>715</v>
      </c>
      <c r="B15" s="152">
        <v>0.14642896569742136</v>
      </c>
    </row>
    <row r="16" spans="1:9" x14ac:dyDescent="0.2">
      <c r="A16" s="148" t="s">
        <v>21</v>
      </c>
      <c r="B16" s="152">
        <v>0.39899600259888413</v>
      </c>
    </row>
    <row r="17" spans="1:2" x14ac:dyDescent="0.2">
      <c r="A17" s="148" t="s">
        <v>712</v>
      </c>
      <c r="B17" s="152">
        <v>0.43526065440222217</v>
      </c>
    </row>
    <row r="18" spans="1:2" x14ac:dyDescent="0.2">
      <c r="A18" s="148" t="s">
        <v>29</v>
      </c>
      <c r="B18" s="152">
        <v>1.1626913008815176</v>
      </c>
    </row>
    <row r="19" spans="1:2" x14ac:dyDescent="0.2">
      <c r="A19" s="148" t="s">
        <v>14</v>
      </c>
      <c r="B19" s="152">
        <v>1.1787108732993017</v>
      </c>
    </row>
    <row r="20" spans="1:2" x14ac:dyDescent="0.2">
      <c r="A20" s="148" t="s">
        <v>711</v>
      </c>
      <c r="B20" s="152">
        <v>1.2530579844841905</v>
      </c>
    </row>
    <row r="21" spans="1:2" x14ac:dyDescent="0.2">
      <c r="A21" s="148" t="s">
        <v>23</v>
      </c>
      <c r="B21" s="152">
        <v>1.6876834658721533</v>
      </c>
    </row>
    <row r="22" spans="1:2" x14ac:dyDescent="0.2">
      <c r="A22" s="148" t="s">
        <v>19</v>
      </c>
      <c r="B22" s="152">
        <v>1.7965744259470624</v>
      </c>
    </row>
    <row r="23" spans="1:2" x14ac:dyDescent="0.2">
      <c r="A23" s="148" t="s">
        <v>11</v>
      </c>
      <c r="B23" s="152">
        <v>1.9255109874511018</v>
      </c>
    </row>
    <row r="24" spans="1:2" x14ac:dyDescent="0.2">
      <c r="A24" s="148" t="s">
        <v>7</v>
      </c>
      <c r="B24" s="152">
        <v>2.0009579090026328</v>
      </c>
    </row>
    <row r="25" spans="1:2" x14ac:dyDescent="0.2">
      <c r="A25" s="148" t="s">
        <v>8</v>
      </c>
      <c r="B25" s="152">
        <v>2.0033928100530192</v>
      </c>
    </row>
    <row r="26" spans="1:2" x14ac:dyDescent="0.2">
      <c r="A26" s="148" t="s">
        <v>18</v>
      </c>
      <c r="B26" s="152">
        <v>2.5438494270818581</v>
      </c>
    </row>
    <row r="27" spans="1:2" x14ac:dyDescent="0.2">
      <c r="A27" s="148" t="s">
        <v>17</v>
      </c>
      <c r="B27" s="152">
        <v>2.9103992865088428</v>
      </c>
    </row>
    <row r="28" spans="1:2" x14ac:dyDescent="0.2">
      <c r="A28" s="148" t="s">
        <v>1</v>
      </c>
      <c r="B28" s="152">
        <v>2.9959556703545847</v>
      </c>
    </row>
    <row r="29" spans="1:2" x14ac:dyDescent="0.2">
      <c r="A29" s="148" t="s">
        <v>31</v>
      </c>
      <c r="B29" s="152">
        <v>3.0459568616436372</v>
      </c>
    </row>
    <row r="30" spans="1:2" x14ac:dyDescent="0.2">
      <c r="A30" s="148" t="s">
        <v>710</v>
      </c>
      <c r="B30" s="152">
        <v>3.1556283379228236</v>
      </c>
    </row>
    <row r="31" spans="1:2" x14ac:dyDescent="0.2">
      <c r="A31" s="148" t="s">
        <v>15</v>
      </c>
      <c r="B31" s="152">
        <v>3.3507754630852573</v>
      </c>
    </row>
    <row r="32" spans="1:2" x14ac:dyDescent="0.2">
      <c r="A32" s="148" t="s">
        <v>3</v>
      </c>
      <c r="B32" s="152">
        <v>3.4267272641930262</v>
      </c>
    </row>
    <row r="33" spans="1:2" x14ac:dyDescent="0.2">
      <c r="A33" s="148" t="s">
        <v>713</v>
      </c>
      <c r="B33" s="152">
        <v>3.9823077589361175</v>
      </c>
    </row>
    <row r="34" spans="1:2" x14ac:dyDescent="0.2">
      <c r="A34" s="148" t="s">
        <v>33</v>
      </c>
      <c r="B34" s="152">
        <v>5.0605450001880161</v>
      </c>
    </row>
    <row r="35" spans="1:2" x14ac:dyDescent="0.2">
      <c r="A35" s="148" t="s">
        <v>0</v>
      </c>
      <c r="B35" s="152">
        <v>5.5375460983729887</v>
      </c>
    </row>
    <row r="36" spans="1:2" x14ac:dyDescent="0.2">
      <c r="A36" s="148" t="s">
        <v>27</v>
      </c>
      <c r="B36" s="152">
        <v>6.9592920515910563</v>
      </c>
    </row>
    <row r="37" spans="1:2" x14ac:dyDescent="0.2">
      <c r="A37" s="148" t="s">
        <v>51</v>
      </c>
      <c r="B37" s="152">
        <v>6.9794786490919263</v>
      </c>
    </row>
    <row r="38" spans="1:2" x14ac:dyDescent="0.2">
      <c r="A38" s="148" t="s">
        <v>714</v>
      </c>
      <c r="B38" s="152">
        <v>7.9430046327830528</v>
      </c>
    </row>
    <row r="39" spans="1:2" x14ac:dyDescent="0.2">
      <c r="A39" s="148" t="s">
        <v>16</v>
      </c>
      <c r="B39" s="152">
        <v>18.171122512676142</v>
      </c>
    </row>
    <row r="159" spans="2:2" x14ac:dyDescent="0.2">
      <c r="B159" s="213"/>
    </row>
  </sheetData>
  <mergeCells count="1">
    <mergeCell ref="H1:I1"/>
  </mergeCells>
  <hyperlinks>
    <hyperlink ref="H1:I1" location="Index!A1" display="Regresar al Índice" xr:uid="{00000000-0004-0000-7A00-000000000000}"/>
  </hyperlinks>
  <pageMargins left="0.7" right="0.7" top="0.75" bottom="0.75" header="0.3" footer="0.3"/>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Hoja236"/>
  <dimension ref="A1:I159"/>
  <sheetViews>
    <sheetView workbookViewId="0"/>
  </sheetViews>
  <sheetFormatPr baseColWidth="10" defaultColWidth="9.140625" defaultRowHeight="14.25" x14ac:dyDescent="0.2"/>
  <cols>
    <col min="1" max="6" width="9.140625" style="41"/>
    <col min="7" max="7" width="9.140625" style="148"/>
    <col min="8" max="16384" width="9.140625" style="41"/>
  </cols>
  <sheetData>
    <row r="1" spans="1:9" x14ac:dyDescent="0.2">
      <c r="A1" s="13" t="s">
        <v>1288</v>
      </c>
      <c r="H1" s="291" t="s">
        <v>38</v>
      </c>
      <c r="I1" s="291"/>
    </row>
    <row r="6" spans="1:9" x14ac:dyDescent="0.2">
      <c r="A6" s="41" t="s">
        <v>526</v>
      </c>
      <c r="B6" s="41" t="s">
        <v>779</v>
      </c>
      <c r="C6" s="41" t="s">
        <v>646</v>
      </c>
      <c r="D6" s="41" t="s">
        <v>464</v>
      </c>
      <c r="E6" s="41" t="s">
        <v>761</v>
      </c>
      <c r="F6" s="41" t="s">
        <v>135</v>
      </c>
    </row>
    <row r="7" spans="1:9" x14ac:dyDescent="0.2">
      <c r="A7" s="41" t="s">
        <v>811</v>
      </c>
      <c r="B7" s="153">
        <v>2017</v>
      </c>
      <c r="C7" s="41" t="s">
        <v>812</v>
      </c>
      <c r="D7" s="153">
        <v>-21.587962467427495</v>
      </c>
      <c r="E7" s="153">
        <v>119.16402352999999</v>
      </c>
      <c r="F7" s="153">
        <v>6.5238452227488937</v>
      </c>
    </row>
    <row r="8" spans="1:9" x14ac:dyDescent="0.2">
      <c r="A8" s="41" t="s">
        <v>813</v>
      </c>
      <c r="B8" s="153"/>
      <c r="C8" s="41" t="s">
        <v>814</v>
      </c>
      <c r="D8" s="153">
        <v>-9.5575005044477628</v>
      </c>
      <c r="E8" s="153">
        <v>107.77492137999999</v>
      </c>
      <c r="F8" s="153">
        <v>1.8349767404104034</v>
      </c>
    </row>
    <row r="9" spans="1:9" x14ac:dyDescent="0.2">
      <c r="A9" s="41" t="s">
        <v>815</v>
      </c>
      <c r="B9" s="153"/>
      <c r="C9" s="41" t="s">
        <v>816</v>
      </c>
      <c r="D9" s="153">
        <v>11.023726380750341</v>
      </c>
      <c r="E9" s="153">
        <v>119.65573381999999</v>
      </c>
      <c r="F9" s="153">
        <v>8.6080518042491097</v>
      </c>
    </row>
    <row r="10" spans="1:9" x14ac:dyDescent="0.2">
      <c r="A10" s="41" t="s">
        <v>817</v>
      </c>
      <c r="B10" s="153"/>
      <c r="C10" s="41" t="s">
        <v>818</v>
      </c>
      <c r="D10" s="153">
        <v>-6.954896380075537</v>
      </c>
      <c r="E10" s="153">
        <v>111.33380151999999</v>
      </c>
      <c r="F10" s="153">
        <v>-0.10922593003631297</v>
      </c>
    </row>
    <row r="11" spans="1:9" x14ac:dyDescent="0.2">
      <c r="A11" s="41" t="s">
        <v>819</v>
      </c>
      <c r="B11" s="153"/>
      <c r="C11" s="41" t="s">
        <v>820</v>
      </c>
      <c r="D11" s="153">
        <v>7.9998063826106209</v>
      </c>
      <c r="E11" s="153">
        <v>120.24029007999999</v>
      </c>
      <c r="F11" s="153">
        <v>4.0604841699900893</v>
      </c>
    </row>
    <row r="12" spans="1:9" x14ac:dyDescent="0.2">
      <c r="A12" s="41" t="s">
        <v>775</v>
      </c>
      <c r="B12" s="153"/>
      <c r="C12" s="41" t="s">
        <v>821</v>
      </c>
      <c r="D12" s="153">
        <v>-3.0857480862125262</v>
      </c>
      <c r="E12" s="153">
        <v>116.52997763</v>
      </c>
      <c r="F12" s="153">
        <v>1.25227310506141</v>
      </c>
    </row>
    <row r="13" spans="1:9" x14ac:dyDescent="0.2">
      <c r="A13" s="41" t="s">
        <v>790</v>
      </c>
      <c r="B13" s="153"/>
      <c r="C13" s="41" t="s">
        <v>822</v>
      </c>
      <c r="D13" s="153">
        <v>1.2694968625988536</v>
      </c>
      <c r="E13" s="153">
        <v>118.00932204</v>
      </c>
      <c r="F13" s="153">
        <v>1.2226416111677916</v>
      </c>
    </row>
    <row r="14" spans="1:9" x14ac:dyDescent="0.2">
      <c r="A14" s="41" t="s">
        <v>803</v>
      </c>
      <c r="B14" s="153"/>
      <c r="C14" s="41" t="s">
        <v>823</v>
      </c>
      <c r="D14" s="153">
        <v>0.74867406635937139</v>
      </c>
      <c r="E14" s="153">
        <v>118.89282722999999</v>
      </c>
      <c r="F14" s="153">
        <v>-0.92502262485056175</v>
      </c>
    </row>
    <row r="15" spans="1:9" x14ac:dyDescent="0.2">
      <c r="A15" s="41" t="s">
        <v>824</v>
      </c>
      <c r="B15" s="153"/>
      <c r="C15" s="41" t="s">
        <v>825</v>
      </c>
      <c r="D15" s="153">
        <v>-7.0528550337005793</v>
      </c>
      <c r="E15" s="153">
        <v>110.50748848000001</v>
      </c>
      <c r="F15" s="153">
        <v>-1.8331071209711773</v>
      </c>
    </row>
    <row r="16" spans="1:9" x14ac:dyDescent="0.2">
      <c r="A16" s="41" t="s">
        <v>826</v>
      </c>
      <c r="B16" s="153"/>
      <c r="C16" s="41" t="s">
        <v>827</v>
      </c>
      <c r="D16" s="153">
        <v>8.0817857530228352</v>
      </c>
      <c r="E16" s="153">
        <v>119.43846694</v>
      </c>
      <c r="F16" s="153">
        <v>-1.3180116940570952</v>
      </c>
    </row>
    <row r="17" spans="1:6" x14ac:dyDescent="0.2">
      <c r="A17" s="41" t="s">
        <v>828</v>
      </c>
      <c r="B17" s="153"/>
      <c r="C17" s="41" t="s">
        <v>829</v>
      </c>
      <c r="D17" s="153">
        <v>10.864187085152816</v>
      </c>
      <c r="E17" s="153">
        <v>132.41448543999999</v>
      </c>
      <c r="F17" s="153">
        <v>-0.96862772042760314</v>
      </c>
    </row>
    <row r="18" spans="1:6" x14ac:dyDescent="0.2">
      <c r="A18" s="41" t="s">
        <v>830</v>
      </c>
      <c r="B18" s="153"/>
      <c r="C18" s="41" t="s">
        <v>831</v>
      </c>
      <c r="D18" s="153">
        <v>13.755120030469095</v>
      </c>
      <c r="E18" s="153">
        <v>150.62825685000001</v>
      </c>
      <c r="F18" s="153">
        <v>-0.88393980239605296</v>
      </c>
    </row>
    <row r="19" spans="1:6" x14ac:dyDescent="0.2">
      <c r="A19" s="41" t="s">
        <v>832</v>
      </c>
      <c r="B19" s="153">
        <v>2018</v>
      </c>
      <c r="C19" s="41" t="s">
        <v>812</v>
      </c>
      <c r="D19" s="153">
        <v>-18.849807641520229</v>
      </c>
      <c r="E19" s="153">
        <v>122.23512018</v>
      </c>
      <c r="F19" s="153">
        <v>2.5772012047133011</v>
      </c>
    </row>
    <row r="20" spans="1:6" x14ac:dyDescent="0.2">
      <c r="A20" s="41" t="s">
        <v>833</v>
      </c>
      <c r="B20" s="153"/>
      <c r="C20" s="41" t="s">
        <v>814</v>
      </c>
      <c r="D20" s="153">
        <v>-10.023558820049086</v>
      </c>
      <c r="E20" s="153">
        <v>109.98281101000001</v>
      </c>
      <c r="F20" s="153">
        <v>2.0486116823182701</v>
      </c>
    </row>
    <row r="21" spans="1:6" x14ac:dyDescent="0.2">
      <c r="A21" s="41" t="s">
        <v>834</v>
      </c>
      <c r="B21" s="153"/>
      <c r="C21" s="41" t="s">
        <v>816</v>
      </c>
      <c r="D21" s="153">
        <v>9.8791163093768226</v>
      </c>
      <c r="E21" s="153">
        <v>120.84814083000001</v>
      </c>
      <c r="F21" s="153">
        <v>0.99653144227402213</v>
      </c>
    </row>
    <row r="22" spans="1:6" x14ac:dyDescent="0.2">
      <c r="A22" s="41" t="s">
        <v>835</v>
      </c>
      <c r="B22" s="153"/>
      <c r="C22" s="41" t="s">
        <v>818</v>
      </c>
      <c r="D22" s="153">
        <v>-2.9678223308749914</v>
      </c>
      <c r="E22" s="153">
        <v>117.26158272000001</v>
      </c>
      <c r="F22" s="153">
        <v>5.3243319810068162</v>
      </c>
    </row>
    <row r="23" spans="1:6" x14ac:dyDescent="0.2">
      <c r="A23" s="41" t="s">
        <v>836</v>
      </c>
      <c r="B23" s="153"/>
      <c r="C23" s="41" t="s">
        <v>820</v>
      </c>
      <c r="D23" s="153">
        <v>7.0377918398950854</v>
      </c>
      <c r="E23" s="153">
        <v>125.51420881999999</v>
      </c>
      <c r="F23" s="153">
        <v>4.3861493817846577</v>
      </c>
    </row>
    <row r="24" spans="1:6" x14ac:dyDescent="0.2">
      <c r="A24" s="41" t="s">
        <v>776</v>
      </c>
      <c r="B24" s="153"/>
      <c r="C24" s="41" t="s">
        <v>821</v>
      </c>
      <c r="D24" s="153">
        <v>-3.088862294116792</v>
      </c>
      <c r="E24" s="153">
        <v>121.63724775</v>
      </c>
      <c r="F24" s="153">
        <v>4.3827950745998914</v>
      </c>
    </row>
    <row r="25" spans="1:6" x14ac:dyDescent="0.2">
      <c r="A25" s="41" t="s">
        <v>791</v>
      </c>
      <c r="B25" s="153"/>
      <c r="C25" s="41" t="s">
        <v>822</v>
      </c>
      <c r="D25" s="153">
        <v>2.2011961052448301</v>
      </c>
      <c r="E25" s="153">
        <v>124.31472211000001</v>
      </c>
      <c r="F25" s="153">
        <v>5.3431372717002388</v>
      </c>
    </row>
    <row r="26" spans="1:6" x14ac:dyDescent="0.2">
      <c r="A26" s="41" t="s">
        <v>804</v>
      </c>
      <c r="B26" s="153"/>
      <c r="C26" s="41" t="s">
        <v>823</v>
      </c>
      <c r="D26" s="153">
        <v>-0.12854897415818398</v>
      </c>
      <c r="E26" s="153">
        <v>124.15491681</v>
      </c>
      <c r="F26" s="153">
        <v>4.4259100423446194</v>
      </c>
    </row>
    <row r="27" spans="1:6" x14ac:dyDescent="0.2">
      <c r="A27" s="41" t="s">
        <v>837</v>
      </c>
      <c r="B27" s="153"/>
      <c r="C27" s="41" t="s">
        <v>825</v>
      </c>
      <c r="D27" s="153">
        <v>-5.7196245323632917</v>
      </c>
      <c r="E27" s="153">
        <v>117.05372173000001</v>
      </c>
      <c r="F27" s="153">
        <v>5.923791536701839</v>
      </c>
    </row>
    <row r="28" spans="1:6" x14ac:dyDescent="0.2">
      <c r="A28" s="41" t="s">
        <v>838</v>
      </c>
      <c r="B28" s="153"/>
      <c r="C28" s="41" t="s">
        <v>827</v>
      </c>
      <c r="D28" s="153">
        <v>7.6311202309346671</v>
      </c>
      <c r="E28" s="153">
        <v>125.98623197000001</v>
      </c>
      <c r="F28" s="153">
        <v>5.4821241412025845</v>
      </c>
    </row>
    <row r="29" spans="1:6" x14ac:dyDescent="0.2">
      <c r="A29" s="41" t="s">
        <v>839</v>
      </c>
      <c r="B29" s="153"/>
      <c r="C29" s="41" t="s">
        <v>829</v>
      </c>
      <c r="D29" s="153">
        <v>10.768036227347777</v>
      </c>
      <c r="E29" s="153">
        <v>139.55247507000001</v>
      </c>
      <c r="F29" s="153">
        <v>5.3906410664068964</v>
      </c>
    </row>
    <row r="30" spans="1:6" x14ac:dyDescent="0.2">
      <c r="A30" s="41" t="s">
        <v>840</v>
      </c>
      <c r="B30" s="153"/>
      <c r="C30" s="41" t="s">
        <v>831</v>
      </c>
      <c r="D30" s="153">
        <v>7.1106941779588722</v>
      </c>
      <c r="E30" s="153">
        <v>149.47562479000001</v>
      </c>
      <c r="F30" s="153">
        <v>-0.76521635721232995</v>
      </c>
    </row>
    <row r="31" spans="1:6" x14ac:dyDescent="0.2">
      <c r="A31" s="41" t="s">
        <v>841</v>
      </c>
      <c r="B31" s="153">
        <v>2019</v>
      </c>
      <c r="C31" s="41" t="s">
        <v>812</v>
      </c>
      <c r="D31" s="153">
        <v>-16.746652583100413</v>
      </c>
      <c r="E31" s="153">
        <v>124.44346121</v>
      </c>
      <c r="F31" s="153">
        <v>1.8066338272896192</v>
      </c>
    </row>
    <row r="32" spans="1:6" x14ac:dyDescent="0.2">
      <c r="A32" s="41" t="s">
        <v>842</v>
      </c>
      <c r="B32" s="153"/>
      <c r="C32" s="41" t="s">
        <v>814</v>
      </c>
      <c r="D32" s="153">
        <v>-8.1031328218872147</v>
      </c>
      <c r="E32" s="153">
        <v>114.35964226</v>
      </c>
      <c r="F32" s="153">
        <v>3.9795593600549442</v>
      </c>
    </row>
    <row r="33" spans="1:6" x14ac:dyDescent="0.2">
      <c r="A33" s="41" t="s">
        <v>843</v>
      </c>
      <c r="B33" s="153"/>
      <c r="C33" s="41" t="s">
        <v>816</v>
      </c>
      <c r="D33" s="153">
        <v>9.9442300581397358</v>
      </c>
      <c r="E33" s="153">
        <v>125.73182817999999</v>
      </c>
      <c r="F33" s="153">
        <v>4.0411770644200384</v>
      </c>
    </row>
    <row r="34" spans="1:6" x14ac:dyDescent="0.2">
      <c r="A34" s="41" t="s">
        <v>844</v>
      </c>
      <c r="B34" s="153"/>
      <c r="C34" s="41" t="s">
        <v>818</v>
      </c>
      <c r="D34" s="153">
        <v>-5.0865150635082363</v>
      </c>
      <c r="E34" s="153">
        <v>119.3364598</v>
      </c>
      <c r="F34" s="153">
        <v>1.7694431815357923</v>
      </c>
    </row>
    <row r="35" spans="1:6" x14ac:dyDescent="0.2">
      <c r="A35" s="41" t="s">
        <v>845</v>
      </c>
      <c r="B35" s="153"/>
      <c r="C35" s="41" t="s">
        <v>820</v>
      </c>
      <c r="D35" s="153">
        <v>8.6437828533606318</v>
      </c>
      <c r="E35" s="153">
        <v>129.65164425</v>
      </c>
      <c r="F35" s="153">
        <v>3.296388089362464</v>
      </c>
    </row>
    <row r="36" spans="1:6" x14ac:dyDescent="0.2">
      <c r="A36" s="41" t="s">
        <v>777</v>
      </c>
      <c r="B36" s="153"/>
      <c r="C36" s="41" t="s">
        <v>821</v>
      </c>
      <c r="D36" s="153">
        <v>-4.1750125047102884</v>
      </c>
      <c r="E36" s="153">
        <v>124.23867189000001</v>
      </c>
      <c r="F36" s="153">
        <v>2.138673957295294</v>
      </c>
    </row>
    <row r="37" spans="1:6" x14ac:dyDescent="0.2">
      <c r="A37" s="41" t="s">
        <v>792</v>
      </c>
      <c r="B37" s="153"/>
      <c r="C37" s="41" t="s">
        <v>822</v>
      </c>
      <c r="D37" s="153">
        <v>3.2414170070697037</v>
      </c>
      <c r="E37" s="153">
        <v>128.26576532999999</v>
      </c>
      <c r="F37" s="153">
        <v>3.1782584982202704</v>
      </c>
    </row>
    <row r="38" spans="1:6" x14ac:dyDescent="0.2">
      <c r="A38" s="41" t="s">
        <v>805</v>
      </c>
      <c r="B38" s="153"/>
      <c r="C38" s="41" t="s">
        <v>823</v>
      </c>
      <c r="D38" s="153">
        <v>-0.68328781865148791</v>
      </c>
      <c r="E38" s="153">
        <v>127.38934098</v>
      </c>
      <c r="F38" s="153">
        <v>2.6051518966017153</v>
      </c>
    </row>
    <row r="39" spans="1:6" x14ac:dyDescent="0.2">
      <c r="A39" s="41" t="s">
        <v>846</v>
      </c>
      <c r="B39" s="153"/>
      <c r="C39" s="41" t="s">
        <v>825</v>
      </c>
      <c r="D39" s="153">
        <v>-6.1010737870291809</v>
      </c>
      <c r="E39" s="153">
        <v>119.61722329</v>
      </c>
      <c r="F39" s="153">
        <v>2.190021403943951</v>
      </c>
    </row>
    <row r="40" spans="1:6" x14ac:dyDescent="0.2">
      <c r="A40" s="41" t="s">
        <v>847</v>
      </c>
      <c r="B40" s="153"/>
      <c r="C40" s="41" t="s">
        <v>827</v>
      </c>
      <c r="D40" s="153">
        <v>9.0106147957215281</v>
      </c>
      <c r="E40" s="153">
        <v>130.39547051</v>
      </c>
      <c r="F40" s="153">
        <v>3.4997780876960616</v>
      </c>
    </row>
    <row r="41" spans="1:6" x14ac:dyDescent="0.2">
      <c r="A41" s="41" t="s">
        <v>848</v>
      </c>
      <c r="B41" s="153"/>
      <c r="C41" s="41" t="s">
        <v>829</v>
      </c>
      <c r="D41" s="153">
        <v>9.9721156717654491</v>
      </c>
      <c r="E41" s="153">
        <v>143.39865766</v>
      </c>
      <c r="F41" s="153">
        <v>2.7560833930539212</v>
      </c>
    </row>
    <row r="42" spans="1:6" x14ac:dyDescent="0.2">
      <c r="A42" s="41" t="s">
        <v>849</v>
      </c>
      <c r="B42" s="153"/>
      <c r="C42" s="41" t="s">
        <v>831</v>
      </c>
      <c r="D42" s="153">
        <v>8.3736492697654192</v>
      </c>
      <c r="E42" s="153">
        <v>155.40635831</v>
      </c>
      <c r="F42" s="153">
        <v>3.9676927447750385</v>
      </c>
    </row>
    <row r="43" spans="1:6" x14ac:dyDescent="0.2">
      <c r="A43" s="41" t="s">
        <v>850</v>
      </c>
      <c r="B43" s="153">
        <v>2020</v>
      </c>
      <c r="C43" s="41" t="s">
        <v>812</v>
      </c>
      <c r="D43" s="153">
        <v>-18.652705343095818</v>
      </c>
      <c r="E43" s="153">
        <v>126.41886821</v>
      </c>
      <c r="F43" s="153">
        <v>1.5873931669792425</v>
      </c>
    </row>
    <row r="44" spans="1:6" x14ac:dyDescent="0.2">
      <c r="A44" s="41" t="s">
        <v>851</v>
      </c>
      <c r="B44" s="153"/>
      <c r="C44" s="41" t="s">
        <v>814</v>
      </c>
      <c r="D44" s="153">
        <v>-6.5756774188098843</v>
      </c>
      <c r="E44" s="153">
        <v>118.10597124</v>
      </c>
      <c r="F44" s="153">
        <v>3.2759187646657835</v>
      </c>
    </row>
    <row r="45" spans="1:6" x14ac:dyDescent="0.2">
      <c r="A45" s="41" t="s">
        <v>852</v>
      </c>
      <c r="B45" s="153"/>
      <c r="C45" s="41" t="s">
        <v>816</v>
      </c>
      <c r="D45" s="153">
        <v>2.9413658120136197</v>
      </c>
      <c r="E45" s="153">
        <v>121.5798999</v>
      </c>
      <c r="F45" s="153">
        <v>-3.3022094246939733</v>
      </c>
    </row>
    <row r="46" spans="1:6" x14ac:dyDescent="0.2">
      <c r="A46" s="41" t="s">
        <v>853</v>
      </c>
      <c r="B46" s="153"/>
      <c r="C46" s="41" t="s">
        <v>818</v>
      </c>
      <c r="D46" s="153">
        <v>-25.792435086550025</v>
      </c>
      <c r="E46" s="153">
        <v>90.221483140000004</v>
      </c>
      <c r="F46" s="153">
        <v>-24.397385936196507</v>
      </c>
    </row>
    <row r="47" spans="1:6" x14ac:dyDescent="0.2">
      <c r="A47" s="41" t="s">
        <v>854</v>
      </c>
      <c r="B47" s="153"/>
      <c r="C47" s="41" t="s">
        <v>820</v>
      </c>
      <c r="D47" s="153">
        <v>11.308610216668617</v>
      </c>
      <c r="E47" s="153">
        <v>100.424279</v>
      </c>
      <c r="F47" s="153">
        <v>-22.542996210400936</v>
      </c>
    </row>
    <row r="48" spans="1:6" x14ac:dyDescent="0.2">
      <c r="A48" s="41" t="s">
        <v>799</v>
      </c>
      <c r="B48" s="153"/>
      <c r="C48" s="41" t="s">
        <v>821</v>
      </c>
      <c r="D48" s="153">
        <v>9.9454978511720231</v>
      </c>
      <c r="E48" s="153">
        <v>110.41197351</v>
      </c>
      <c r="F48" s="153">
        <v>-11.129142133974247</v>
      </c>
    </row>
    <row r="49" spans="1:6" x14ac:dyDescent="0.2">
      <c r="A49" s="41" t="s">
        <v>793</v>
      </c>
      <c r="B49" s="153"/>
      <c r="C49" s="41" t="s">
        <v>822</v>
      </c>
      <c r="D49" s="153">
        <v>7.0818026808404353</v>
      </c>
      <c r="E49" s="153">
        <v>118.23113161000001</v>
      </c>
      <c r="F49" s="153">
        <v>-7.823314112057143</v>
      </c>
    </row>
    <row r="50" spans="1:6" x14ac:dyDescent="0.2">
      <c r="A50" s="41" t="s">
        <v>806</v>
      </c>
      <c r="B50" s="153"/>
      <c r="C50" s="41" t="s">
        <v>823</v>
      </c>
      <c r="D50" s="153">
        <v>-0.55291718948980662</v>
      </c>
      <c r="E50" s="153">
        <v>117.57741136</v>
      </c>
      <c r="F50" s="153">
        <v>-7.7023160215111437</v>
      </c>
    </row>
    <row r="51" spans="1:6" x14ac:dyDescent="0.2">
      <c r="A51" s="41" t="s">
        <v>855</v>
      </c>
      <c r="B51" s="153"/>
      <c r="C51" s="41" t="s">
        <v>825</v>
      </c>
      <c r="D51" s="154">
        <v>1.2662674596920969</v>
      </c>
      <c r="E51" s="155">
        <v>119.06625586</v>
      </c>
      <c r="F51" s="153">
        <v>-0.46060877760407015</v>
      </c>
    </row>
    <row r="52" spans="1:6" x14ac:dyDescent="0.2">
      <c r="A52" s="41" t="s">
        <v>856</v>
      </c>
      <c r="B52" s="153"/>
      <c r="C52" s="41" t="s">
        <v>827</v>
      </c>
      <c r="D52" s="153">
        <v>4.1712831936529486</v>
      </c>
      <c r="E52" s="153">
        <v>124.03284658</v>
      </c>
      <c r="F52" s="153">
        <v>-4.8794823202942847</v>
      </c>
    </row>
    <row r="53" spans="1:6" x14ac:dyDescent="0.2">
      <c r="A53" s="41" t="s">
        <v>857</v>
      </c>
      <c r="B53" s="153"/>
      <c r="C53" s="41" t="s">
        <v>829</v>
      </c>
      <c r="D53" s="153">
        <v>13.240774917962858</v>
      </c>
      <c r="E53" s="153">
        <v>140.45575661999999</v>
      </c>
      <c r="F53" s="153">
        <v>-2.052251456200981</v>
      </c>
    </row>
    <row r="54" spans="1:6" x14ac:dyDescent="0.2">
      <c r="A54" s="41" t="s">
        <v>858</v>
      </c>
      <c r="B54" s="153"/>
      <c r="C54" s="41" t="s">
        <v>831</v>
      </c>
      <c r="D54" s="153">
        <v>9.8087051122248408</v>
      </c>
      <c r="E54" s="153">
        <v>154.23264760000001</v>
      </c>
      <c r="F54" s="153">
        <v>-0.75525269542621365</v>
      </c>
    </row>
    <row r="55" spans="1:6" x14ac:dyDescent="0.2">
      <c r="A55" s="41" t="s">
        <v>859</v>
      </c>
      <c r="B55" s="153">
        <v>2021</v>
      </c>
      <c r="C55" s="41" t="s">
        <v>812</v>
      </c>
      <c r="D55" s="153">
        <v>-22.542953895320412</v>
      </c>
      <c r="E55" s="153">
        <v>119.46405296</v>
      </c>
      <c r="F55" s="153">
        <v>-5.5014060388889447</v>
      </c>
    </row>
    <row r="56" spans="1:6" x14ac:dyDescent="0.2">
      <c r="A56" s="41" t="s">
        <v>860</v>
      </c>
      <c r="B56" s="153"/>
      <c r="C56" s="41" t="s">
        <v>814</v>
      </c>
      <c r="D56" s="153">
        <v>-4.4871243417422466</v>
      </c>
      <c r="E56" s="153">
        <v>114.10355235999999</v>
      </c>
      <c r="F56" s="153">
        <v>-3.388837023207572</v>
      </c>
    </row>
    <row r="57" spans="1:6" x14ac:dyDescent="0.2">
      <c r="A57" s="41" t="s">
        <v>861</v>
      </c>
      <c r="B57" s="153"/>
      <c r="C57" s="41" t="s">
        <v>816</v>
      </c>
      <c r="D57" s="153">
        <v>14.937604945220844</v>
      </c>
      <c r="E57" s="153">
        <v>131.14789024000001</v>
      </c>
      <c r="F57" s="153">
        <v>7.8697139476753328</v>
      </c>
    </row>
    <row r="58" spans="1:6" x14ac:dyDescent="0.2">
      <c r="A58" s="41" t="s">
        <v>862</v>
      </c>
      <c r="B58" s="153"/>
      <c r="C58" s="41" t="s">
        <v>818</v>
      </c>
      <c r="D58" s="153">
        <v>-6.6795469099572236</v>
      </c>
      <c r="E58" s="153">
        <v>122.38780539</v>
      </c>
      <c r="F58" s="153">
        <v>35.652619676054677</v>
      </c>
    </row>
    <row r="59" spans="1:6" x14ac:dyDescent="0.2">
      <c r="A59" s="41" t="s">
        <v>863</v>
      </c>
      <c r="B59" s="153"/>
      <c r="C59" s="41" t="s">
        <v>820</v>
      </c>
      <c r="D59" s="153">
        <v>7.363937388435585</v>
      </c>
      <c r="E59" s="153">
        <v>131.40036674999999</v>
      </c>
      <c r="F59" s="153">
        <v>30.845217967658989</v>
      </c>
    </row>
    <row r="60" spans="1:6" x14ac:dyDescent="0.2">
      <c r="A60" s="41" t="s">
        <v>778</v>
      </c>
      <c r="B60" s="153"/>
      <c r="C60" s="41" t="s">
        <v>821</v>
      </c>
      <c r="D60" s="153">
        <v>-3.589464463956678</v>
      </c>
      <c r="E60" s="153">
        <v>126.68379727999999</v>
      </c>
      <c r="F60" s="153">
        <v>14.737372454017644</v>
      </c>
    </row>
    <row r="61" spans="1:6" x14ac:dyDescent="0.2">
      <c r="A61" s="41" t="s">
        <v>794</v>
      </c>
      <c r="B61" s="153"/>
      <c r="C61" s="41" t="s">
        <v>822</v>
      </c>
      <c r="D61" s="153">
        <v>-0.54125463928467044</v>
      </c>
      <c r="E61" s="153">
        <v>125.99811535000001</v>
      </c>
      <c r="F61" s="153">
        <v>6.5693220002497794</v>
      </c>
    </row>
    <row r="62" spans="1:6" x14ac:dyDescent="0.2">
      <c r="A62" s="41" t="s">
        <v>807</v>
      </c>
      <c r="B62" s="153"/>
      <c r="C62" s="41" t="s">
        <v>823</v>
      </c>
      <c r="D62" s="153">
        <v>1.6650056583564492</v>
      </c>
      <c r="E62" s="153">
        <v>128.09599109999999</v>
      </c>
      <c r="F62" s="153">
        <v>8.9460888944000239</v>
      </c>
    </row>
    <row r="63" spans="1:6" x14ac:dyDescent="0.2">
      <c r="A63" s="41" t="s">
        <v>876</v>
      </c>
      <c r="B63" s="153"/>
      <c r="C63" s="41" t="s">
        <v>825</v>
      </c>
      <c r="D63" s="154">
        <v>-1.9110471443941976</v>
      </c>
      <c r="E63" s="155">
        <v>125.64801632</v>
      </c>
      <c r="F63" s="153">
        <v>5.527813411500011</v>
      </c>
    </row>
    <row r="64" spans="1:6" x14ac:dyDescent="0.2">
      <c r="A64" s="41" t="s">
        <v>898</v>
      </c>
      <c r="C64" s="41" t="s">
        <v>827</v>
      </c>
      <c r="D64" s="154">
        <v>2.9229803363122411</v>
      </c>
      <c r="E64" s="155">
        <v>129.32068312999999</v>
      </c>
      <c r="F64" s="153">
        <v>4.2632550133318032</v>
      </c>
    </row>
    <row r="65" spans="1:6" x14ac:dyDescent="0.2">
      <c r="A65" s="41" t="s">
        <v>946</v>
      </c>
      <c r="C65" s="41" t="s">
        <v>829</v>
      </c>
      <c r="D65" s="154">
        <v>12.834120620377206</v>
      </c>
      <c r="E65" s="155">
        <v>145.91785558999999</v>
      </c>
      <c r="F65" s="153">
        <v>3.8888395188939038</v>
      </c>
    </row>
    <row r="159" spans="2:2" x14ac:dyDescent="0.2">
      <c r="B159" s="214"/>
    </row>
  </sheetData>
  <mergeCells count="1">
    <mergeCell ref="H1:I1"/>
  </mergeCells>
  <hyperlinks>
    <hyperlink ref="H1:I1" location="Index!A1" display="Regresar al Índice" xr:uid="{00000000-0004-0000-7B00-000000000000}"/>
  </hyperlinks>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Hoja237"/>
  <dimension ref="A1:I159"/>
  <sheetViews>
    <sheetView workbookViewId="0"/>
  </sheetViews>
  <sheetFormatPr baseColWidth="10" defaultColWidth="9.140625" defaultRowHeight="14.25" x14ac:dyDescent="0.2"/>
  <cols>
    <col min="1" max="16384" width="9.140625" style="148"/>
  </cols>
  <sheetData>
    <row r="1" spans="1:9" x14ac:dyDescent="0.2">
      <c r="A1" s="13" t="s">
        <v>1289</v>
      </c>
      <c r="H1" s="291" t="s">
        <v>38</v>
      </c>
      <c r="I1" s="291"/>
    </row>
    <row r="6" spans="1:9" x14ac:dyDescent="0.2">
      <c r="A6" s="148" t="s">
        <v>708</v>
      </c>
      <c r="B6" s="148" t="s">
        <v>709</v>
      </c>
    </row>
    <row r="7" spans="1:9" x14ac:dyDescent="0.2">
      <c r="A7" s="13" t="s">
        <v>16</v>
      </c>
      <c r="B7" s="201">
        <v>-8.6021140628601653</v>
      </c>
    </row>
    <row r="8" spans="1:9" x14ac:dyDescent="0.2">
      <c r="A8" s="13" t="s">
        <v>30</v>
      </c>
      <c r="B8" s="201">
        <v>0.51410612686818269</v>
      </c>
    </row>
    <row r="9" spans="1:9" x14ac:dyDescent="0.2">
      <c r="A9" s="13" t="s">
        <v>29</v>
      </c>
      <c r="B9" s="201">
        <v>0.6631520508350085</v>
      </c>
    </row>
    <row r="10" spans="1:9" x14ac:dyDescent="0.2">
      <c r="A10" s="13" t="s">
        <v>27</v>
      </c>
      <c r="B10" s="201">
        <v>0.80810141452020323</v>
      </c>
    </row>
    <row r="11" spans="1:9" x14ac:dyDescent="0.2">
      <c r="A11" s="13" t="s">
        <v>22</v>
      </c>
      <c r="B11" s="201">
        <v>1.4103270933036069</v>
      </c>
    </row>
    <row r="12" spans="1:9" x14ac:dyDescent="0.2">
      <c r="A12" s="13" t="s">
        <v>10</v>
      </c>
      <c r="B12" s="201">
        <v>1.504032690812549</v>
      </c>
    </row>
    <row r="13" spans="1:9" x14ac:dyDescent="0.2">
      <c r="A13" s="13" t="s">
        <v>3</v>
      </c>
      <c r="B13" s="201">
        <v>3.5746439069640994</v>
      </c>
    </row>
    <row r="14" spans="1:9" x14ac:dyDescent="0.2">
      <c r="A14" s="13" t="s">
        <v>714</v>
      </c>
      <c r="B14" s="201">
        <v>3.6754301807844185</v>
      </c>
    </row>
    <row r="15" spans="1:9" x14ac:dyDescent="0.2">
      <c r="A15" s="13" t="s">
        <v>18</v>
      </c>
      <c r="B15" s="201">
        <v>3.8024754254073763</v>
      </c>
    </row>
    <row r="16" spans="1:9" x14ac:dyDescent="0.2">
      <c r="A16" s="13" t="s">
        <v>0</v>
      </c>
      <c r="B16" s="201">
        <v>3.8888395188939038</v>
      </c>
    </row>
    <row r="17" spans="1:2" x14ac:dyDescent="0.2">
      <c r="A17" s="13" t="s">
        <v>31</v>
      </c>
      <c r="B17" s="201">
        <v>4.0131197512549166</v>
      </c>
    </row>
    <row r="18" spans="1:2" x14ac:dyDescent="0.2">
      <c r="A18" s="13" t="s">
        <v>712</v>
      </c>
      <c r="B18" s="201">
        <v>4.2053097170112093</v>
      </c>
    </row>
    <row r="19" spans="1:2" x14ac:dyDescent="0.2">
      <c r="A19" s="13" t="s">
        <v>26</v>
      </c>
      <c r="B19" s="201">
        <v>4.7540837492126693</v>
      </c>
    </row>
    <row r="20" spans="1:2" x14ac:dyDescent="0.2">
      <c r="A20" s="13" t="s">
        <v>713</v>
      </c>
      <c r="B20" s="201">
        <v>4.8440986008592839</v>
      </c>
    </row>
    <row r="21" spans="1:2" x14ac:dyDescent="0.2">
      <c r="A21" s="13" t="s">
        <v>716</v>
      </c>
      <c r="B21" s="201">
        <v>5.0076738154998575</v>
      </c>
    </row>
    <row r="22" spans="1:2" x14ac:dyDescent="0.2">
      <c r="A22" s="13" t="s">
        <v>6</v>
      </c>
      <c r="B22" s="201">
        <v>5.0210985300679933</v>
      </c>
    </row>
    <row r="23" spans="1:2" x14ac:dyDescent="0.2">
      <c r="A23" s="13" t="s">
        <v>1</v>
      </c>
      <c r="B23" s="201">
        <v>5.3749247360086176</v>
      </c>
    </row>
    <row r="24" spans="1:2" x14ac:dyDescent="0.2">
      <c r="A24" s="13" t="s">
        <v>23</v>
      </c>
      <c r="B24" s="201">
        <v>5.9791935107865628</v>
      </c>
    </row>
    <row r="25" spans="1:2" x14ac:dyDescent="0.2">
      <c r="A25" s="13" t="s">
        <v>715</v>
      </c>
      <c r="B25" s="201">
        <v>6.4539573278678928</v>
      </c>
    </row>
    <row r="26" spans="1:2" x14ac:dyDescent="0.2">
      <c r="A26" s="13" t="s">
        <v>19</v>
      </c>
      <c r="B26" s="201">
        <v>6.8102253738223446</v>
      </c>
    </row>
    <row r="27" spans="1:2" x14ac:dyDescent="0.2">
      <c r="A27" s="13" t="s">
        <v>14</v>
      </c>
      <c r="B27" s="201">
        <v>6.8270777713650972</v>
      </c>
    </row>
    <row r="28" spans="1:2" x14ac:dyDescent="0.2">
      <c r="A28" s="13" t="s">
        <v>21</v>
      </c>
      <c r="B28" s="201">
        <v>7.670968166626567</v>
      </c>
    </row>
    <row r="29" spans="1:2" x14ac:dyDescent="0.2">
      <c r="A29" s="13" t="s">
        <v>28</v>
      </c>
      <c r="B29" s="201">
        <v>7.9893666083649242</v>
      </c>
    </row>
    <row r="30" spans="1:2" x14ac:dyDescent="0.2">
      <c r="A30" s="13" t="s">
        <v>11</v>
      </c>
      <c r="B30" s="201">
        <v>8.1529499569420558</v>
      </c>
    </row>
    <row r="31" spans="1:2" x14ac:dyDescent="0.2">
      <c r="A31" s="13" t="s">
        <v>15</v>
      </c>
      <c r="B31" s="201">
        <v>8.4657154087443658</v>
      </c>
    </row>
    <row r="32" spans="1:2" x14ac:dyDescent="0.2">
      <c r="A32" s="13" t="s">
        <v>32</v>
      </c>
      <c r="B32" s="201">
        <v>10.283688720895949</v>
      </c>
    </row>
    <row r="33" spans="1:2" x14ac:dyDescent="0.2">
      <c r="A33" s="13" t="s">
        <v>12</v>
      </c>
      <c r="B33" s="201">
        <v>10.871905740245637</v>
      </c>
    </row>
    <row r="34" spans="1:2" x14ac:dyDescent="0.2">
      <c r="A34" s="13" t="s">
        <v>1143</v>
      </c>
      <c r="B34" s="201">
        <v>11.047226310081605</v>
      </c>
    </row>
    <row r="35" spans="1:2" x14ac:dyDescent="0.2">
      <c r="A35" s="13" t="s">
        <v>711</v>
      </c>
      <c r="B35" s="201">
        <v>12.73167192552441</v>
      </c>
    </row>
    <row r="36" spans="1:2" x14ac:dyDescent="0.2">
      <c r="A36" s="13" t="s">
        <v>8</v>
      </c>
      <c r="B36" s="201">
        <v>13.69368668475069</v>
      </c>
    </row>
    <row r="37" spans="1:2" x14ac:dyDescent="0.2">
      <c r="A37" s="13" t="s">
        <v>7</v>
      </c>
      <c r="B37" s="201">
        <v>15.640818212815736</v>
      </c>
    </row>
    <row r="38" spans="1:2" x14ac:dyDescent="0.2">
      <c r="A38" s="13" t="s">
        <v>33</v>
      </c>
      <c r="B38" s="201">
        <v>16.990234215165877</v>
      </c>
    </row>
    <row r="39" spans="1:2" x14ac:dyDescent="0.2">
      <c r="A39" s="13" t="s">
        <v>710</v>
      </c>
      <c r="B39" s="201">
        <v>17.448522569688958</v>
      </c>
    </row>
    <row r="159" spans="2:2" x14ac:dyDescent="0.2">
      <c r="B159" s="213"/>
    </row>
  </sheetData>
  <mergeCells count="1">
    <mergeCell ref="H1:I1"/>
  </mergeCells>
  <hyperlinks>
    <hyperlink ref="H1:I1" location="Index!A1" display="Regresar al Índice" xr:uid="{00000000-0004-0000-7C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I159"/>
  <sheetViews>
    <sheetView workbookViewId="0"/>
  </sheetViews>
  <sheetFormatPr baseColWidth="10" defaultColWidth="9.140625" defaultRowHeight="14.25" x14ac:dyDescent="0.2"/>
  <cols>
    <col min="1" max="1" width="70.7109375" style="68" customWidth="1"/>
    <col min="2" max="4" width="15.7109375" style="68" customWidth="1"/>
    <col min="5" max="16384" width="9.140625" style="68"/>
  </cols>
  <sheetData>
    <row r="1" spans="1:9" x14ac:dyDescent="0.2">
      <c r="A1" s="13" t="s">
        <v>1178</v>
      </c>
      <c r="H1" s="291" t="s">
        <v>38</v>
      </c>
      <c r="I1" s="291"/>
    </row>
    <row r="2" spans="1:9" x14ac:dyDescent="0.2">
      <c r="A2" s="68" t="s">
        <v>367</v>
      </c>
    </row>
    <row r="3" spans="1:9" x14ac:dyDescent="0.2">
      <c r="A3" s="68" t="s">
        <v>381</v>
      </c>
    </row>
    <row r="5" spans="1:9" ht="30" x14ac:dyDescent="0.2">
      <c r="A5" s="93" t="s">
        <v>369</v>
      </c>
      <c r="B5" s="93" t="s">
        <v>470</v>
      </c>
      <c r="C5" s="93" t="s">
        <v>289</v>
      </c>
      <c r="D5" s="93" t="s">
        <v>471</v>
      </c>
    </row>
    <row r="6" spans="1:9" ht="45" x14ac:dyDescent="0.2">
      <c r="A6" s="94" t="s">
        <v>374</v>
      </c>
      <c r="B6" s="95">
        <v>0.23100000000000001</v>
      </c>
      <c r="C6" s="96">
        <v>-63</v>
      </c>
      <c r="D6" s="95">
        <v>-1E-3</v>
      </c>
    </row>
    <row r="7" spans="1:9" ht="15" x14ac:dyDescent="0.2">
      <c r="A7" s="97" t="s">
        <v>370</v>
      </c>
      <c r="B7" s="98">
        <v>0.218</v>
      </c>
      <c r="C7" s="99">
        <v>1266</v>
      </c>
      <c r="D7" s="98">
        <v>2.3E-2</v>
      </c>
    </row>
    <row r="8" spans="1:9" ht="15" x14ac:dyDescent="0.2">
      <c r="A8" s="94" t="s">
        <v>373</v>
      </c>
      <c r="B8" s="95">
        <v>9.0999999999999998E-2</v>
      </c>
      <c r="C8" s="96">
        <v>-797</v>
      </c>
      <c r="D8" s="95">
        <v>-3.3000000000000002E-2</v>
      </c>
    </row>
    <row r="9" spans="1:9" ht="15" x14ac:dyDescent="0.2">
      <c r="A9" s="97" t="s">
        <v>375</v>
      </c>
      <c r="B9" s="98">
        <v>9.0999999999999998E-2</v>
      </c>
      <c r="C9" s="99">
        <v>-164</v>
      </c>
      <c r="D9" s="98">
        <v>-7.0000000000000001E-3</v>
      </c>
    </row>
    <row r="10" spans="1:9" ht="15" x14ac:dyDescent="0.2">
      <c r="A10" s="94" t="s">
        <v>372</v>
      </c>
      <c r="B10" s="95">
        <v>8.6999999999999994E-2</v>
      </c>
      <c r="C10" s="96">
        <v>-238</v>
      </c>
      <c r="D10" s="95">
        <v>-1.0999999999999999E-2</v>
      </c>
    </row>
    <row r="11" spans="1:9" ht="15" x14ac:dyDescent="0.2">
      <c r="A11" s="97" t="s">
        <v>371</v>
      </c>
      <c r="B11" s="98">
        <v>5.8999999999999997E-2</v>
      </c>
      <c r="C11" s="99">
        <v>528</v>
      </c>
      <c r="D11" s="98">
        <v>3.5999999999999997E-2</v>
      </c>
    </row>
    <row r="12" spans="1:9" ht="15" x14ac:dyDescent="0.2">
      <c r="A12" s="94" t="s">
        <v>376</v>
      </c>
      <c r="B12" s="95">
        <v>5.7000000000000002E-2</v>
      </c>
      <c r="C12" s="96">
        <v>1456</v>
      </c>
      <c r="D12" s="95">
        <v>0.11</v>
      </c>
    </row>
    <row r="13" spans="1:9" ht="15" x14ac:dyDescent="0.2">
      <c r="A13" s="97" t="s">
        <v>382</v>
      </c>
      <c r="B13" s="98">
        <v>0.03</v>
      </c>
      <c r="C13" s="99">
        <v>781</v>
      </c>
      <c r="D13" s="98">
        <v>0.115</v>
      </c>
    </row>
    <row r="14" spans="1:9" ht="15" x14ac:dyDescent="0.2">
      <c r="A14" s="94" t="s">
        <v>383</v>
      </c>
      <c r="B14" s="95">
        <v>2.1000000000000001E-2</v>
      </c>
      <c r="C14" s="96">
        <v>255</v>
      </c>
      <c r="D14" s="95">
        <v>4.9000000000000002E-2</v>
      </c>
    </row>
    <row r="15" spans="1:9" ht="15" x14ac:dyDescent="0.2">
      <c r="A15" s="97" t="s">
        <v>379</v>
      </c>
      <c r="B15" s="98">
        <v>1.7999999999999999E-2</v>
      </c>
      <c r="C15" s="99">
        <v>256</v>
      </c>
      <c r="D15" s="98">
        <v>5.8999999999999997E-2</v>
      </c>
    </row>
    <row r="16" spans="1:9" ht="15" x14ac:dyDescent="0.2">
      <c r="A16" s="94" t="s">
        <v>380</v>
      </c>
      <c r="B16" s="95">
        <v>9.5000000000000001E-2</v>
      </c>
      <c r="C16" s="96">
        <v>-1608</v>
      </c>
      <c r="D16" s="95">
        <v>-6.2E-2</v>
      </c>
    </row>
    <row r="17" spans="1:4" ht="15" x14ac:dyDescent="0.2">
      <c r="A17" s="100" t="s">
        <v>53</v>
      </c>
      <c r="B17" s="101">
        <v>1</v>
      </c>
      <c r="C17" s="102">
        <v>1672</v>
      </c>
      <c r="D17" s="101">
        <v>7.0000000000000001E-3</v>
      </c>
    </row>
    <row r="159" spans="2:2" x14ac:dyDescent="0.2">
      <c r="B159" s="215"/>
    </row>
  </sheetData>
  <mergeCells count="1">
    <mergeCell ref="H1:I1"/>
  </mergeCells>
  <hyperlinks>
    <hyperlink ref="H1:I1" location="Index!A1" display="Regresar al Índice" xr:uid="{00000000-0004-0000-0F00-000000000000}"/>
  </hyperlinks>
  <pageMargins left="0.7" right="0.7" top="0.75" bottom="0.75" header="0.3" footer="0.3"/>
  <pageSetup paperSize="9" orientation="portrait" horizontalDpi="300" verticalDpi="30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Hoja239"/>
  <dimension ref="A1:I159"/>
  <sheetViews>
    <sheetView workbookViewId="0"/>
  </sheetViews>
  <sheetFormatPr baseColWidth="10" defaultColWidth="9.140625" defaultRowHeight="14.25" x14ac:dyDescent="0.2"/>
  <cols>
    <col min="1" max="1" width="11.28515625" style="148" bestFit="1" customWidth="1"/>
    <col min="2" max="3" width="9.42578125" style="148" bestFit="1" customWidth="1"/>
    <col min="4" max="16384" width="9.140625" style="148"/>
  </cols>
  <sheetData>
    <row r="1" spans="1:9" x14ac:dyDescent="0.2">
      <c r="A1" s="13" t="s">
        <v>1290</v>
      </c>
      <c r="H1" s="291" t="s">
        <v>38</v>
      </c>
      <c r="I1" s="291"/>
    </row>
    <row r="2" spans="1:9" x14ac:dyDescent="0.2">
      <c r="A2" s="13" t="s">
        <v>959</v>
      </c>
    </row>
    <row r="5" spans="1:9" x14ac:dyDescent="0.2">
      <c r="E5" s="13"/>
    </row>
    <row r="6" spans="1:9" x14ac:dyDescent="0.2">
      <c r="A6" s="148" t="s">
        <v>526</v>
      </c>
      <c r="B6" s="148" t="s">
        <v>902</v>
      </c>
      <c r="C6" s="148" t="s">
        <v>903</v>
      </c>
    </row>
    <row r="7" spans="1:9" x14ac:dyDescent="0.2">
      <c r="A7" s="150">
        <v>41640</v>
      </c>
      <c r="B7" s="151">
        <v>127.719482421875</v>
      </c>
      <c r="C7" s="151">
        <v>16.800687789916992</v>
      </c>
    </row>
    <row r="8" spans="1:9" x14ac:dyDescent="0.2">
      <c r="A8" s="150">
        <v>41671</v>
      </c>
      <c r="B8" s="151">
        <v>111.45848846435547</v>
      </c>
      <c r="C8" s="151">
        <v>24.803413391113281</v>
      </c>
    </row>
    <row r="9" spans="1:9" x14ac:dyDescent="0.2">
      <c r="A9" s="150">
        <v>41699</v>
      </c>
      <c r="B9" s="151">
        <v>136.54957580566406</v>
      </c>
      <c r="C9" s="151">
        <v>30.04456901550293</v>
      </c>
    </row>
    <row r="10" spans="1:9" x14ac:dyDescent="0.2">
      <c r="A10" s="150">
        <v>41730</v>
      </c>
      <c r="B10" s="151">
        <v>129.07742309570313</v>
      </c>
      <c r="C10" s="151">
        <v>39.441112518310547</v>
      </c>
    </row>
    <row r="11" spans="1:9" x14ac:dyDescent="0.2">
      <c r="A11" s="150">
        <v>41760</v>
      </c>
      <c r="B11" s="151">
        <v>124.69464111328125</v>
      </c>
      <c r="C11" s="151">
        <v>30.651687622070313</v>
      </c>
    </row>
    <row r="12" spans="1:9" x14ac:dyDescent="0.2">
      <c r="A12" s="150">
        <v>41791</v>
      </c>
      <c r="B12" s="151">
        <v>135.82652282714844</v>
      </c>
      <c r="C12" s="151">
        <v>31.220016479492188</v>
      </c>
    </row>
    <row r="13" spans="1:9" x14ac:dyDescent="0.2">
      <c r="A13" s="150">
        <v>41821</v>
      </c>
      <c r="B13" s="151">
        <v>137.76643371582031</v>
      </c>
      <c r="C13" s="151">
        <v>19.434925079345703</v>
      </c>
    </row>
    <row r="14" spans="1:9" x14ac:dyDescent="0.2">
      <c r="A14" s="150">
        <v>41852</v>
      </c>
      <c r="B14" s="151">
        <v>135.12956237792969</v>
      </c>
      <c r="C14" s="151">
        <v>37.816184997558594</v>
      </c>
    </row>
    <row r="15" spans="1:9" x14ac:dyDescent="0.2">
      <c r="A15" s="150">
        <v>41883</v>
      </c>
      <c r="B15" s="151">
        <v>122.41472625732422</v>
      </c>
      <c r="C15" s="151">
        <v>21.504470825195313</v>
      </c>
    </row>
    <row r="16" spans="1:9" x14ac:dyDescent="0.2">
      <c r="A16" s="150">
        <v>41913</v>
      </c>
      <c r="B16" s="151">
        <v>136.22225952148438</v>
      </c>
      <c r="C16" s="151">
        <v>45.265522003173828</v>
      </c>
    </row>
    <row r="17" spans="1:3" x14ac:dyDescent="0.2">
      <c r="A17" s="150">
        <v>41944</v>
      </c>
      <c r="B17" s="151">
        <v>139.83366394042969</v>
      </c>
      <c r="C17" s="151">
        <v>42.301055908203125</v>
      </c>
    </row>
    <row r="18" spans="1:3" x14ac:dyDescent="0.2">
      <c r="A18" s="150">
        <v>41974</v>
      </c>
      <c r="B18" s="151">
        <v>135.09747314453125</v>
      </c>
      <c r="C18" s="151">
        <v>36.979297637939453</v>
      </c>
    </row>
    <row r="19" spans="1:3" x14ac:dyDescent="0.2">
      <c r="A19" s="150">
        <v>42005</v>
      </c>
      <c r="B19" s="151">
        <v>153.82919311523438</v>
      </c>
      <c r="C19" s="151">
        <v>20.443014144897461</v>
      </c>
    </row>
    <row r="20" spans="1:3" x14ac:dyDescent="0.2">
      <c r="A20" s="150">
        <v>42036</v>
      </c>
      <c r="B20" s="151">
        <v>148.49234008789063</v>
      </c>
      <c r="C20" s="151">
        <v>33.226585388183594</v>
      </c>
    </row>
    <row r="21" spans="1:3" x14ac:dyDescent="0.2">
      <c r="A21" s="150">
        <v>42064</v>
      </c>
      <c r="B21" s="151">
        <v>161.40188598632813</v>
      </c>
      <c r="C21" s="151">
        <v>18.200210571289063</v>
      </c>
    </row>
    <row r="22" spans="1:3" x14ac:dyDescent="0.2">
      <c r="A22" s="150">
        <v>42095</v>
      </c>
      <c r="B22" s="151">
        <v>165.93772888183594</v>
      </c>
      <c r="C22" s="151">
        <v>28.556741714477539</v>
      </c>
    </row>
    <row r="23" spans="1:3" x14ac:dyDescent="0.2">
      <c r="A23" s="150">
        <v>42125</v>
      </c>
      <c r="B23" s="151">
        <v>156.21246337890625</v>
      </c>
      <c r="C23" s="151">
        <v>25.276002883911133</v>
      </c>
    </row>
    <row r="24" spans="1:3" x14ac:dyDescent="0.2">
      <c r="A24" s="150">
        <v>42156</v>
      </c>
      <c r="B24" s="151">
        <v>172.21879577636719</v>
      </c>
      <c r="C24" s="151">
        <v>26.793201446533203</v>
      </c>
    </row>
    <row r="25" spans="1:3" x14ac:dyDescent="0.2">
      <c r="A25" s="150">
        <v>42186</v>
      </c>
      <c r="B25" s="151">
        <v>187.0460205078125</v>
      </c>
      <c r="C25" s="151">
        <v>35.7703857421875</v>
      </c>
    </row>
    <row r="26" spans="1:3" x14ac:dyDescent="0.2">
      <c r="A26" s="150">
        <v>42217</v>
      </c>
      <c r="B26" s="151">
        <v>149.156494140625</v>
      </c>
      <c r="C26" s="151">
        <v>10.38035774230957</v>
      </c>
    </row>
    <row r="27" spans="1:3" x14ac:dyDescent="0.2">
      <c r="A27" s="150">
        <v>42248</v>
      </c>
      <c r="B27" s="151">
        <v>144.063720703125</v>
      </c>
      <c r="C27" s="151">
        <v>17.684959411621094</v>
      </c>
    </row>
    <row r="28" spans="1:3" x14ac:dyDescent="0.2">
      <c r="A28" s="150">
        <v>42278</v>
      </c>
      <c r="B28" s="151">
        <v>146.62191772460938</v>
      </c>
      <c r="C28" s="151">
        <v>7.634331226348877</v>
      </c>
    </row>
    <row r="29" spans="1:3" x14ac:dyDescent="0.2">
      <c r="A29" s="150">
        <v>42309</v>
      </c>
      <c r="B29" s="151">
        <v>167.78663635253906</v>
      </c>
      <c r="C29" s="151">
        <v>19.99015998840332</v>
      </c>
    </row>
    <row r="30" spans="1:3" x14ac:dyDescent="0.2">
      <c r="A30" s="150">
        <v>42339</v>
      </c>
      <c r="B30" s="151">
        <v>169.87962341308594</v>
      </c>
      <c r="C30" s="151">
        <v>25.745965957641602</v>
      </c>
    </row>
    <row r="31" spans="1:3" x14ac:dyDescent="0.2">
      <c r="A31" s="150">
        <v>42370</v>
      </c>
      <c r="B31" s="151">
        <v>172.59266662597656</v>
      </c>
      <c r="C31" s="151">
        <v>12.197602272033691</v>
      </c>
    </row>
    <row r="32" spans="1:3" x14ac:dyDescent="0.2">
      <c r="A32" s="150">
        <v>42401</v>
      </c>
      <c r="B32" s="151">
        <v>160.03619384765625</v>
      </c>
      <c r="C32" s="151">
        <v>7.7740397453308105</v>
      </c>
    </row>
    <row r="33" spans="1:3" x14ac:dyDescent="0.2">
      <c r="A33" s="150">
        <v>42430</v>
      </c>
      <c r="B33" s="151">
        <v>189.94422912597656</v>
      </c>
      <c r="C33" s="151">
        <v>17.68402099609375</v>
      </c>
    </row>
    <row r="34" spans="1:3" x14ac:dyDescent="0.2">
      <c r="A34" s="150">
        <v>42461</v>
      </c>
      <c r="B34" s="151">
        <v>169.99072265625</v>
      </c>
      <c r="C34" s="151">
        <v>2.4424786567687988</v>
      </c>
    </row>
    <row r="35" spans="1:3" x14ac:dyDescent="0.2">
      <c r="A35" s="150">
        <v>42491</v>
      </c>
      <c r="B35" s="151">
        <v>183.01454162597656</v>
      </c>
      <c r="C35" s="151">
        <v>17.157451629638672</v>
      </c>
    </row>
    <row r="36" spans="1:3" x14ac:dyDescent="0.2">
      <c r="A36" s="150">
        <v>42522</v>
      </c>
      <c r="B36" s="151">
        <v>198.615966796875</v>
      </c>
      <c r="C36" s="151">
        <v>15.327694892883301</v>
      </c>
    </row>
    <row r="37" spans="1:3" x14ac:dyDescent="0.2">
      <c r="A37" s="150">
        <v>42552</v>
      </c>
      <c r="B37" s="151">
        <v>237.50259399414063</v>
      </c>
      <c r="C37" s="151">
        <v>26.975486755371094</v>
      </c>
    </row>
    <row r="38" spans="1:3" x14ac:dyDescent="0.2">
      <c r="A38" s="150">
        <v>42583</v>
      </c>
      <c r="B38" s="151">
        <v>203.60786437988281</v>
      </c>
      <c r="C38" s="151">
        <v>36.506202697753906</v>
      </c>
    </row>
    <row r="39" spans="1:3" x14ac:dyDescent="0.2">
      <c r="A39" s="150">
        <v>42614</v>
      </c>
      <c r="B39" s="151">
        <v>164.42495727539063</v>
      </c>
      <c r="C39" s="151">
        <v>14.133493423461914</v>
      </c>
    </row>
    <row r="40" spans="1:3" x14ac:dyDescent="0.2">
      <c r="A40" s="150">
        <v>42644</v>
      </c>
      <c r="B40" s="151">
        <v>166.24917602539063</v>
      </c>
      <c r="C40" s="151">
        <v>13.386305809020996</v>
      </c>
    </row>
    <row r="41" spans="1:3" x14ac:dyDescent="0.2">
      <c r="A41" s="150">
        <v>42675</v>
      </c>
      <c r="B41" s="151">
        <v>176.65200805664063</v>
      </c>
      <c r="C41" s="151">
        <v>5.2837176322937012</v>
      </c>
    </row>
    <row r="42" spans="1:3" x14ac:dyDescent="0.2">
      <c r="A42" s="150">
        <v>42705</v>
      </c>
      <c r="B42" s="151">
        <v>185.79495239257813</v>
      </c>
      <c r="C42" s="151">
        <v>9.3685922622680664</v>
      </c>
    </row>
    <row r="43" spans="1:3" x14ac:dyDescent="0.2">
      <c r="A43" s="150">
        <v>42736</v>
      </c>
      <c r="B43" s="151">
        <v>177.99758911132813</v>
      </c>
      <c r="C43" s="151">
        <v>3.1316061019897461</v>
      </c>
    </row>
    <row r="44" spans="1:3" x14ac:dyDescent="0.2">
      <c r="A44" s="150">
        <v>42767</v>
      </c>
      <c r="B44" s="151">
        <v>160.22171020507813</v>
      </c>
      <c r="C44" s="151">
        <v>0.1159214973449707</v>
      </c>
    </row>
    <row r="45" spans="1:3" x14ac:dyDescent="0.2">
      <c r="A45" s="150">
        <v>42795</v>
      </c>
      <c r="B45" s="151">
        <v>197.08767700195313</v>
      </c>
      <c r="C45" s="151">
        <v>3.7608132362365723</v>
      </c>
    </row>
    <row r="46" spans="1:3" x14ac:dyDescent="0.2">
      <c r="A46" s="150">
        <v>42826</v>
      </c>
      <c r="B46" s="151">
        <v>211.13717651367188</v>
      </c>
      <c r="C46" s="151">
        <v>24.205118179321289</v>
      </c>
    </row>
    <row r="47" spans="1:3" x14ac:dyDescent="0.2">
      <c r="A47" s="150">
        <v>42856</v>
      </c>
      <c r="B47" s="151">
        <v>176.06369018554688</v>
      </c>
      <c r="C47" s="151">
        <v>-3.7979776859283447</v>
      </c>
    </row>
    <row r="48" spans="1:3" x14ac:dyDescent="0.2">
      <c r="A48" s="150">
        <v>42887</v>
      </c>
      <c r="B48" s="151">
        <v>205.28924560546875</v>
      </c>
      <c r="C48" s="151">
        <v>3.3598904609680176</v>
      </c>
    </row>
    <row r="49" spans="1:3" x14ac:dyDescent="0.2">
      <c r="A49" s="150">
        <v>42917</v>
      </c>
      <c r="B49" s="151">
        <v>223.46968078613281</v>
      </c>
      <c r="C49" s="151">
        <v>-5.9085307121276855</v>
      </c>
    </row>
    <row r="50" spans="1:3" x14ac:dyDescent="0.2">
      <c r="A50" s="150">
        <v>42948</v>
      </c>
      <c r="B50" s="151">
        <v>194.08010864257813</v>
      </c>
      <c r="C50" s="151">
        <v>-4.6794633865356445</v>
      </c>
    </row>
    <row r="51" spans="1:3" x14ac:dyDescent="0.2">
      <c r="A51" s="150">
        <v>42979</v>
      </c>
      <c r="B51" s="151">
        <v>179.21092224121094</v>
      </c>
      <c r="C51" s="151">
        <v>8.9925308227539063</v>
      </c>
    </row>
    <row r="52" spans="1:3" x14ac:dyDescent="0.2">
      <c r="A52" s="150">
        <v>43009</v>
      </c>
      <c r="B52" s="151">
        <v>175.39036560058594</v>
      </c>
      <c r="C52" s="151">
        <v>5.4984869956970215</v>
      </c>
    </row>
    <row r="53" spans="1:3" x14ac:dyDescent="0.2">
      <c r="A53" s="150">
        <v>43040</v>
      </c>
      <c r="B53" s="151">
        <v>225.6529541015625</v>
      </c>
      <c r="C53" s="151">
        <v>27.738685607910156</v>
      </c>
    </row>
    <row r="54" spans="1:3" x14ac:dyDescent="0.2">
      <c r="A54" s="150">
        <v>43070</v>
      </c>
      <c r="B54" s="151">
        <v>178.44094848632813</v>
      </c>
      <c r="C54" s="151">
        <v>-3.9581289291381836</v>
      </c>
    </row>
    <row r="55" spans="1:3" x14ac:dyDescent="0.2">
      <c r="A55" s="150">
        <v>43101</v>
      </c>
      <c r="B55" s="151">
        <v>193.90728759765625</v>
      </c>
      <c r="C55" s="151">
        <v>8.9381542205810547</v>
      </c>
    </row>
    <row r="56" spans="1:3" x14ac:dyDescent="0.2">
      <c r="A56" s="150">
        <v>43132</v>
      </c>
      <c r="B56" s="151">
        <v>172.50907897949219</v>
      </c>
      <c r="C56" s="151">
        <v>7.6689786911010742</v>
      </c>
    </row>
    <row r="57" spans="1:3" x14ac:dyDescent="0.2">
      <c r="A57" s="150">
        <v>43160</v>
      </c>
      <c r="B57" s="151">
        <v>170.36776733398438</v>
      </c>
      <c r="C57" s="151">
        <v>-13.557372093200684</v>
      </c>
    </row>
    <row r="58" spans="1:3" x14ac:dyDescent="0.2">
      <c r="A58" s="150">
        <v>43191</v>
      </c>
      <c r="B58" s="151">
        <v>208.37863159179688</v>
      </c>
      <c r="C58" s="151">
        <v>-1.3065178394317627</v>
      </c>
    </row>
    <row r="59" spans="1:3" x14ac:dyDescent="0.2">
      <c r="A59" s="150">
        <v>43221</v>
      </c>
      <c r="B59" s="151">
        <v>219.86534118652344</v>
      </c>
      <c r="C59" s="151">
        <v>24.878299713134766</v>
      </c>
    </row>
    <row r="60" spans="1:3" x14ac:dyDescent="0.2">
      <c r="A60" s="150">
        <v>43252</v>
      </c>
      <c r="B60" s="151">
        <v>241.65364074707031</v>
      </c>
      <c r="C60" s="151">
        <v>17.713735580444336</v>
      </c>
    </row>
    <row r="61" spans="1:3" x14ac:dyDescent="0.2">
      <c r="A61" s="150">
        <v>43282</v>
      </c>
      <c r="B61" s="151">
        <v>282.60009765625</v>
      </c>
      <c r="C61" s="151">
        <v>26.460151672363281</v>
      </c>
    </row>
    <row r="62" spans="1:3" x14ac:dyDescent="0.2">
      <c r="A62" s="150">
        <v>43313</v>
      </c>
      <c r="B62" s="151">
        <v>253.60064697265625</v>
      </c>
      <c r="C62" s="151">
        <v>30.668025970458984</v>
      </c>
    </row>
    <row r="63" spans="1:3" x14ac:dyDescent="0.2">
      <c r="A63" s="150">
        <v>43344</v>
      </c>
      <c r="B63" s="151">
        <v>167.44415283203125</v>
      </c>
      <c r="C63" s="151">
        <v>-6.5658774375915527</v>
      </c>
    </row>
    <row r="64" spans="1:3" x14ac:dyDescent="0.2">
      <c r="A64" s="150">
        <v>43374</v>
      </c>
      <c r="B64" s="151">
        <v>166.56944274902344</v>
      </c>
      <c r="C64" s="151">
        <v>-5.0293087959289551</v>
      </c>
    </row>
    <row r="65" spans="1:3" x14ac:dyDescent="0.2">
      <c r="A65" s="150">
        <v>43405</v>
      </c>
      <c r="B65" s="151">
        <v>179.22996520996094</v>
      </c>
      <c r="C65" s="151">
        <v>-20.572736740112305</v>
      </c>
    </row>
    <row r="66" spans="1:3" x14ac:dyDescent="0.2">
      <c r="A66" s="150">
        <v>43435</v>
      </c>
      <c r="B66" s="151">
        <v>198.8297119140625</v>
      </c>
      <c r="C66" s="151">
        <v>11.426056861877441</v>
      </c>
    </row>
    <row r="67" spans="1:3" x14ac:dyDescent="0.2">
      <c r="A67" s="150">
        <v>43466</v>
      </c>
      <c r="B67" s="151">
        <v>163.45782470703125</v>
      </c>
      <c r="C67" s="151">
        <v>-15.703104019165039</v>
      </c>
    </row>
    <row r="68" spans="1:3" x14ac:dyDescent="0.2">
      <c r="A68" s="150">
        <v>43497</v>
      </c>
      <c r="B68" s="151">
        <v>135.48968505859375</v>
      </c>
      <c r="C68" s="151">
        <v>-21.459388732910156</v>
      </c>
    </row>
    <row r="69" spans="1:3" x14ac:dyDescent="0.2">
      <c r="A69" s="150">
        <v>43525</v>
      </c>
      <c r="B69" s="151">
        <v>150.82621765136719</v>
      </c>
      <c r="C69" s="151">
        <v>-11.47021484375</v>
      </c>
    </row>
    <row r="70" spans="1:3" x14ac:dyDescent="0.2">
      <c r="A70" s="150">
        <v>43556</v>
      </c>
      <c r="B70" s="151">
        <v>193.48121643066406</v>
      </c>
      <c r="C70" s="151">
        <v>-7.1492047309875488</v>
      </c>
    </row>
    <row r="71" spans="1:3" x14ac:dyDescent="0.2">
      <c r="A71" s="150">
        <v>43586</v>
      </c>
      <c r="B71" s="151">
        <v>171.46928405761719</v>
      </c>
      <c r="C71" s="151">
        <v>-22.011680603027344</v>
      </c>
    </row>
    <row r="72" spans="1:3" x14ac:dyDescent="0.2">
      <c r="A72" s="150">
        <v>43617</v>
      </c>
      <c r="B72" s="151">
        <v>231.55415344238281</v>
      </c>
      <c r="C72" s="151">
        <v>-4.179323673248291</v>
      </c>
    </row>
    <row r="73" spans="1:3" x14ac:dyDescent="0.2">
      <c r="A73" s="150">
        <v>43647</v>
      </c>
      <c r="B73" s="151">
        <v>238.86653137207031</v>
      </c>
      <c r="C73" s="151">
        <v>-15.475424766540527</v>
      </c>
    </row>
    <row r="74" spans="1:3" x14ac:dyDescent="0.2">
      <c r="A74" s="150">
        <v>43678</v>
      </c>
      <c r="B74" s="151">
        <v>184.42926025390625</v>
      </c>
      <c r="C74" s="151">
        <v>-27.275712966918945</v>
      </c>
    </row>
    <row r="75" spans="1:3" x14ac:dyDescent="0.2">
      <c r="A75" s="150">
        <v>43709</v>
      </c>
      <c r="B75" s="151">
        <v>160.89328002929688</v>
      </c>
      <c r="C75" s="151">
        <v>-3.9122731685638428</v>
      </c>
    </row>
    <row r="76" spans="1:3" x14ac:dyDescent="0.2">
      <c r="A76" s="150">
        <v>43739</v>
      </c>
      <c r="B76" s="151">
        <v>174.25498962402344</v>
      </c>
      <c r="C76" s="151">
        <v>4.6140198707580566</v>
      </c>
    </row>
    <row r="77" spans="1:3" x14ac:dyDescent="0.2">
      <c r="A77" s="150">
        <v>43770</v>
      </c>
      <c r="B77" s="151">
        <v>157.72135925292969</v>
      </c>
      <c r="C77" s="151">
        <v>-12.000563621520996</v>
      </c>
    </row>
    <row r="78" spans="1:3" x14ac:dyDescent="0.2">
      <c r="A78" s="150">
        <v>43800</v>
      </c>
      <c r="B78" s="151">
        <v>152.10691833496094</v>
      </c>
      <c r="C78" s="151">
        <v>-23.498899459838867</v>
      </c>
    </row>
    <row r="79" spans="1:3" x14ac:dyDescent="0.2">
      <c r="A79" s="150">
        <v>43831</v>
      </c>
      <c r="B79" s="151">
        <v>124.08974456787109</v>
      </c>
      <c r="C79" s="151">
        <v>-24.084548950195313</v>
      </c>
    </row>
    <row r="80" spans="1:3" x14ac:dyDescent="0.2">
      <c r="A80" s="150">
        <v>43862</v>
      </c>
      <c r="B80" s="151">
        <v>118.30882263183594</v>
      </c>
      <c r="C80" s="151">
        <v>-12.680568695068359</v>
      </c>
    </row>
    <row r="81" spans="1:3" x14ac:dyDescent="0.2">
      <c r="A81" s="150">
        <v>43891</v>
      </c>
      <c r="B81" s="151">
        <v>100.41020202636719</v>
      </c>
      <c r="C81" s="151">
        <v>-33.426559448242188</v>
      </c>
    </row>
    <row r="82" spans="1:3" x14ac:dyDescent="0.2">
      <c r="A82" s="150">
        <v>43922</v>
      </c>
      <c r="B82" s="151">
        <v>190.84259033203125</v>
      </c>
      <c r="C82" s="151">
        <v>-1.3637634515762329</v>
      </c>
    </row>
    <row r="83" spans="1:3" x14ac:dyDescent="0.2">
      <c r="A83" s="150">
        <v>43952</v>
      </c>
      <c r="B83" s="151">
        <v>198.54930114746094</v>
      </c>
      <c r="C83" s="151">
        <v>15.792925834655762</v>
      </c>
    </row>
    <row r="84" spans="1:3" x14ac:dyDescent="0.2">
      <c r="A84" s="150">
        <v>43983</v>
      </c>
      <c r="B84" s="151">
        <v>210.50617980957031</v>
      </c>
      <c r="C84" s="151">
        <v>-9.0898704528808594</v>
      </c>
    </row>
    <row r="85" spans="1:3" x14ac:dyDescent="0.2">
      <c r="A85" s="150">
        <v>44013</v>
      </c>
      <c r="B85" s="151">
        <v>204.16973876953125</v>
      </c>
      <c r="C85" s="151">
        <v>-14.525598526000977</v>
      </c>
    </row>
    <row r="86" spans="1:3" x14ac:dyDescent="0.2">
      <c r="A86" s="150">
        <v>44044</v>
      </c>
      <c r="B86" s="151">
        <v>210.72662353515625</v>
      </c>
      <c r="C86" s="151">
        <v>14.258780479431152</v>
      </c>
    </row>
    <row r="87" spans="1:3" x14ac:dyDescent="0.2">
      <c r="A87" s="150">
        <v>44075</v>
      </c>
      <c r="B87" s="151">
        <v>229.5341796875</v>
      </c>
      <c r="C87" s="151">
        <v>42.662376403808594</v>
      </c>
    </row>
    <row r="88" spans="1:3" x14ac:dyDescent="0.2">
      <c r="A88" s="150">
        <v>44105</v>
      </c>
      <c r="B88" s="151">
        <v>233.399169921875</v>
      </c>
      <c r="C88" s="151">
        <v>33.941169738769531</v>
      </c>
    </row>
    <row r="89" spans="1:3" x14ac:dyDescent="0.2">
      <c r="A89" s="150">
        <v>44136</v>
      </c>
      <c r="B89" s="151">
        <v>275.80868530273438</v>
      </c>
      <c r="C89" s="151">
        <v>74.870849609375</v>
      </c>
    </row>
    <row r="90" spans="1:3" x14ac:dyDescent="0.2">
      <c r="A90" s="150">
        <v>44166</v>
      </c>
      <c r="B90" s="151">
        <v>243.2916259765625</v>
      </c>
      <c r="C90" s="151">
        <v>59.947772979736328</v>
      </c>
    </row>
    <row r="91" spans="1:3" x14ac:dyDescent="0.2">
      <c r="A91" s="150">
        <v>44197</v>
      </c>
      <c r="B91" s="151">
        <v>234.65481567382813</v>
      </c>
      <c r="C91" s="151">
        <v>89.10089111328125</v>
      </c>
    </row>
    <row r="92" spans="1:3" x14ac:dyDescent="0.2">
      <c r="A92" s="150">
        <v>44228</v>
      </c>
      <c r="B92" s="151">
        <v>232.74560546875</v>
      </c>
      <c r="C92" s="151">
        <v>96.7271728515625</v>
      </c>
    </row>
    <row r="93" spans="1:3" x14ac:dyDescent="0.2">
      <c r="A93" s="150">
        <v>44256</v>
      </c>
      <c r="B93" s="151">
        <v>270.38540649414063</v>
      </c>
      <c r="C93" s="151">
        <v>169.28080749511719</v>
      </c>
    </row>
    <row r="94" spans="1:3" x14ac:dyDescent="0.2">
      <c r="A94" s="150">
        <v>44287</v>
      </c>
      <c r="B94" s="151">
        <v>286.20516967773438</v>
      </c>
      <c r="C94" s="151">
        <v>49.969234466552734</v>
      </c>
    </row>
    <row r="95" spans="1:3" x14ac:dyDescent="0.2">
      <c r="A95" s="150">
        <v>44317</v>
      </c>
      <c r="B95" s="151">
        <v>285.16607666015625</v>
      </c>
      <c r="C95" s="151">
        <v>43.624820709228516</v>
      </c>
    </row>
    <row r="96" spans="1:3" x14ac:dyDescent="0.2">
      <c r="A96" s="150">
        <v>44348</v>
      </c>
      <c r="B96" s="151">
        <v>316.69622802734375</v>
      </c>
      <c r="C96" s="151">
        <v>50.445098876953125</v>
      </c>
    </row>
    <row r="97" spans="1:3" x14ac:dyDescent="0.2">
      <c r="A97" s="150">
        <v>44378</v>
      </c>
      <c r="B97" s="151">
        <v>324.70346069335938</v>
      </c>
      <c r="C97" s="151">
        <v>59.036037445068359</v>
      </c>
    </row>
    <row r="98" spans="1:3" x14ac:dyDescent="0.2">
      <c r="A98" s="150">
        <v>44409</v>
      </c>
      <c r="B98" s="151">
        <v>295.70681762695313</v>
      </c>
      <c r="C98" s="151">
        <v>40.327220916748047</v>
      </c>
    </row>
    <row r="99" spans="1:3" x14ac:dyDescent="0.2">
      <c r="A99" s="150">
        <v>44440</v>
      </c>
      <c r="B99" s="151">
        <v>321.3731689453125</v>
      </c>
      <c r="C99" s="151">
        <v>40.011028289794922</v>
      </c>
    </row>
    <row r="100" spans="1:3" x14ac:dyDescent="0.2">
      <c r="A100" s="150">
        <v>44470</v>
      </c>
      <c r="B100" s="151">
        <v>322.3935546875</v>
      </c>
      <c r="C100" s="151">
        <v>38.129692077636719</v>
      </c>
    </row>
    <row r="101" spans="1:3" x14ac:dyDescent="0.2">
      <c r="A101" s="150">
        <v>44501</v>
      </c>
      <c r="B101" s="151">
        <v>380.61187744140625</v>
      </c>
      <c r="C101" s="151">
        <v>37.998512268066406</v>
      </c>
    </row>
    <row r="102" spans="1:3" x14ac:dyDescent="0.2">
      <c r="A102" s="150"/>
      <c r="B102" s="151"/>
      <c r="C102" s="151"/>
    </row>
    <row r="103" spans="1:3" x14ac:dyDescent="0.2">
      <c r="A103" s="150"/>
      <c r="B103" s="151"/>
      <c r="C103" s="151"/>
    </row>
    <row r="104" spans="1:3" x14ac:dyDescent="0.2">
      <c r="A104" s="150"/>
      <c r="B104" s="151"/>
      <c r="C104" s="151"/>
    </row>
    <row r="105" spans="1:3" x14ac:dyDescent="0.2">
      <c r="A105" s="150"/>
      <c r="B105" s="151"/>
      <c r="C105" s="151"/>
    </row>
    <row r="106" spans="1:3" x14ac:dyDescent="0.2">
      <c r="A106" s="150"/>
      <c r="B106" s="151"/>
      <c r="C106" s="151"/>
    </row>
    <row r="107" spans="1:3" x14ac:dyDescent="0.2">
      <c r="A107" s="150"/>
      <c r="B107" s="151"/>
      <c r="C107" s="151"/>
    </row>
    <row r="108" spans="1:3" x14ac:dyDescent="0.2">
      <c r="A108" s="150"/>
      <c r="B108" s="151"/>
      <c r="C108" s="151"/>
    </row>
    <row r="109" spans="1:3" x14ac:dyDescent="0.2">
      <c r="A109" s="150"/>
      <c r="B109" s="151"/>
      <c r="C109" s="151"/>
    </row>
    <row r="110" spans="1:3" x14ac:dyDescent="0.2">
      <c r="A110" s="150"/>
      <c r="B110" s="151"/>
      <c r="C110" s="151"/>
    </row>
    <row r="111" spans="1:3" x14ac:dyDescent="0.2">
      <c r="A111" s="150"/>
      <c r="B111" s="151"/>
      <c r="C111" s="151"/>
    </row>
    <row r="112" spans="1:3" x14ac:dyDescent="0.2">
      <c r="A112" s="150"/>
      <c r="B112" s="151"/>
      <c r="C112" s="151"/>
    </row>
    <row r="113" spans="1:3" x14ac:dyDescent="0.2">
      <c r="A113" s="150"/>
      <c r="B113" s="151"/>
      <c r="C113" s="151"/>
    </row>
    <row r="114" spans="1:3" x14ac:dyDescent="0.2">
      <c r="A114" s="150"/>
      <c r="B114" s="151"/>
      <c r="C114" s="151"/>
    </row>
    <row r="115" spans="1:3" x14ac:dyDescent="0.2">
      <c r="A115" s="150"/>
      <c r="B115" s="151"/>
      <c r="C115" s="151"/>
    </row>
    <row r="116" spans="1:3" x14ac:dyDescent="0.2">
      <c r="A116" s="150"/>
      <c r="B116" s="151"/>
      <c r="C116" s="151"/>
    </row>
    <row r="117" spans="1:3" x14ac:dyDescent="0.2">
      <c r="A117" s="150"/>
      <c r="B117" s="151"/>
      <c r="C117" s="151"/>
    </row>
    <row r="118" spans="1:3" x14ac:dyDescent="0.2">
      <c r="A118" s="150"/>
      <c r="B118" s="151"/>
      <c r="C118" s="151"/>
    </row>
    <row r="119" spans="1:3" x14ac:dyDescent="0.2">
      <c r="A119" s="150"/>
      <c r="B119" s="151"/>
      <c r="C119" s="151"/>
    </row>
    <row r="120" spans="1:3" x14ac:dyDescent="0.2">
      <c r="A120" s="150"/>
      <c r="B120" s="151"/>
      <c r="C120" s="151"/>
    </row>
    <row r="121" spans="1:3" x14ac:dyDescent="0.2">
      <c r="A121" s="150"/>
      <c r="B121" s="151"/>
      <c r="C121" s="151"/>
    </row>
    <row r="122" spans="1:3" x14ac:dyDescent="0.2">
      <c r="A122" s="150"/>
      <c r="B122" s="151"/>
      <c r="C122" s="151"/>
    </row>
    <row r="123" spans="1:3" x14ac:dyDescent="0.2">
      <c r="A123" s="150"/>
      <c r="B123" s="151"/>
      <c r="C123" s="151"/>
    </row>
    <row r="124" spans="1:3" x14ac:dyDescent="0.2">
      <c r="A124" s="150"/>
      <c r="B124" s="151"/>
      <c r="C124" s="151"/>
    </row>
    <row r="125" spans="1:3" x14ac:dyDescent="0.2">
      <c r="A125" s="150"/>
      <c r="B125" s="151"/>
      <c r="C125" s="151"/>
    </row>
    <row r="159" spans="2:2" x14ac:dyDescent="0.2">
      <c r="B159" s="213"/>
    </row>
  </sheetData>
  <mergeCells count="1">
    <mergeCell ref="H1:I1"/>
  </mergeCells>
  <hyperlinks>
    <hyperlink ref="H1:I1" location="Index!A1" display="Regresar al Índice" xr:uid="{00000000-0004-0000-7E00-000000000000}"/>
  </hyperlinks>
  <pageMargins left="0.7" right="0.7" top="0.75" bottom="0.75" header="0.3" footer="0.3"/>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Hoja240"/>
  <dimension ref="A1:I159"/>
  <sheetViews>
    <sheetView workbookViewId="0"/>
  </sheetViews>
  <sheetFormatPr baseColWidth="10" defaultColWidth="9.140625" defaultRowHeight="14.25" x14ac:dyDescent="0.2"/>
  <cols>
    <col min="1" max="1" width="9.42578125" style="148" bestFit="1" customWidth="1"/>
    <col min="2" max="2" width="11.28515625" style="148" bestFit="1" customWidth="1"/>
    <col min="3" max="3" width="9.140625" style="148"/>
    <col min="4" max="4" width="9.42578125" style="148" bestFit="1" customWidth="1"/>
    <col min="5" max="16384" width="9.140625" style="148"/>
  </cols>
  <sheetData>
    <row r="1" spans="1:9" x14ac:dyDescent="0.2">
      <c r="A1" s="13" t="s">
        <v>1291</v>
      </c>
      <c r="H1" s="291" t="s">
        <v>38</v>
      </c>
      <c r="I1" s="291"/>
    </row>
    <row r="2" spans="1:9" x14ac:dyDescent="0.2">
      <c r="A2" s="13" t="s">
        <v>959</v>
      </c>
    </row>
    <row r="5" spans="1:9" x14ac:dyDescent="0.2">
      <c r="F5" s="13"/>
    </row>
    <row r="6" spans="1:9" x14ac:dyDescent="0.2">
      <c r="A6" s="148" t="s">
        <v>904</v>
      </c>
      <c r="B6" s="148" t="s">
        <v>526</v>
      </c>
      <c r="C6" s="148" t="s">
        <v>2</v>
      </c>
      <c r="D6" s="148" t="s">
        <v>903</v>
      </c>
    </row>
    <row r="7" spans="1:9" x14ac:dyDescent="0.2">
      <c r="A7" s="149">
        <v>51</v>
      </c>
      <c r="B7" s="150">
        <v>44501</v>
      </c>
      <c r="C7" s="148" t="s">
        <v>3</v>
      </c>
      <c r="D7" s="151">
        <v>70.19085693359375</v>
      </c>
    </row>
    <row r="8" spans="1:9" x14ac:dyDescent="0.2">
      <c r="A8" s="149">
        <v>51</v>
      </c>
      <c r="B8" s="150">
        <v>44501</v>
      </c>
      <c r="C8" s="148" t="s">
        <v>5</v>
      </c>
      <c r="D8" s="151">
        <v>80.079360961914063</v>
      </c>
    </row>
    <row r="9" spans="1:9" x14ac:dyDescent="0.2">
      <c r="A9" s="149">
        <v>51</v>
      </c>
      <c r="B9" s="150">
        <v>44501</v>
      </c>
      <c r="C9" s="148" t="s">
        <v>4</v>
      </c>
      <c r="D9" s="151">
        <v>32.54364013671875</v>
      </c>
    </row>
    <row r="10" spans="1:9" x14ac:dyDescent="0.2">
      <c r="A10" s="149">
        <v>51</v>
      </c>
      <c r="B10" s="150">
        <v>44501</v>
      </c>
      <c r="C10" s="148" t="s">
        <v>6</v>
      </c>
      <c r="D10" s="151">
        <v>47.812183380126953</v>
      </c>
    </row>
    <row r="11" spans="1:9" x14ac:dyDescent="0.2">
      <c r="A11" s="149">
        <v>51</v>
      </c>
      <c r="B11" s="150">
        <v>44501</v>
      </c>
      <c r="C11" s="148" t="s">
        <v>7</v>
      </c>
      <c r="D11" s="151">
        <v>13.095239639282227</v>
      </c>
    </row>
    <row r="12" spans="1:9" x14ac:dyDescent="0.2">
      <c r="A12" s="149">
        <v>51</v>
      </c>
      <c r="B12" s="150">
        <v>44501</v>
      </c>
      <c r="C12" s="148" t="s">
        <v>8</v>
      </c>
      <c r="D12" s="151">
        <v>21.750001907348633</v>
      </c>
    </row>
    <row r="13" spans="1:9" x14ac:dyDescent="0.2">
      <c r="A13" s="149">
        <v>51</v>
      </c>
      <c r="B13" s="150">
        <v>44501</v>
      </c>
      <c r="C13" s="148" t="s">
        <v>9</v>
      </c>
      <c r="D13" s="151">
        <v>10.070197105407715</v>
      </c>
    </row>
    <row r="14" spans="1:9" x14ac:dyDescent="0.2">
      <c r="A14" s="149">
        <v>51</v>
      </c>
      <c r="B14" s="150">
        <v>44501</v>
      </c>
      <c r="C14" s="148" t="s">
        <v>10</v>
      </c>
      <c r="D14" s="151">
        <v>22.985715866088867</v>
      </c>
    </row>
    <row r="15" spans="1:9" x14ac:dyDescent="0.2">
      <c r="A15" s="149">
        <v>51</v>
      </c>
      <c r="B15" s="150">
        <v>44501</v>
      </c>
      <c r="C15" s="148" t="s">
        <v>11</v>
      </c>
      <c r="D15" s="151">
        <v>48.958732604980469</v>
      </c>
    </row>
    <row r="16" spans="1:9" x14ac:dyDescent="0.2">
      <c r="A16" s="149">
        <v>51</v>
      </c>
      <c r="B16" s="150">
        <v>44501</v>
      </c>
      <c r="C16" s="148" t="s">
        <v>12</v>
      </c>
      <c r="D16" s="151">
        <v>15.326408386230469</v>
      </c>
    </row>
    <row r="17" spans="1:4" x14ac:dyDescent="0.2">
      <c r="A17" s="149">
        <v>51</v>
      </c>
      <c r="B17" s="150">
        <v>44501</v>
      </c>
      <c r="C17" s="148" t="s">
        <v>13</v>
      </c>
      <c r="D17" s="151">
        <v>76.338615417480469</v>
      </c>
    </row>
    <row r="18" spans="1:4" x14ac:dyDescent="0.2">
      <c r="A18" s="149">
        <v>51</v>
      </c>
      <c r="B18" s="150">
        <v>44501</v>
      </c>
      <c r="C18" s="148" t="s">
        <v>14</v>
      </c>
      <c r="D18" s="151">
        <v>42.974773406982422</v>
      </c>
    </row>
    <row r="19" spans="1:4" x14ac:dyDescent="0.2">
      <c r="A19" s="149">
        <v>51</v>
      </c>
      <c r="B19" s="150">
        <v>44501</v>
      </c>
      <c r="C19" s="148" t="s">
        <v>15</v>
      </c>
      <c r="D19" s="151">
        <v>55.700107574462891</v>
      </c>
    </row>
    <row r="20" spans="1:4" x14ac:dyDescent="0.2">
      <c r="A20" s="149">
        <v>51</v>
      </c>
      <c r="B20" s="150">
        <v>44501</v>
      </c>
      <c r="C20" s="148" t="s">
        <v>16</v>
      </c>
      <c r="D20" s="151">
        <v>51.552555084228516</v>
      </c>
    </row>
    <row r="21" spans="1:4" x14ac:dyDescent="0.2">
      <c r="A21" s="149">
        <v>51</v>
      </c>
      <c r="B21" s="150">
        <v>44501</v>
      </c>
      <c r="C21" s="148" t="s">
        <v>0</v>
      </c>
      <c r="D21" s="151">
        <v>37.998512268066406</v>
      </c>
    </row>
    <row r="22" spans="1:4" x14ac:dyDescent="0.2">
      <c r="A22" s="149">
        <v>51</v>
      </c>
      <c r="B22" s="150">
        <v>44501</v>
      </c>
      <c r="C22" s="148" t="s">
        <v>17</v>
      </c>
      <c r="D22" s="151">
        <v>56.535396575927734</v>
      </c>
    </row>
    <row r="23" spans="1:4" x14ac:dyDescent="0.2">
      <c r="A23" s="149">
        <v>51</v>
      </c>
      <c r="B23" s="150">
        <v>44501</v>
      </c>
      <c r="C23" s="148" t="s">
        <v>18</v>
      </c>
      <c r="D23" s="151">
        <v>58.152900695800781</v>
      </c>
    </row>
    <row r="24" spans="1:4" x14ac:dyDescent="0.2">
      <c r="A24" s="149">
        <v>51</v>
      </c>
      <c r="B24" s="150">
        <v>44501</v>
      </c>
      <c r="C24" s="148" t="s">
        <v>19</v>
      </c>
      <c r="D24" s="151">
        <v>-4.3543233871459961</v>
      </c>
    </row>
    <row r="25" spans="1:4" x14ac:dyDescent="0.2">
      <c r="A25" s="149">
        <v>51</v>
      </c>
      <c r="B25" s="150">
        <v>44501</v>
      </c>
      <c r="C25" s="148" t="s">
        <v>20</v>
      </c>
      <c r="D25" s="151">
        <v>-0.76692813634872437</v>
      </c>
    </row>
    <row r="26" spans="1:4" x14ac:dyDescent="0.2">
      <c r="A26" s="149">
        <v>51</v>
      </c>
      <c r="B26" s="150">
        <v>44501</v>
      </c>
      <c r="C26" s="148" t="s">
        <v>21</v>
      </c>
      <c r="D26" s="151">
        <v>-21.336223602294922</v>
      </c>
    </row>
    <row r="27" spans="1:4" x14ac:dyDescent="0.2">
      <c r="A27" s="149">
        <v>51</v>
      </c>
      <c r="B27" s="150">
        <v>44501</v>
      </c>
      <c r="C27" s="148" t="s">
        <v>22</v>
      </c>
      <c r="D27" s="151">
        <v>24.275308609008789</v>
      </c>
    </row>
    <row r="28" spans="1:4" x14ac:dyDescent="0.2">
      <c r="A28" s="149">
        <v>51</v>
      </c>
      <c r="B28" s="150">
        <v>44501</v>
      </c>
      <c r="C28" s="148" t="s">
        <v>23</v>
      </c>
      <c r="D28" s="151">
        <v>11.286750793457031</v>
      </c>
    </row>
    <row r="29" spans="1:4" x14ac:dyDescent="0.2">
      <c r="A29" s="149">
        <v>51</v>
      </c>
      <c r="B29" s="150">
        <v>44501</v>
      </c>
      <c r="C29" s="148" t="s">
        <v>24</v>
      </c>
      <c r="D29" s="151">
        <v>72.537384033203125</v>
      </c>
    </row>
    <row r="30" spans="1:4" x14ac:dyDescent="0.2">
      <c r="A30" s="149">
        <v>51</v>
      </c>
      <c r="B30" s="150">
        <v>44501</v>
      </c>
      <c r="C30" s="148" t="s">
        <v>25</v>
      </c>
      <c r="D30" s="151">
        <v>30.671655654907227</v>
      </c>
    </row>
    <row r="31" spans="1:4" x14ac:dyDescent="0.2">
      <c r="A31" s="149">
        <v>51</v>
      </c>
      <c r="B31" s="150">
        <v>44501</v>
      </c>
      <c r="C31" s="148" t="s">
        <v>26</v>
      </c>
      <c r="D31" s="151">
        <v>26.041704177856445</v>
      </c>
    </row>
    <row r="32" spans="1:4" x14ac:dyDescent="0.2">
      <c r="A32" s="149">
        <v>51</v>
      </c>
      <c r="B32" s="150">
        <v>44501</v>
      </c>
      <c r="C32" s="148" t="s">
        <v>27</v>
      </c>
      <c r="D32" s="151">
        <v>-23.266904830932617</v>
      </c>
    </row>
    <row r="33" spans="1:4" x14ac:dyDescent="0.2">
      <c r="A33" s="149">
        <v>51</v>
      </c>
      <c r="B33" s="150">
        <v>44501</v>
      </c>
      <c r="C33" s="148" t="s">
        <v>28</v>
      </c>
      <c r="D33" s="151">
        <v>36.944160461425781</v>
      </c>
    </row>
    <row r="34" spans="1:4" x14ac:dyDescent="0.2">
      <c r="A34" s="149">
        <v>51</v>
      </c>
      <c r="B34" s="150">
        <v>44501</v>
      </c>
      <c r="C34" s="148" t="s">
        <v>29</v>
      </c>
      <c r="D34" s="151">
        <v>36.196670532226563</v>
      </c>
    </row>
    <row r="35" spans="1:4" x14ac:dyDescent="0.2">
      <c r="A35" s="149">
        <v>51</v>
      </c>
      <c r="B35" s="150">
        <v>44501</v>
      </c>
      <c r="C35" s="148" t="s">
        <v>30</v>
      </c>
      <c r="D35" s="151">
        <v>35.418937683105469</v>
      </c>
    </row>
    <row r="36" spans="1:4" x14ac:dyDescent="0.2">
      <c r="A36" s="149">
        <v>51</v>
      </c>
      <c r="B36" s="150">
        <v>44501</v>
      </c>
      <c r="C36" s="148" t="s">
        <v>31</v>
      </c>
      <c r="D36" s="151">
        <v>81.536766052246094</v>
      </c>
    </row>
    <row r="37" spans="1:4" x14ac:dyDescent="0.2">
      <c r="A37" s="149">
        <v>51</v>
      </c>
      <c r="B37" s="150">
        <v>44501</v>
      </c>
      <c r="C37" s="148" t="s">
        <v>32</v>
      </c>
      <c r="D37" s="151">
        <v>15.393245697021484</v>
      </c>
    </row>
    <row r="38" spans="1:4" x14ac:dyDescent="0.2">
      <c r="A38" s="149">
        <v>51</v>
      </c>
      <c r="B38" s="150">
        <v>44501</v>
      </c>
      <c r="C38" s="148" t="s">
        <v>33</v>
      </c>
      <c r="D38" s="151">
        <v>15.607829093933105</v>
      </c>
    </row>
    <row r="39" spans="1:4" x14ac:dyDescent="0.2">
      <c r="A39" s="149">
        <v>51</v>
      </c>
      <c r="B39" s="150">
        <v>44501</v>
      </c>
      <c r="C39" s="148" t="s">
        <v>1</v>
      </c>
      <c r="D39" s="151">
        <v>8.2720375061035156</v>
      </c>
    </row>
    <row r="159" spans="2:2" x14ac:dyDescent="0.2">
      <c r="B159" s="213"/>
    </row>
  </sheetData>
  <mergeCells count="1">
    <mergeCell ref="H1:I1"/>
  </mergeCells>
  <hyperlinks>
    <hyperlink ref="H1:I1" location="Index!A1" display="Regresar al Índice" xr:uid="{00000000-0004-0000-7F00-000000000000}"/>
  </hyperlinks>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Hoja241"/>
  <dimension ref="A1:I159"/>
  <sheetViews>
    <sheetView topLeftCell="A98" workbookViewId="0"/>
  </sheetViews>
  <sheetFormatPr baseColWidth="10" defaultColWidth="9.140625" defaultRowHeight="14.25" x14ac:dyDescent="0.2"/>
  <cols>
    <col min="1" max="1" width="11.28515625" style="148" bestFit="1" customWidth="1"/>
    <col min="2" max="3" width="9.42578125" style="148" bestFit="1" customWidth="1"/>
    <col min="4" max="16384" width="9.140625" style="148"/>
  </cols>
  <sheetData>
    <row r="1" spans="1:9" x14ac:dyDescent="0.2">
      <c r="A1" s="13" t="s">
        <v>1292</v>
      </c>
      <c r="H1" s="291" t="s">
        <v>38</v>
      </c>
      <c r="I1" s="291"/>
    </row>
    <row r="2" spans="1:9" x14ac:dyDescent="0.2">
      <c r="A2" s="13" t="s">
        <v>960</v>
      </c>
    </row>
    <row r="6" spans="1:9" x14ac:dyDescent="0.2">
      <c r="A6" s="148" t="s">
        <v>526</v>
      </c>
      <c r="B6" s="148" t="s">
        <v>905</v>
      </c>
      <c r="C6" s="148" t="s">
        <v>903</v>
      </c>
      <c r="E6" s="13"/>
    </row>
    <row r="7" spans="1:9" x14ac:dyDescent="0.2">
      <c r="A7" s="150">
        <v>41640</v>
      </c>
      <c r="B7" s="151">
        <v>103.08240509033203</v>
      </c>
      <c r="C7" s="151">
        <v>3.2556138038635254</v>
      </c>
    </row>
    <row r="8" spans="1:9" x14ac:dyDescent="0.2">
      <c r="A8" s="150">
        <v>41671</v>
      </c>
      <c r="B8" s="151">
        <v>104.42440795898438</v>
      </c>
      <c r="C8" s="151">
        <v>6.1607375144958496</v>
      </c>
    </row>
    <row r="9" spans="1:9" x14ac:dyDescent="0.2">
      <c r="A9" s="150">
        <v>41699</v>
      </c>
      <c r="B9" s="151">
        <v>105.55671691894531</v>
      </c>
      <c r="C9" s="151">
        <v>7.3805441856384277</v>
      </c>
    </row>
    <row r="10" spans="1:9" x14ac:dyDescent="0.2">
      <c r="A10" s="150">
        <v>41730</v>
      </c>
      <c r="B10" s="151">
        <v>105.87125396728516</v>
      </c>
      <c r="C10" s="151">
        <v>7.4712700843811035</v>
      </c>
    </row>
    <row r="11" spans="1:9" x14ac:dyDescent="0.2">
      <c r="A11" s="150">
        <v>41760</v>
      </c>
      <c r="B11" s="151">
        <v>106.54225158691406</v>
      </c>
      <c r="C11" s="151">
        <v>7.6027135848999023</v>
      </c>
    </row>
    <row r="12" spans="1:9" x14ac:dyDescent="0.2">
      <c r="A12" s="150">
        <v>41791</v>
      </c>
      <c r="B12" s="151">
        <v>107.15034484863281</v>
      </c>
      <c r="C12" s="151">
        <v>6.3475537300109863</v>
      </c>
    </row>
    <row r="13" spans="1:9" x14ac:dyDescent="0.2">
      <c r="A13" s="150">
        <v>41821</v>
      </c>
      <c r="B13" s="151">
        <v>107.80037689208984</v>
      </c>
      <c r="C13" s="151">
        <v>5.283632755279541</v>
      </c>
    </row>
    <row r="14" spans="1:9" x14ac:dyDescent="0.2">
      <c r="A14" s="150">
        <v>41852</v>
      </c>
      <c r="B14" s="151">
        <v>106.12287902832031</v>
      </c>
      <c r="C14" s="151">
        <v>5.3716464042663574</v>
      </c>
    </row>
    <row r="15" spans="1:9" x14ac:dyDescent="0.2">
      <c r="A15" s="150">
        <v>41883</v>
      </c>
      <c r="B15" s="151">
        <v>105.53575134277344</v>
      </c>
      <c r="C15" s="151">
        <v>5.9132986068725586</v>
      </c>
    </row>
    <row r="16" spans="1:9" x14ac:dyDescent="0.2">
      <c r="A16" s="150">
        <v>41913</v>
      </c>
      <c r="B16" s="151">
        <v>104.29859161376953</v>
      </c>
      <c r="C16" s="151">
        <v>4.6496939659118652</v>
      </c>
    </row>
    <row r="17" spans="1:3" x14ac:dyDescent="0.2">
      <c r="A17" s="150">
        <v>41944</v>
      </c>
      <c r="B17" s="151">
        <v>104.82281494140625</v>
      </c>
      <c r="C17" s="151">
        <v>3.670677661895752</v>
      </c>
    </row>
    <row r="18" spans="1:3" x14ac:dyDescent="0.2">
      <c r="A18" s="150">
        <v>41974</v>
      </c>
      <c r="B18" s="151">
        <v>105.15831756591797</v>
      </c>
      <c r="C18" s="151">
        <v>3.2955737113952637</v>
      </c>
    </row>
    <row r="19" spans="1:3" x14ac:dyDescent="0.2">
      <c r="A19" s="150">
        <v>42005</v>
      </c>
      <c r="B19" s="151">
        <v>104.31956481933594</v>
      </c>
      <c r="C19" s="151">
        <v>1.2001657485961914</v>
      </c>
    </row>
    <row r="20" spans="1:3" x14ac:dyDescent="0.2">
      <c r="A20" s="150">
        <v>42036</v>
      </c>
      <c r="B20" s="151">
        <v>104.61312866210938</v>
      </c>
      <c r="C20" s="151">
        <v>0.18072471022605896</v>
      </c>
    </row>
    <row r="21" spans="1:3" x14ac:dyDescent="0.2">
      <c r="A21" s="150">
        <v>42064</v>
      </c>
      <c r="B21" s="151">
        <v>104.65506744384766</v>
      </c>
      <c r="C21" s="151">
        <v>-0.85418486595153809</v>
      </c>
    </row>
    <row r="22" spans="1:3" x14ac:dyDescent="0.2">
      <c r="A22" s="150">
        <v>42095</v>
      </c>
      <c r="B22" s="151">
        <v>106.01803588867188</v>
      </c>
      <c r="C22" s="151">
        <v>0.13864190876483917</v>
      </c>
    </row>
    <row r="23" spans="1:3" x14ac:dyDescent="0.2">
      <c r="A23" s="150">
        <v>42125</v>
      </c>
      <c r="B23" s="151">
        <v>107.80037689208984</v>
      </c>
      <c r="C23" s="151">
        <v>1.1808698177337646</v>
      </c>
    </row>
    <row r="24" spans="1:3" x14ac:dyDescent="0.2">
      <c r="A24" s="150">
        <v>42156</v>
      </c>
      <c r="B24" s="151">
        <v>109.56175231933594</v>
      </c>
      <c r="C24" s="151">
        <v>2.2504897117614746</v>
      </c>
    </row>
    <row r="25" spans="1:3" x14ac:dyDescent="0.2">
      <c r="A25" s="150">
        <v>42186</v>
      </c>
      <c r="B25" s="151">
        <v>111.93122100830078</v>
      </c>
      <c r="C25" s="151">
        <v>3.8319385051727295</v>
      </c>
    </row>
    <row r="26" spans="1:3" x14ac:dyDescent="0.2">
      <c r="A26" s="150">
        <v>42217</v>
      </c>
      <c r="B26" s="151">
        <v>108.78591156005859</v>
      </c>
      <c r="C26" s="151">
        <v>2.5093858242034912</v>
      </c>
    </row>
    <row r="27" spans="1:3" x14ac:dyDescent="0.2">
      <c r="A27" s="150">
        <v>42248</v>
      </c>
      <c r="B27" s="151">
        <v>107.80037689208984</v>
      </c>
      <c r="C27" s="151">
        <v>2.1458373069763184</v>
      </c>
    </row>
    <row r="28" spans="1:3" x14ac:dyDescent="0.2">
      <c r="A28" s="150">
        <v>42278</v>
      </c>
      <c r="B28" s="151">
        <v>109.20528411865234</v>
      </c>
      <c r="C28" s="151">
        <v>4.7044668197631836</v>
      </c>
    </row>
    <row r="29" spans="1:3" x14ac:dyDescent="0.2">
      <c r="A29" s="150">
        <v>42309</v>
      </c>
      <c r="B29" s="151">
        <v>110.06500244140625</v>
      </c>
      <c r="C29" s="151">
        <v>5.0009984970092773</v>
      </c>
    </row>
    <row r="30" spans="1:3" x14ac:dyDescent="0.2">
      <c r="A30" s="150">
        <v>42339</v>
      </c>
      <c r="B30" s="151">
        <v>110.79891204833984</v>
      </c>
      <c r="C30" s="151">
        <v>5.3639073371887207</v>
      </c>
    </row>
    <row r="31" spans="1:3" x14ac:dyDescent="0.2">
      <c r="A31" s="150">
        <v>42370</v>
      </c>
      <c r="B31" s="151">
        <v>109.20528411865234</v>
      </c>
      <c r="C31" s="151">
        <v>4.6834158897399902</v>
      </c>
    </row>
    <row r="32" spans="1:3" x14ac:dyDescent="0.2">
      <c r="A32" s="150">
        <v>42401</v>
      </c>
      <c r="B32" s="151">
        <v>108.72299957275391</v>
      </c>
      <c r="C32" s="151">
        <v>3.9286377429962158</v>
      </c>
    </row>
    <row r="33" spans="1:3" x14ac:dyDescent="0.2">
      <c r="A33" s="150">
        <v>42430</v>
      </c>
      <c r="B33" s="151">
        <v>110.14888000488281</v>
      </c>
      <c r="C33" s="151">
        <v>5.2494473457336426</v>
      </c>
    </row>
    <row r="34" spans="1:3" x14ac:dyDescent="0.2">
      <c r="A34" s="150">
        <v>42461</v>
      </c>
      <c r="B34" s="151">
        <v>111.61669158935547</v>
      </c>
      <c r="C34" s="151">
        <v>5.2808523178100586</v>
      </c>
    </row>
    <row r="35" spans="1:3" x14ac:dyDescent="0.2">
      <c r="A35" s="150">
        <v>42491</v>
      </c>
      <c r="B35" s="151">
        <v>112.2667236328125</v>
      </c>
      <c r="C35" s="151">
        <v>4.1431641578674316</v>
      </c>
    </row>
    <row r="36" spans="1:3" x14ac:dyDescent="0.2">
      <c r="A36" s="150">
        <v>42522</v>
      </c>
      <c r="B36" s="151">
        <v>113.8603515625</v>
      </c>
      <c r="C36" s="151">
        <v>3.9234488010406494</v>
      </c>
    </row>
    <row r="37" spans="1:3" x14ac:dyDescent="0.2">
      <c r="A37" s="150">
        <v>42552</v>
      </c>
      <c r="B37" s="151">
        <v>116.292724609375</v>
      </c>
      <c r="C37" s="151">
        <v>3.8965926170349121</v>
      </c>
    </row>
    <row r="38" spans="1:3" x14ac:dyDescent="0.2">
      <c r="A38" s="150">
        <v>42583</v>
      </c>
      <c r="B38" s="151">
        <v>115.34912872314453</v>
      </c>
      <c r="C38" s="151">
        <v>6.0331497192382813</v>
      </c>
    </row>
    <row r="39" spans="1:3" x14ac:dyDescent="0.2">
      <c r="A39" s="150">
        <v>42614</v>
      </c>
      <c r="B39" s="151">
        <v>115.26525115966797</v>
      </c>
      <c r="C39" s="151">
        <v>6.9247198104858398</v>
      </c>
    </row>
    <row r="40" spans="1:3" x14ac:dyDescent="0.2">
      <c r="A40" s="150">
        <v>42644</v>
      </c>
      <c r="B40" s="151">
        <v>113.98616027832031</v>
      </c>
      <c r="C40" s="151">
        <v>4.3778800964355469</v>
      </c>
    </row>
    <row r="41" spans="1:3" x14ac:dyDescent="0.2">
      <c r="A41" s="150">
        <v>42675</v>
      </c>
      <c r="B41" s="151">
        <v>113.71356964111328</v>
      </c>
      <c r="C41" s="151">
        <v>3.3149204254150391</v>
      </c>
    </row>
    <row r="42" spans="1:3" x14ac:dyDescent="0.2">
      <c r="A42" s="150">
        <v>42705</v>
      </c>
      <c r="B42" s="151">
        <v>114.02809906005859</v>
      </c>
      <c r="C42" s="151">
        <v>2.9144573211669922</v>
      </c>
    </row>
    <row r="43" spans="1:3" x14ac:dyDescent="0.2">
      <c r="A43" s="150">
        <v>42736</v>
      </c>
      <c r="B43" s="151">
        <v>113.42000579833984</v>
      </c>
      <c r="C43" s="151">
        <v>3.8594484329223633</v>
      </c>
    </row>
    <row r="44" spans="1:3" x14ac:dyDescent="0.2">
      <c r="A44" s="150">
        <v>42767</v>
      </c>
      <c r="B44" s="151">
        <v>113.79743957519531</v>
      </c>
      <c r="C44" s="151">
        <v>4.6673107147216797</v>
      </c>
    </row>
    <row r="45" spans="1:3" x14ac:dyDescent="0.2">
      <c r="A45" s="150">
        <v>42795</v>
      </c>
      <c r="B45" s="151">
        <v>114.72006988525391</v>
      </c>
      <c r="C45" s="151">
        <v>4.1500101089477539</v>
      </c>
    </row>
    <row r="46" spans="1:3" x14ac:dyDescent="0.2">
      <c r="A46" s="150">
        <v>42826</v>
      </c>
      <c r="B46" s="151">
        <v>116.90081787109375</v>
      </c>
      <c r="C46" s="151">
        <v>4.7341723442077637</v>
      </c>
    </row>
    <row r="47" spans="1:3" x14ac:dyDescent="0.2">
      <c r="A47" s="150">
        <v>42856</v>
      </c>
      <c r="B47" s="151">
        <v>117.46697235107422</v>
      </c>
      <c r="C47" s="151">
        <v>4.6320481300354004</v>
      </c>
    </row>
    <row r="48" spans="1:3" x14ac:dyDescent="0.2">
      <c r="A48" s="150">
        <v>42887</v>
      </c>
      <c r="B48" s="151">
        <v>120.06710052490234</v>
      </c>
      <c r="C48" s="151">
        <v>5.4511942863464355</v>
      </c>
    </row>
    <row r="49" spans="1:3" x14ac:dyDescent="0.2">
      <c r="A49" s="150">
        <v>42917</v>
      </c>
      <c r="B49" s="151">
        <v>122.08010101318359</v>
      </c>
      <c r="C49" s="151">
        <v>4.9765591621398926</v>
      </c>
    </row>
    <row r="50" spans="1:3" x14ac:dyDescent="0.2">
      <c r="A50" s="150">
        <v>42948</v>
      </c>
      <c r="B50" s="151">
        <v>121.534912109375</v>
      </c>
      <c r="C50" s="151">
        <v>5.3626613616943359</v>
      </c>
    </row>
    <row r="51" spans="1:3" x14ac:dyDescent="0.2">
      <c r="A51" s="150">
        <v>42979</v>
      </c>
      <c r="B51" s="151">
        <v>119.62675476074219</v>
      </c>
      <c r="C51" s="151">
        <v>3.7838842868804932</v>
      </c>
    </row>
    <row r="52" spans="1:3" x14ac:dyDescent="0.2">
      <c r="A52" s="150">
        <v>43009</v>
      </c>
      <c r="B52" s="151">
        <v>118.57831573486328</v>
      </c>
      <c r="C52" s="151">
        <v>4.0286955833435059</v>
      </c>
    </row>
    <row r="53" spans="1:3" x14ac:dyDescent="0.2">
      <c r="A53" s="150">
        <v>43040</v>
      </c>
      <c r="B53" s="151">
        <v>116.92178344726563</v>
      </c>
      <c r="C53" s="151">
        <v>2.8213112354278564</v>
      </c>
    </row>
    <row r="54" spans="1:3" x14ac:dyDescent="0.2">
      <c r="A54" s="150">
        <v>43070</v>
      </c>
      <c r="B54" s="151">
        <v>116.62822723388672</v>
      </c>
      <c r="C54" s="151">
        <v>2.28025221824646</v>
      </c>
    </row>
    <row r="55" spans="1:3" x14ac:dyDescent="0.2">
      <c r="A55" s="150">
        <v>43101</v>
      </c>
      <c r="B55" s="151">
        <v>116.81694030761719</v>
      </c>
      <c r="C55" s="151">
        <v>2.9950046539306641</v>
      </c>
    </row>
    <row r="56" spans="1:3" x14ac:dyDescent="0.2">
      <c r="A56" s="150">
        <v>43132</v>
      </c>
      <c r="B56" s="151">
        <v>116.37660217285156</v>
      </c>
      <c r="C56" s="151">
        <v>2.2664504051208496</v>
      </c>
    </row>
    <row r="57" spans="1:3" x14ac:dyDescent="0.2">
      <c r="A57" s="150">
        <v>43160</v>
      </c>
      <c r="B57" s="151">
        <v>116.4814453125</v>
      </c>
      <c r="C57" s="151">
        <v>1.5353682041168213</v>
      </c>
    </row>
    <row r="58" spans="1:3" x14ac:dyDescent="0.2">
      <c r="A58" s="150">
        <v>43191</v>
      </c>
      <c r="B58" s="151">
        <v>118.20088195800781</v>
      </c>
      <c r="C58" s="151">
        <v>1.112108588218689</v>
      </c>
    </row>
    <row r="59" spans="1:3" x14ac:dyDescent="0.2">
      <c r="A59" s="150">
        <v>43221</v>
      </c>
      <c r="B59" s="151">
        <v>117.90731811523438</v>
      </c>
      <c r="C59" s="151">
        <v>0.37486773729324341</v>
      </c>
    </row>
    <row r="60" spans="1:3" x14ac:dyDescent="0.2">
      <c r="A60" s="150">
        <v>43252</v>
      </c>
      <c r="B60" s="151">
        <v>118.62025451660156</v>
      </c>
      <c r="C60" s="151">
        <v>-1.205031156539917</v>
      </c>
    </row>
    <row r="61" spans="1:3" x14ac:dyDescent="0.2">
      <c r="A61" s="150">
        <v>43282</v>
      </c>
      <c r="B61" s="151">
        <v>119.14447784423828</v>
      </c>
      <c r="C61" s="151">
        <v>-2.4046697616577148</v>
      </c>
    </row>
    <row r="62" spans="1:3" x14ac:dyDescent="0.2">
      <c r="A62" s="150">
        <v>43313</v>
      </c>
      <c r="B62" s="151">
        <v>117.5089111328125</v>
      </c>
      <c r="C62" s="151">
        <v>-3.312629222869873</v>
      </c>
    </row>
    <row r="63" spans="1:3" x14ac:dyDescent="0.2">
      <c r="A63" s="150">
        <v>43344</v>
      </c>
      <c r="B63" s="151">
        <v>116.81694030761719</v>
      </c>
      <c r="C63" s="151">
        <v>-2.3488178253173828</v>
      </c>
    </row>
    <row r="64" spans="1:3" x14ac:dyDescent="0.2">
      <c r="A64" s="150">
        <v>43374</v>
      </c>
      <c r="B64" s="151">
        <v>116.90081787109375</v>
      </c>
      <c r="C64" s="151">
        <v>-1.4146751165390015</v>
      </c>
    </row>
    <row r="65" spans="1:3" x14ac:dyDescent="0.2">
      <c r="A65" s="150">
        <v>43405</v>
      </c>
      <c r="B65" s="151">
        <v>116.92178344726563</v>
      </c>
      <c r="C65" s="151">
        <v>0</v>
      </c>
    </row>
    <row r="66" spans="1:3" x14ac:dyDescent="0.2">
      <c r="A66" s="150">
        <v>43435</v>
      </c>
      <c r="B66" s="151">
        <v>116.58628845214844</v>
      </c>
      <c r="C66" s="151">
        <v>-3.5959374159574509E-2</v>
      </c>
    </row>
    <row r="67" spans="1:3" x14ac:dyDescent="0.2">
      <c r="A67" s="150">
        <v>43466</v>
      </c>
      <c r="B67" s="151">
        <v>111.36506652832031</v>
      </c>
      <c r="C67" s="151">
        <v>-4.6670231819152832</v>
      </c>
    </row>
    <row r="68" spans="1:3" x14ac:dyDescent="0.2">
      <c r="A68" s="150">
        <v>43497</v>
      </c>
      <c r="B68" s="151">
        <v>111.28118896484375</v>
      </c>
      <c r="C68" s="151">
        <v>-4.378382682800293</v>
      </c>
    </row>
    <row r="69" spans="1:3" x14ac:dyDescent="0.2">
      <c r="A69" s="150">
        <v>43525</v>
      </c>
      <c r="B69" s="151">
        <v>115.55881500244141</v>
      </c>
      <c r="C69" s="151">
        <v>-0.7920835018157959</v>
      </c>
    </row>
    <row r="70" spans="1:3" x14ac:dyDescent="0.2">
      <c r="A70" s="150">
        <v>43556</v>
      </c>
      <c r="B70" s="151">
        <v>117.61375427246094</v>
      </c>
      <c r="C70" s="151">
        <v>-0.49672022461891174</v>
      </c>
    </row>
    <row r="71" spans="1:3" x14ac:dyDescent="0.2">
      <c r="A71" s="150">
        <v>43586</v>
      </c>
      <c r="B71" s="151">
        <v>118.03312683105469</v>
      </c>
      <c r="C71" s="151">
        <v>0.10670136660337448</v>
      </c>
    </row>
    <row r="72" spans="1:3" x14ac:dyDescent="0.2">
      <c r="A72" s="150">
        <v>43617</v>
      </c>
      <c r="B72" s="151">
        <v>117.52987670898438</v>
      </c>
      <c r="C72" s="151">
        <v>-0.91921722888946533</v>
      </c>
    </row>
    <row r="73" spans="1:3" x14ac:dyDescent="0.2">
      <c r="A73" s="150">
        <v>43647</v>
      </c>
      <c r="B73" s="151">
        <v>124.57538604736328</v>
      </c>
      <c r="C73" s="151">
        <v>4.5582542419433594</v>
      </c>
    </row>
    <row r="74" spans="1:3" x14ac:dyDescent="0.2">
      <c r="A74" s="150">
        <v>43678</v>
      </c>
      <c r="B74" s="151">
        <v>119.92031860351563</v>
      </c>
      <c r="C74" s="151">
        <v>2.0521061420440674</v>
      </c>
    </row>
    <row r="75" spans="1:3" x14ac:dyDescent="0.2">
      <c r="A75" s="150">
        <v>43709</v>
      </c>
      <c r="B75" s="151">
        <v>118.87187957763672</v>
      </c>
      <c r="C75" s="151">
        <v>1.759110689163208</v>
      </c>
    </row>
    <row r="76" spans="1:3" x14ac:dyDescent="0.2">
      <c r="A76" s="150">
        <v>43739</v>
      </c>
      <c r="B76" s="151">
        <v>117.8863525390625</v>
      </c>
      <c r="C76" s="151">
        <v>0.8430519700050354</v>
      </c>
    </row>
    <row r="77" spans="1:3" x14ac:dyDescent="0.2">
      <c r="A77" s="150">
        <v>43770</v>
      </c>
      <c r="B77" s="151">
        <v>118.20088195800781</v>
      </c>
      <c r="C77" s="151">
        <v>1.0939779281616211</v>
      </c>
    </row>
    <row r="78" spans="1:3" x14ac:dyDescent="0.2">
      <c r="A78" s="150">
        <v>43800</v>
      </c>
      <c r="B78" s="151">
        <v>118.32669067382813</v>
      </c>
      <c r="C78" s="151">
        <v>1.4928017854690552</v>
      </c>
    </row>
    <row r="79" spans="1:3" x14ac:dyDescent="0.2">
      <c r="A79" s="150">
        <v>43831</v>
      </c>
      <c r="B79" s="151">
        <v>114.67813110351563</v>
      </c>
      <c r="C79" s="151">
        <v>2.9749586582183838</v>
      </c>
    </row>
    <row r="80" spans="1:3" x14ac:dyDescent="0.2">
      <c r="A80" s="150">
        <v>43862</v>
      </c>
      <c r="B80" s="151">
        <v>114.19584655761719</v>
      </c>
      <c r="C80" s="151">
        <v>2.6191825866699219</v>
      </c>
    </row>
    <row r="81" spans="1:3" x14ac:dyDescent="0.2">
      <c r="A81" s="150">
        <v>43891</v>
      </c>
      <c r="B81" s="151">
        <v>113.23128509521484</v>
      </c>
      <c r="C81" s="151">
        <v>-2.0141518115997314</v>
      </c>
    </row>
    <row r="82" spans="1:3" x14ac:dyDescent="0.2">
      <c r="A82" s="150">
        <v>43922</v>
      </c>
      <c r="B82" s="151">
        <v>181.44265747070313</v>
      </c>
      <c r="C82" s="151">
        <v>54.269931793212891</v>
      </c>
    </row>
    <row r="83" spans="1:3" x14ac:dyDescent="0.2">
      <c r="A83" s="150">
        <v>43952</v>
      </c>
      <c r="B83" s="151">
        <v>180.98133850097656</v>
      </c>
      <c r="C83" s="151">
        <v>53.330970764160156</v>
      </c>
    </row>
    <row r="84" spans="1:3" x14ac:dyDescent="0.2">
      <c r="A84" s="150">
        <v>43983</v>
      </c>
      <c r="B84" s="151">
        <v>178.59089660644531</v>
      </c>
      <c r="C84" s="151">
        <v>51.953617095947266</v>
      </c>
    </row>
    <row r="85" spans="1:3" x14ac:dyDescent="0.2">
      <c r="A85" s="150">
        <v>44013</v>
      </c>
      <c r="B85" s="151">
        <v>174.10359191894531</v>
      </c>
      <c r="C85" s="151">
        <v>39.757617950439453</v>
      </c>
    </row>
    <row r="86" spans="1:3" x14ac:dyDescent="0.2">
      <c r="A86" s="150">
        <v>44044</v>
      </c>
      <c r="B86" s="151">
        <v>165.27574157714844</v>
      </c>
      <c r="C86" s="151">
        <v>37.821300506591797</v>
      </c>
    </row>
    <row r="87" spans="1:3" x14ac:dyDescent="0.2">
      <c r="A87" s="150">
        <v>44075</v>
      </c>
      <c r="B87" s="151">
        <v>166.91130065917969</v>
      </c>
      <c r="C87" s="151">
        <v>40.412773132324219</v>
      </c>
    </row>
    <row r="88" spans="1:3" x14ac:dyDescent="0.2">
      <c r="A88" s="150">
        <v>44105</v>
      </c>
      <c r="B88" s="151">
        <v>166.32417297363281</v>
      </c>
      <c r="C88" s="151">
        <v>41.088573455810547</v>
      </c>
    </row>
    <row r="89" spans="1:3" x14ac:dyDescent="0.2">
      <c r="A89" s="150">
        <v>44136</v>
      </c>
      <c r="B89" s="151">
        <v>166.61773681640625</v>
      </c>
      <c r="C89" s="151">
        <v>40.961502075195313</v>
      </c>
    </row>
    <row r="90" spans="1:3" x14ac:dyDescent="0.2">
      <c r="A90" s="150">
        <v>44166</v>
      </c>
      <c r="B90" s="151">
        <v>166.03060913085938</v>
      </c>
      <c r="C90" s="151">
        <v>40.315433502197266</v>
      </c>
    </row>
    <row r="91" spans="1:3" x14ac:dyDescent="0.2">
      <c r="A91" s="150">
        <v>44197</v>
      </c>
      <c r="B91" s="151">
        <v>166.30320739746094</v>
      </c>
      <c r="C91" s="151">
        <v>45.017368316650391</v>
      </c>
    </row>
    <row r="92" spans="1:3" x14ac:dyDescent="0.2">
      <c r="A92" s="150">
        <v>44228</v>
      </c>
      <c r="B92" s="151">
        <v>167.85488891601563</v>
      </c>
      <c r="C92" s="151">
        <v>46.988609313964844</v>
      </c>
    </row>
    <row r="93" spans="1:3" x14ac:dyDescent="0.2">
      <c r="A93" s="150">
        <v>44256</v>
      </c>
      <c r="B93" s="151">
        <v>165.90480041503906</v>
      </c>
      <c r="C93" s="151">
        <v>46.518516540527344</v>
      </c>
    </row>
    <row r="94" spans="1:3" x14ac:dyDescent="0.2">
      <c r="A94" s="150">
        <v>44287</v>
      </c>
      <c r="B94" s="151">
        <v>155.79786682128906</v>
      </c>
      <c r="C94" s="151">
        <v>-14.13382625579834</v>
      </c>
    </row>
    <row r="95" spans="1:3" x14ac:dyDescent="0.2">
      <c r="A95" s="150">
        <v>44317</v>
      </c>
      <c r="B95" s="151">
        <v>159.11093139648438</v>
      </c>
      <c r="C95" s="151">
        <v>-12.084343910217285</v>
      </c>
    </row>
    <row r="96" spans="1:3" x14ac:dyDescent="0.2">
      <c r="A96" s="150">
        <v>44348</v>
      </c>
      <c r="B96" s="151">
        <v>165.94969177246094</v>
      </c>
      <c r="C96" s="151">
        <v>-7.0783028602600098</v>
      </c>
    </row>
    <row r="97" spans="1:4" x14ac:dyDescent="0.2">
      <c r="A97" s="150">
        <v>44378</v>
      </c>
      <c r="B97" s="151">
        <v>160.70454406738281</v>
      </c>
      <c r="C97" s="151">
        <v>-7.6960201263427734</v>
      </c>
    </row>
    <row r="98" spans="1:4" x14ac:dyDescent="0.2">
      <c r="A98" s="150">
        <v>44409</v>
      </c>
      <c r="B98" s="151">
        <v>160.43196105957031</v>
      </c>
      <c r="C98" s="151">
        <v>-2.9307267665863037</v>
      </c>
    </row>
    <row r="99" spans="1:4" x14ac:dyDescent="0.2">
      <c r="A99" s="150">
        <v>44440</v>
      </c>
      <c r="B99" s="151">
        <v>157.74795532226563</v>
      </c>
      <c r="C99" s="151">
        <v>-5.4899492263793945</v>
      </c>
    </row>
    <row r="100" spans="1:4" x14ac:dyDescent="0.2">
      <c r="A100" s="150">
        <v>44470</v>
      </c>
      <c r="B100" s="151">
        <v>157.24470520019531</v>
      </c>
      <c r="C100" s="151">
        <v>-5.4588985443115234</v>
      </c>
      <c r="D100" s="255">
        <v>-3.190216450300154E-3</v>
      </c>
    </row>
    <row r="101" spans="1:4" x14ac:dyDescent="0.2">
      <c r="A101" s="150">
        <v>44501</v>
      </c>
      <c r="B101" s="151">
        <v>159.80288696289063</v>
      </c>
      <c r="C101" s="151">
        <v>-4.0901107788085938</v>
      </c>
    </row>
    <row r="102" spans="1:4" x14ac:dyDescent="0.2">
      <c r="A102" s="150"/>
      <c r="B102" s="151"/>
      <c r="C102" s="151"/>
    </row>
    <row r="103" spans="1:4" x14ac:dyDescent="0.2">
      <c r="A103" s="150"/>
      <c r="B103" s="151"/>
      <c r="C103" s="151"/>
    </row>
    <row r="104" spans="1:4" x14ac:dyDescent="0.2">
      <c r="A104" s="150"/>
      <c r="B104" s="151"/>
      <c r="C104" s="151"/>
    </row>
    <row r="105" spans="1:4" x14ac:dyDescent="0.2">
      <c r="A105" s="150"/>
      <c r="B105" s="151"/>
      <c r="C105" s="151"/>
    </row>
    <row r="106" spans="1:4" x14ac:dyDescent="0.2">
      <c r="A106" s="150"/>
      <c r="B106" s="151"/>
      <c r="C106" s="151"/>
    </row>
    <row r="107" spans="1:4" x14ac:dyDescent="0.2">
      <c r="A107" s="150"/>
      <c r="B107" s="151"/>
      <c r="C107" s="151"/>
    </row>
    <row r="108" spans="1:4" x14ac:dyDescent="0.2">
      <c r="A108" s="150"/>
      <c r="B108" s="151"/>
      <c r="C108" s="151"/>
    </row>
    <row r="109" spans="1:4" x14ac:dyDescent="0.2">
      <c r="A109" s="150"/>
      <c r="B109" s="151"/>
      <c r="C109" s="151"/>
    </row>
    <row r="110" spans="1:4" x14ac:dyDescent="0.2">
      <c r="A110" s="150"/>
      <c r="B110" s="151"/>
      <c r="C110" s="151"/>
    </row>
    <row r="111" spans="1:4" x14ac:dyDescent="0.2">
      <c r="A111" s="150"/>
      <c r="B111" s="151"/>
      <c r="C111" s="151"/>
    </row>
    <row r="112" spans="1:4" x14ac:dyDescent="0.2">
      <c r="A112" s="150"/>
      <c r="B112" s="151"/>
      <c r="C112" s="151"/>
    </row>
    <row r="113" spans="1:3" x14ac:dyDescent="0.2">
      <c r="A113" s="150"/>
      <c r="B113" s="151"/>
      <c r="C113" s="151"/>
    </row>
    <row r="114" spans="1:3" x14ac:dyDescent="0.2">
      <c r="A114" s="150"/>
      <c r="B114" s="151"/>
      <c r="C114" s="151"/>
    </row>
    <row r="115" spans="1:3" x14ac:dyDescent="0.2">
      <c r="A115" s="150"/>
      <c r="B115" s="151"/>
      <c r="C115" s="151"/>
    </row>
    <row r="116" spans="1:3" x14ac:dyDescent="0.2">
      <c r="A116" s="150"/>
      <c r="B116" s="151"/>
      <c r="C116" s="151"/>
    </row>
    <row r="117" spans="1:3" x14ac:dyDescent="0.2">
      <c r="A117" s="150"/>
      <c r="B117" s="151"/>
      <c r="C117" s="151"/>
    </row>
    <row r="118" spans="1:3" x14ac:dyDescent="0.2">
      <c r="A118" s="150"/>
      <c r="B118" s="151"/>
      <c r="C118" s="151"/>
    </row>
    <row r="119" spans="1:3" x14ac:dyDescent="0.2">
      <c r="A119" s="150"/>
      <c r="B119" s="151"/>
      <c r="C119" s="151"/>
    </row>
    <row r="159" spans="2:2" x14ac:dyDescent="0.2">
      <c r="B159" s="213"/>
    </row>
  </sheetData>
  <mergeCells count="1">
    <mergeCell ref="H1:I1"/>
  </mergeCells>
  <hyperlinks>
    <hyperlink ref="H1:I1" location="Index!A1" display="Regresar al Índice" xr:uid="{00000000-0004-0000-8000-000000000000}"/>
  </hyperlinks>
  <pageMargins left="0.7" right="0.7" top="0.75" bottom="0.75" header="0.3" footer="0.3"/>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Hoja242"/>
  <dimension ref="A1:I159"/>
  <sheetViews>
    <sheetView topLeftCell="A22" workbookViewId="0"/>
  </sheetViews>
  <sheetFormatPr baseColWidth="10" defaultColWidth="9.140625" defaultRowHeight="14.25" x14ac:dyDescent="0.2"/>
  <cols>
    <col min="1" max="1" width="9.42578125" style="148" bestFit="1" customWidth="1"/>
    <col min="2" max="2" width="11.28515625" style="148" bestFit="1" customWidth="1"/>
    <col min="3" max="3" width="9.140625" style="148"/>
    <col min="4" max="4" width="9.42578125" style="148" bestFit="1" customWidth="1"/>
    <col min="5" max="16384" width="9.140625" style="148"/>
  </cols>
  <sheetData>
    <row r="1" spans="1:9" x14ac:dyDescent="0.2">
      <c r="A1" s="13" t="s">
        <v>1293</v>
      </c>
      <c r="H1" s="291" t="s">
        <v>38</v>
      </c>
      <c r="I1" s="291"/>
    </row>
    <row r="6" spans="1:9" x14ac:dyDescent="0.2">
      <c r="A6" s="148" t="s">
        <v>904</v>
      </c>
      <c r="B6" s="148" t="s">
        <v>526</v>
      </c>
      <c r="C6" s="148" t="s">
        <v>2</v>
      </c>
      <c r="D6" s="148" t="s">
        <v>903</v>
      </c>
    </row>
    <row r="7" spans="1:9" x14ac:dyDescent="0.2">
      <c r="A7" s="149">
        <v>51</v>
      </c>
      <c r="B7" s="150">
        <v>44501</v>
      </c>
      <c r="C7" s="148" t="s">
        <v>3</v>
      </c>
      <c r="D7" s="151">
        <v>1.5325673818588257</v>
      </c>
    </row>
    <row r="8" spans="1:9" x14ac:dyDescent="0.2">
      <c r="A8" s="149">
        <v>51</v>
      </c>
      <c r="B8" s="150">
        <v>44501</v>
      </c>
      <c r="C8" s="148" t="s">
        <v>5</v>
      </c>
      <c r="D8" s="151">
        <v>13.454543113708496</v>
      </c>
    </row>
    <row r="9" spans="1:9" x14ac:dyDescent="0.2">
      <c r="A9" s="149">
        <v>51</v>
      </c>
      <c r="B9" s="150">
        <v>44501</v>
      </c>
      <c r="C9" s="148" t="s">
        <v>4</v>
      </c>
      <c r="D9" s="151">
        <v>6.0442829132080078</v>
      </c>
    </row>
    <row r="10" spans="1:9" x14ac:dyDescent="0.2">
      <c r="A10" s="149">
        <v>51</v>
      </c>
      <c r="B10" s="150">
        <v>44501</v>
      </c>
      <c r="C10" s="148" t="s">
        <v>6</v>
      </c>
      <c r="D10" s="151">
        <v>0</v>
      </c>
    </row>
    <row r="11" spans="1:9" x14ac:dyDescent="0.2">
      <c r="A11" s="149">
        <v>51</v>
      </c>
      <c r="B11" s="150">
        <v>44501</v>
      </c>
      <c r="C11" s="148" t="s">
        <v>7</v>
      </c>
      <c r="D11" s="151">
        <v>8.6150503158569336</v>
      </c>
    </row>
    <row r="12" spans="1:9" x14ac:dyDescent="0.2">
      <c r="A12" s="149">
        <v>51</v>
      </c>
      <c r="B12" s="150">
        <v>44501</v>
      </c>
      <c r="C12" s="148" t="s">
        <v>8</v>
      </c>
      <c r="D12" s="151">
        <v>1.3365308046340942</v>
      </c>
    </row>
    <row r="13" spans="1:9" x14ac:dyDescent="0.2">
      <c r="A13" s="149">
        <v>51</v>
      </c>
      <c r="B13" s="150">
        <v>44501</v>
      </c>
      <c r="C13" s="148" t="s">
        <v>9</v>
      </c>
      <c r="D13" s="151">
        <v>1.9940488338470459</v>
      </c>
    </row>
    <row r="14" spans="1:9" x14ac:dyDescent="0.2">
      <c r="A14" s="149">
        <v>51</v>
      </c>
      <c r="B14" s="150">
        <v>44501</v>
      </c>
      <c r="C14" s="148" t="s">
        <v>10</v>
      </c>
      <c r="D14" s="151">
        <v>4.0091185569763184</v>
      </c>
    </row>
    <row r="15" spans="1:9" x14ac:dyDescent="0.2">
      <c r="A15" s="149">
        <v>51</v>
      </c>
      <c r="B15" s="150">
        <v>44501</v>
      </c>
      <c r="C15" s="148" t="s">
        <v>11</v>
      </c>
      <c r="D15" s="151">
        <v>-34.999996185302734</v>
      </c>
    </row>
    <row r="16" spans="1:9" x14ac:dyDescent="0.2">
      <c r="A16" s="149">
        <v>51</v>
      </c>
      <c r="B16" s="150">
        <v>44501</v>
      </c>
      <c r="C16" s="148" t="s">
        <v>12</v>
      </c>
      <c r="D16" s="151">
        <v>7.589292049407959</v>
      </c>
    </row>
    <row r="17" spans="1:4" x14ac:dyDescent="0.2">
      <c r="A17" s="149">
        <v>51</v>
      </c>
      <c r="B17" s="150">
        <v>44501</v>
      </c>
      <c r="C17" s="148" t="s">
        <v>13</v>
      </c>
      <c r="D17" s="151">
        <v>3.1207540035247803</v>
      </c>
    </row>
    <row r="18" spans="1:4" x14ac:dyDescent="0.2">
      <c r="A18" s="149">
        <v>51</v>
      </c>
      <c r="B18" s="150">
        <v>44501</v>
      </c>
      <c r="C18" s="148" t="s">
        <v>14</v>
      </c>
      <c r="D18" s="151">
        <v>4.787233829498291</v>
      </c>
    </row>
    <row r="19" spans="1:4" x14ac:dyDescent="0.2">
      <c r="A19" s="149">
        <v>51</v>
      </c>
      <c r="B19" s="150">
        <v>44501</v>
      </c>
      <c r="C19" s="148" t="s">
        <v>15</v>
      </c>
      <c r="D19" s="151">
        <v>-20.485174179077148</v>
      </c>
    </row>
    <row r="20" spans="1:4" x14ac:dyDescent="0.2">
      <c r="A20" s="149">
        <v>51</v>
      </c>
      <c r="B20" s="150">
        <v>44501</v>
      </c>
      <c r="C20" s="148" t="s">
        <v>16</v>
      </c>
      <c r="D20" s="151">
        <v>-7.3319687843322754</v>
      </c>
    </row>
    <row r="21" spans="1:4" x14ac:dyDescent="0.2">
      <c r="A21" s="149">
        <v>51</v>
      </c>
      <c r="B21" s="150">
        <v>44501</v>
      </c>
      <c r="C21" s="148" t="s">
        <v>0</v>
      </c>
      <c r="D21" s="151">
        <v>-4.0901107788085938</v>
      </c>
    </row>
    <row r="22" spans="1:4" x14ac:dyDescent="0.2">
      <c r="A22" s="149">
        <v>51</v>
      </c>
      <c r="B22" s="150">
        <v>44501</v>
      </c>
      <c r="C22" s="148" t="s">
        <v>17</v>
      </c>
      <c r="D22" s="151">
        <v>0.49179944396018982</v>
      </c>
    </row>
    <row r="23" spans="1:4" x14ac:dyDescent="0.2">
      <c r="A23" s="149">
        <v>51</v>
      </c>
      <c r="B23" s="150">
        <v>44501</v>
      </c>
      <c r="C23" s="148" t="s">
        <v>18</v>
      </c>
      <c r="D23" s="151">
        <v>-1.8691558837890625</v>
      </c>
    </row>
    <row r="24" spans="1:4" x14ac:dyDescent="0.2">
      <c r="A24" s="149">
        <v>51</v>
      </c>
      <c r="B24" s="150">
        <v>44501</v>
      </c>
      <c r="C24" s="148" t="s">
        <v>19</v>
      </c>
      <c r="D24" s="151">
        <v>26.548671722412109</v>
      </c>
    </row>
    <row r="25" spans="1:4" x14ac:dyDescent="0.2">
      <c r="A25" s="149">
        <v>51</v>
      </c>
      <c r="B25" s="150">
        <v>44501</v>
      </c>
      <c r="C25" s="148" t="s">
        <v>20</v>
      </c>
      <c r="D25" s="151">
        <v>-3.7095084190368652</v>
      </c>
    </row>
    <row r="26" spans="1:4" x14ac:dyDescent="0.2">
      <c r="A26" s="149">
        <v>51</v>
      </c>
      <c r="B26" s="150">
        <v>44501</v>
      </c>
      <c r="C26" s="148" t="s">
        <v>21</v>
      </c>
      <c r="D26" s="151">
        <v>-7.2655234336853027</v>
      </c>
    </row>
    <row r="27" spans="1:4" x14ac:dyDescent="0.2">
      <c r="A27" s="149">
        <v>51</v>
      </c>
      <c r="B27" s="150">
        <v>44501</v>
      </c>
      <c r="C27" s="148" t="s">
        <v>22</v>
      </c>
      <c r="D27" s="151">
        <v>3.9949302673339844</v>
      </c>
    </row>
    <row r="28" spans="1:4" x14ac:dyDescent="0.2">
      <c r="A28" s="149">
        <v>51</v>
      </c>
      <c r="B28" s="150">
        <v>44501</v>
      </c>
      <c r="C28" s="148" t="s">
        <v>23</v>
      </c>
      <c r="D28" s="151">
        <v>8.6438121795654297</v>
      </c>
    </row>
    <row r="29" spans="1:4" x14ac:dyDescent="0.2">
      <c r="A29" s="149">
        <v>51</v>
      </c>
      <c r="B29" s="150">
        <v>44501</v>
      </c>
      <c r="C29" s="148" t="s">
        <v>24</v>
      </c>
      <c r="D29" s="151">
        <v>2.3986794948577881</v>
      </c>
    </row>
    <row r="30" spans="1:4" x14ac:dyDescent="0.2">
      <c r="A30" s="149">
        <v>51</v>
      </c>
      <c r="B30" s="150">
        <v>44501</v>
      </c>
      <c r="C30" s="148" t="s">
        <v>25</v>
      </c>
      <c r="D30" s="151">
        <v>1.3937333822250366</v>
      </c>
    </row>
    <row r="31" spans="1:4" x14ac:dyDescent="0.2">
      <c r="A31" s="149">
        <v>51</v>
      </c>
      <c r="B31" s="150">
        <v>44501</v>
      </c>
      <c r="C31" s="148" t="s">
        <v>26</v>
      </c>
      <c r="D31" s="151">
        <v>8.6170215606689453</v>
      </c>
    </row>
    <row r="32" spans="1:4" x14ac:dyDescent="0.2">
      <c r="A32" s="149">
        <v>51</v>
      </c>
      <c r="B32" s="150">
        <v>44501</v>
      </c>
      <c r="C32" s="148" t="s">
        <v>27</v>
      </c>
      <c r="D32" s="151">
        <v>-12.007622718811035</v>
      </c>
    </row>
    <row r="33" spans="1:4" x14ac:dyDescent="0.2">
      <c r="A33" s="149">
        <v>51</v>
      </c>
      <c r="B33" s="150">
        <v>44501</v>
      </c>
      <c r="C33" s="148" t="s">
        <v>28</v>
      </c>
      <c r="D33" s="151">
        <v>-15.091862678527832</v>
      </c>
    </row>
    <row r="34" spans="1:4" x14ac:dyDescent="0.2">
      <c r="A34" s="149">
        <v>51</v>
      </c>
      <c r="B34" s="150">
        <v>44501</v>
      </c>
      <c r="C34" s="148" t="s">
        <v>29</v>
      </c>
      <c r="D34" s="151">
        <v>52.936862945556641</v>
      </c>
    </row>
    <row r="35" spans="1:4" x14ac:dyDescent="0.2">
      <c r="A35" s="149">
        <v>51</v>
      </c>
      <c r="B35" s="150">
        <v>44501</v>
      </c>
      <c r="C35" s="148" t="s">
        <v>30</v>
      </c>
      <c r="D35" s="151">
        <v>3.0150792598724365</v>
      </c>
    </row>
    <row r="36" spans="1:4" x14ac:dyDescent="0.2">
      <c r="A36" s="149">
        <v>51</v>
      </c>
      <c r="B36" s="150">
        <v>44501</v>
      </c>
      <c r="C36" s="148" t="s">
        <v>31</v>
      </c>
      <c r="D36" s="151">
        <v>-3.927809476852417</v>
      </c>
    </row>
    <row r="37" spans="1:4" x14ac:dyDescent="0.2">
      <c r="A37" s="149">
        <v>51</v>
      </c>
      <c r="B37" s="150">
        <v>44501</v>
      </c>
      <c r="C37" s="148" t="s">
        <v>32</v>
      </c>
      <c r="D37" s="151">
        <v>-3.5408289432525635</v>
      </c>
    </row>
    <row r="38" spans="1:4" x14ac:dyDescent="0.2">
      <c r="A38" s="149">
        <v>51</v>
      </c>
      <c r="B38" s="150">
        <v>44501</v>
      </c>
      <c r="C38" s="148" t="s">
        <v>33</v>
      </c>
      <c r="D38" s="151">
        <v>1.9021692276000977</v>
      </c>
    </row>
    <row r="39" spans="1:4" x14ac:dyDescent="0.2">
      <c r="A39" s="149">
        <v>51</v>
      </c>
      <c r="B39" s="150">
        <v>44501</v>
      </c>
      <c r="C39" s="148" t="s">
        <v>1</v>
      </c>
      <c r="D39" s="151">
        <v>-0.37125417590141296</v>
      </c>
    </row>
    <row r="159" spans="2:2" x14ac:dyDescent="0.2">
      <c r="B159" s="213"/>
    </row>
  </sheetData>
  <mergeCells count="1">
    <mergeCell ref="H1:I1"/>
  </mergeCells>
  <hyperlinks>
    <hyperlink ref="H1:I1" location="Index!A1" display="Regresar al Índice" xr:uid="{00000000-0004-0000-8100-000000000000}"/>
  </hyperlinks>
  <pageMargins left="0.7" right="0.7" top="0.75" bottom="0.75" header="0.3" footer="0.3"/>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Hoja243"/>
  <dimension ref="A1:I159"/>
  <sheetViews>
    <sheetView topLeftCell="A91" workbookViewId="0"/>
  </sheetViews>
  <sheetFormatPr baseColWidth="10" defaultColWidth="9.140625" defaultRowHeight="14.25" x14ac:dyDescent="0.2"/>
  <cols>
    <col min="1" max="1" width="11.28515625" style="148" bestFit="1" customWidth="1"/>
    <col min="2" max="3" width="9.42578125" style="148" bestFit="1" customWidth="1"/>
    <col min="4" max="16384" width="9.140625" style="148"/>
  </cols>
  <sheetData>
    <row r="1" spans="1:9" x14ac:dyDescent="0.2">
      <c r="A1" s="13" t="s">
        <v>1294</v>
      </c>
      <c r="H1" s="291" t="s">
        <v>38</v>
      </c>
      <c r="I1" s="291"/>
    </row>
    <row r="6" spans="1:9" x14ac:dyDescent="0.2">
      <c r="A6" s="148" t="s">
        <v>526</v>
      </c>
      <c r="B6" s="148" t="s">
        <v>902</v>
      </c>
      <c r="C6" s="148" t="s">
        <v>903</v>
      </c>
    </row>
    <row r="7" spans="1:9" x14ac:dyDescent="0.2">
      <c r="A7" s="150">
        <v>41640</v>
      </c>
      <c r="B7" s="151">
        <v>107.09165954589844</v>
      </c>
      <c r="C7" s="151">
        <v>16.571615219116211</v>
      </c>
    </row>
    <row r="8" spans="1:9" x14ac:dyDescent="0.2">
      <c r="A8" s="150">
        <v>41671</v>
      </c>
      <c r="B8" s="151">
        <v>107.14873504638672</v>
      </c>
      <c r="C8" s="151">
        <v>4.8690695762634277</v>
      </c>
    </row>
    <row r="9" spans="1:9" x14ac:dyDescent="0.2">
      <c r="A9" s="150">
        <v>41699</v>
      </c>
      <c r="B9" s="151">
        <v>103.32294464111328</v>
      </c>
      <c r="C9" s="151">
        <v>8.2396001815795898</v>
      </c>
    </row>
    <row r="10" spans="1:9" x14ac:dyDescent="0.2">
      <c r="A10" s="150">
        <v>41730</v>
      </c>
      <c r="B10" s="151">
        <v>94.312347412109375</v>
      </c>
      <c r="C10" s="151">
        <v>-3.9980826377868652</v>
      </c>
    </row>
    <row r="11" spans="1:9" x14ac:dyDescent="0.2">
      <c r="A11" s="150">
        <v>41760</v>
      </c>
      <c r="B11" s="151">
        <v>104.08941650390625</v>
      </c>
      <c r="C11" s="151">
        <v>-0.40156325697898865</v>
      </c>
    </row>
    <row r="12" spans="1:9" x14ac:dyDescent="0.2">
      <c r="A12" s="150">
        <v>41791</v>
      </c>
      <c r="B12" s="151">
        <v>100.95259094238281</v>
      </c>
      <c r="C12" s="151">
        <v>4.105255126953125</v>
      </c>
    </row>
    <row r="13" spans="1:9" x14ac:dyDescent="0.2">
      <c r="A13" s="150">
        <v>41821</v>
      </c>
      <c r="B13" s="151">
        <v>114.03434753417969</v>
      </c>
      <c r="C13" s="151">
        <v>13.390866279602051</v>
      </c>
    </row>
    <row r="14" spans="1:9" x14ac:dyDescent="0.2">
      <c r="A14" s="150">
        <v>41852</v>
      </c>
      <c r="B14" s="151">
        <v>103.09787750244141</v>
      </c>
      <c r="C14" s="151">
        <v>6.7407207489013672</v>
      </c>
    </row>
    <row r="15" spans="1:9" x14ac:dyDescent="0.2">
      <c r="A15" s="150">
        <v>41883</v>
      </c>
      <c r="B15" s="151">
        <v>104.60678100585938</v>
      </c>
      <c r="C15" s="151">
        <v>8.1853103637695313</v>
      </c>
    </row>
    <row r="16" spans="1:9" x14ac:dyDescent="0.2">
      <c r="A16" s="150">
        <v>41913</v>
      </c>
      <c r="B16" s="151">
        <v>104.17296600341797</v>
      </c>
      <c r="C16" s="151">
        <v>4.1174249649047852</v>
      </c>
    </row>
    <row r="17" spans="1:3" x14ac:dyDescent="0.2">
      <c r="A17" s="150">
        <v>41944</v>
      </c>
      <c r="B17" s="151">
        <v>104.90280151367188</v>
      </c>
      <c r="C17" s="151">
        <v>0.99731564521789551</v>
      </c>
    </row>
    <row r="18" spans="1:3" x14ac:dyDescent="0.2">
      <c r="A18" s="150">
        <v>41974</v>
      </c>
      <c r="B18" s="151">
        <v>105.53713226318359</v>
      </c>
      <c r="C18" s="151">
        <v>-6.6121768951416016</v>
      </c>
    </row>
    <row r="19" spans="1:3" x14ac:dyDescent="0.2">
      <c r="A19" s="150">
        <v>42005</v>
      </c>
      <c r="B19" s="151">
        <v>104.82978820800781</v>
      </c>
      <c r="C19" s="151">
        <v>-2.1120891571044922</v>
      </c>
    </row>
    <row r="20" spans="1:3" x14ac:dyDescent="0.2">
      <c r="A20" s="150">
        <v>42036</v>
      </c>
      <c r="B20" s="151">
        <v>94.210166931152344</v>
      </c>
      <c r="C20" s="151">
        <v>-12.075334548950195</v>
      </c>
    </row>
    <row r="21" spans="1:3" x14ac:dyDescent="0.2">
      <c r="A21" s="150">
        <v>42064</v>
      </c>
      <c r="B21" s="151">
        <v>95.853515625</v>
      </c>
      <c r="C21" s="151">
        <v>-7.2292065620422363</v>
      </c>
    </row>
    <row r="22" spans="1:3" x14ac:dyDescent="0.2">
      <c r="A22" s="150">
        <v>42095</v>
      </c>
      <c r="B22" s="151">
        <v>99.551017761230469</v>
      </c>
      <c r="C22" s="151">
        <v>5.5545964241027832</v>
      </c>
    </row>
    <row r="23" spans="1:3" x14ac:dyDescent="0.2">
      <c r="A23" s="150">
        <v>42125</v>
      </c>
      <c r="B23" s="151">
        <v>101.85942077636719</v>
      </c>
      <c r="C23" s="151">
        <v>-2.1423847675323486</v>
      </c>
    </row>
    <row r="24" spans="1:3" x14ac:dyDescent="0.2">
      <c r="A24" s="150">
        <v>42156</v>
      </c>
      <c r="B24" s="151">
        <v>94.534202575683594</v>
      </c>
      <c r="C24" s="151">
        <v>-6.3578243255615234</v>
      </c>
    </row>
    <row r="25" spans="1:3" x14ac:dyDescent="0.2">
      <c r="A25" s="150">
        <v>42186</v>
      </c>
      <c r="B25" s="151">
        <v>98.806785583496094</v>
      </c>
      <c r="C25" s="151">
        <v>-13.353487014770508</v>
      </c>
    </row>
    <row r="26" spans="1:3" x14ac:dyDescent="0.2">
      <c r="A26" s="150">
        <v>42217</v>
      </c>
      <c r="B26" s="151">
        <v>98.412689208984375</v>
      </c>
      <c r="C26" s="151">
        <v>-4.5444083213806152</v>
      </c>
    </row>
    <row r="27" spans="1:3" x14ac:dyDescent="0.2">
      <c r="A27" s="150">
        <v>42248</v>
      </c>
      <c r="B27" s="151">
        <v>100.14215850830078</v>
      </c>
      <c r="C27" s="151">
        <v>-4.2680048942565918</v>
      </c>
    </row>
    <row r="28" spans="1:3" x14ac:dyDescent="0.2">
      <c r="A28" s="150">
        <v>42278</v>
      </c>
      <c r="B28" s="151">
        <v>96.142333984375</v>
      </c>
      <c r="C28" s="151">
        <v>-7.7089405059814453</v>
      </c>
    </row>
    <row r="29" spans="1:3" x14ac:dyDescent="0.2">
      <c r="A29" s="150">
        <v>42309</v>
      </c>
      <c r="B29" s="151">
        <v>95.366485595703125</v>
      </c>
      <c r="C29" s="151">
        <v>-9.0906209945678711</v>
      </c>
    </row>
    <row r="30" spans="1:3" x14ac:dyDescent="0.2">
      <c r="A30" s="150">
        <v>42339</v>
      </c>
      <c r="B30" s="151">
        <v>104.07463073730469</v>
      </c>
      <c r="C30" s="151">
        <v>-1.3857696056365967</v>
      </c>
    </row>
    <row r="31" spans="1:3" x14ac:dyDescent="0.2">
      <c r="A31" s="150">
        <v>42370</v>
      </c>
      <c r="B31" s="151">
        <v>98.542518615722656</v>
      </c>
      <c r="C31" s="151">
        <v>-5.9975981712341309</v>
      </c>
    </row>
    <row r="32" spans="1:3" x14ac:dyDescent="0.2">
      <c r="A32" s="150">
        <v>42401</v>
      </c>
      <c r="B32" s="151">
        <v>114.64040374755859</v>
      </c>
      <c r="C32" s="151">
        <v>21.685808181762695</v>
      </c>
    </row>
    <row r="33" spans="1:3" x14ac:dyDescent="0.2">
      <c r="A33" s="150">
        <v>42430</v>
      </c>
      <c r="B33" s="151">
        <v>105.55487060546875</v>
      </c>
      <c r="C33" s="151">
        <v>10.121021270751953</v>
      </c>
    </row>
    <row r="34" spans="1:3" x14ac:dyDescent="0.2">
      <c r="A34" s="150">
        <v>42461</v>
      </c>
      <c r="B34" s="151">
        <v>106.19216156005859</v>
      </c>
      <c r="C34" s="151">
        <v>6.6710958480834961</v>
      </c>
    </row>
    <row r="35" spans="1:3" x14ac:dyDescent="0.2">
      <c r="A35" s="150">
        <v>42491</v>
      </c>
      <c r="B35" s="151">
        <v>100.37249755859375</v>
      </c>
      <c r="C35" s="151">
        <v>-1.4597797393798828</v>
      </c>
    </row>
    <row r="36" spans="1:3" x14ac:dyDescent="0.2">
      <c r="A36" s="150">
        <v>42522</v>
      </c>
      <c r="B36" s="151">
        <v>107.88679504394531</v>
      </c>
      <c r="C36" s="151">
        <v>14.124615669250488</v>
      </c>
    </row>
    <row r="37" spans="1:3" x14ac:dyDescent="0.2">
      <c r="A37" s="150">
        <v>42552</v>
      </c>
      <c r="B37" s="151">
        <v>101.60980224609375</v>
      </c>
      <c r="C37" s="151">
        <v>2.8368666172027588</v>
      </c>
    </row>
    <row r="38" spans="1:3" x14ac:dyDescent="0.2">
      <c r="A38" s="150">
        <v>42583</v>
      </c>
      <c r="B38" s="151">
        <v>98.193923950195313</v>
      </c>
      <c r="C38" s="151">
        <v>-0.22229374945163727</v>
      </c>
    </row>
    <row r="39" spans="1:3" x14ac:dyDescent="0.2">
      <c r="A39" s="150">
        <v>42614</v>
      </c>
      <c r="B39" s="151">
        <v>110.94392395019531</v>
      </c>
      <c r="C39" s="151">
        <v>10.786431312561035</v>
      </c>
    </row>
    <row r="40" spans="1:3" x14ac:dyDescent="0.2">
      <c r="A40" s="150">
        <v>42644</v>
      </c>
      <c r="B40" s="151">
        <v>97.462799072265625</v>
      </c>
      <c r="C40" s="151">
        <v>1.3734481334686279</v>
      </c>
    </row>
    <row r="41" spans="1:3" x14ac:dyDescent="0.2">
      <c r="A41" s="150">
        <v>42675</v>
      </c>
      <c r="B41" s="151">
        <v>99.10113525390625</v>
      </c>
      <c r="C41" s="151">
        <v>3.9161028861999512</v>
      </c>
    </row>
    <row r="42" spans="1:3" x14ac:dyDescent="0.2">
      <c r="A42" s="150">
        <v>42705</v>
      </c>
      <c r="B42" s="151">
        <v>107.23459625244141</v>
      </c>
      <c r="C42" s="151">
        <v>3.0362496376037598</v>
      </c>
    </row>
    <row r="43" spans="1:3" x14ac:dyDescent="0.2">
      <c r="A43" s="150">
        <v>42736</v>
      </c>
      <c r="B43" s="151">
        <v>95.481910705566406</v>
      </c>
      <c r="C43" s="151">
        <v>-3.1058754920959473</v>
      </c>
    </row>
    <row r="44" spans="1:3" x14ac:dyDescent="0.2">
      <c r="A44" s="150">
        <v>42767</v>
      </c>
      <c r="B44" s="151">
        <v>95.16326904296875</v>
      </c>
      <c r="C44" s="151">
        <v>-16.989765167236328</v>
      </c>
    </row>
    <row r="45" spans="1:3" x14ac:dyDescent="0.2">
      <c r="A45" s="150">
        <v>42795</v>
      </c>
      <c r="B45" s="151">
        <v>102.53643035888672</v>
      </c>
      <c r="C45" s="151">
        <v>-2.8595936298370361</v>
      </c>
    </row>
    <row r="46" spans="1:3" x14ac:dyDescent="0.2">
      <c r="A46" s="150">
        <v>42826</v>
      </c>
      <c r="B46" s="151">
        <v>97.599693298339844</v>
      </c>
      <c r="C46" s="151">
        <v>-8.0914335250854492</v>
      </c>
    </row>
    <row r="47" spans="1:3" x14ac:dyDescent="0.2">
      <c r="A47" s="150">
        <v>42856</v>
      </c>
      <c r="B47" s="151">
        <v>116.87554168701172</v>
      </c>
      <c r="C47" s="151">
        <v>16.441799163818359</v>
      </c>
    </row>
    <row r="48" spans="1:3" x14ac:dyDescent="0.2">
      <c r="A48" s="150">
        <v>42887</v>
      </c>
      <c r="B48" s="151">
        <v>113.68254089355469</v>
      </c>
      <c r="C48" s="151">
        <v>5.3720622062683105</v>
      </c>
    </row>
    <row r="49" spans="1:3" x14ac:dyDescent="0.2">
      <c r="A49" s="150">
        <v>42917</v>
      </c>
      <c r="B49" s="151">
        <v>105.04290771484375</v>
      </c>
      <c r="C49" s="151">
        <v>3.3787147998809814</v>
      </c>
    </row>
    <row r="50" spans="1:3" x14ac:dyDescent="0.2">
      <c r="A50" s="150">
        <v>42948</v>
      </c>
      <c r="B50" s="151">
        <v>106.85630798339844</v>
      </c>
      <c r="C50" s="151">
        <v>8.8217105865478516</v>
      </c>
    </row>
    <row r="51" spans="1:3" x14ac:dyDescent="0.2">
      <c r="A51" s="150">
        <v>42979</v>
      </c>
      <c r="B51" s="151">
        <v>109.47782897949219</v>
      </c>
      <c r="C51" s="151">
        <v>-1.3214738368988037</v>
      </c>
    </row>
    <row r="52" spans="1:3" x14ac:dyDescent="0.2">
      <c r="A52" s="150">
        <v>43009</v>
      </c>
      <c r="B52" s="151">
        <v>111.15203094482422</v>
      </c>
      <c r="C52" s="151">
        <v>14.045597076416016</v>
      </c>
    </row>
    <row r="53" spans="1:3" x14ac:dyDescent="0.2">
      <c r="A53" s="150">
        <v>43040</v>
      </c>
      <c r="B53" s="151">
        <v>115.658935546875</v>
      </c>
      <c r="C53" s="151">
        <v>16.707983016967773</v>
      </c>
    </row>
    <row r="54" spans="1:3" x14ac:dyDescent="0.2">
      <c r="A54" s="150">
        <v>43070</v>
      </c>
      <c r="B54" s="151">
        <v>110.21755981445313</v>
      </c>
      <c r="C54" s="151">
        <v>2.7817175388336182</v>
      </c>
    </row>
    <row r="55" spans="1:3" x14ac:dyDescent="0.2">
      <c r="A55" s="150">
        <v>43101</v>
      </c>
      <c r="B55" s="151">
        <v>112.34549713134766</v>
      </c>
      <c r="C55" s="151">
        <v>17.661550521850586</v>
      </c>
    </row>
    <row r="56" spans="1:3" x14ac:dyDescent="0.2">
      <c r="A56" s="150">
        <v>43132</v>
      </c>
      <c r="B56" s="151">
        <v>111.29071807861328</v>
      </c>
      <c r="C56" s="151">
        <v>16.947135925292969</v>
      </c>
    </row>
    <row r="57" spans="1:3" x14ac:dyDescent="0.2">
      <c r="A57" s="150">
        <v>43160</v>
      </c>
      <c r="B57" s="151">
        <v>109.85997009277344</v>
      </c>
      <c r="C57" s="151">
        <v>7.1423783302307129</v>
      </c>
    </row>
    <row r="58" spans="1:3" x14ac:dyDescent="0.2">
      <c r="A58" s="150">
        <v>43191</v>
      </c>
      <c r="B58" s="151">
        <v>122.18811798095703</v>
      </c>
      <c r="C58" s="151">
        <v>25.193138122558594</v>
      </c>
    </row>
    <row r="59" spans="1:3" x14ac:dyDescent="0.2">
      <c r="A59" s="150">
        <v>43221</v>
      </c>
      <c r="B59" s="151">
        <v>128.87039184570313</v>
      </c>
      <c r="C59" s="151">
        <v>10.26292610168457</v>
      </c>
    </row>
    <row r="60" spans="1:3" x14ac:dyDescent="0.2">
      <c r="A60" s="150">
        <v>43252</v>
      </c>
      <c r="B60" s="151">
        <v>128.35957336425781</v>
      </c>
      <c r="C60" s="151">
        <v>12.910542488098145</v>
      </c>
    </row>
    <row r="61" spans="1:3" x14ac:dyDescent="0.2">
      <c r="A61" s="150">
        <v>43282</v>
      </c>
      <c r="B61" s="151">
        <v>129.4716796875</v>
      </c>
      <c r="C61" s="151">
        <v>23.255992889404297</v>
      </c>
    </row>
    <row r="62" spans="1:3" x14ac:dyDescent="0.2">
      <c r="A62" s="150">
        <v>43313</v>
      </c>
      <c r="B62" s="151">
        <v>142.29855346679688</v>
      </c>
      <c r="C62" s="151">
        <v>33.168136596679688</v>
      </c>
    </row>
    <row r="63" spans="1:3" x14ac:dyDescent="0.2">
      <c r="A63" s="150">
        <v>43344</v>
      </c>
      <c r="B63" s="151">
        <v>146.4189453125</v>
      </c>
      <c r="C63" s="151">
        <v>33.743011474609375</v>
      </c>
    </row>
    <row r="64" spans="1:3" x14ac:dyDescent="0.2">
      <c r="A64" s="150">
        <v>43374</v>
      </c>
      <c r="B64" s="151">
        <v>146.80198669433594</v>
      </c>
      <c r="C64" s="151">
        <v>32.073146820068359</v>
      </c>
    </row>
    <row r="65" spans="1:3" x14ac:dyDescent="0.2">
      <c r="A65" s="150">
        <v>43405</v>
      </c>
      <c r="B65" s="151">
        <v>155.51181030273438</v>
      </c>
      <c r="C65" s="151">
        <v>34.457237243652344</v>
      </c>
    </row>
    <row r="66" spans="1:3" x14ac:dyDescent="0.2">
      <c r="A66" s="150">
        <v>43435</v>
      </c>
      <c r="B66" s="151">
        <v>159.51252746582031</v>
      </c>
      <c r="C66" s="151">
        <v>44.725147247314453</v>
      </c>
    </row>
    <row r="67" spans="1:3" x14ac:dyDescent="0.2">
      <c r="A67" s="150">
        <v>43466</v>
      </c>
      <c r="B67" s="151">
        <v>108.51714324951172</v>
      </c>
      <c r="C67" s="151">
        <v>-3.4076611995697021</v>
      </c>
    </row>
    <row r="68" spans="1:3" x14ac:dyDescent="0.2">
      <c r="A68" s="150">
        <v>43497</v>
      </c>
      <c r="B68" s="151">
        <v>110.79521179199219</v>
      </c>
      <c r="C68" s="151">
        <v>-0.44523593783378601</v>
      </c>
    </row>
    <row r="69" spans="1:3" x14ac:dyDescent="0.2">
      <c r="A69" s="150">
        <v>43525</v>
      </c>
      <c r="B69" s="151">
        <v>120.23794555664063</v>
      </c>
      <c r="C69" s="151">
        <v>9.4465484619140625</v>
      </c>
    </row>
    <row r="70" spans="1:3" x14ac:dyDescent="0.2">
      <c r="A70" s="150">
        <v>43556</v>
      </c>
      <c r="B70" s="151">
        <v>104.88930511474609</v>
      </c>
      <c r="C70" s="151">
        <v>-14.157525062561035</v>
      </c>
    </row>
    <row r="71" spans="1:3" x14ac:dyDescent="0.2">
      <c r="A71" s="150">
        <v>43586</v>
      </c>
      <c r="B71" s="151">
        <v>123.42143249511719</v>
      </c>
      <c r="C71" s="151">
        <v>-4.2282476425170898</v>
      </c>
    </row>
    <row r="72" spans="1:3" x14ac:dyDescent="0.2">
      <c r="A72" s="150">
        <v>43617</v>
      </c>
      <c r="B72" s="151">
        <v>116.96603393554688</v>
      </c>
      <c r="C72" s="151">
        <v>-8.8762674331665039</v>
      </c>
    </row>
    <row r="73" spans="1:3" x14ac:dyDescent="0.2">
      <c r="A73" s="150">
        <v>43647</v>
      </c>
      <c r="B73" s="151">
        <v>111.46604919433594</v>
      </c>
      <c r="C73" s="151">
        <v>-13.907003402709961</v>
      </c>
    </row>
    <row r="74" spans="1:3" x14ac:dyDescent="0.2">
      <c r="A74" s="150">
        <v>43678</v>
      </c>
      <c r="B74" s="151">
        <v>123.8087158203125</v>
      </c>
      <c r="C74" s="151">
        <v>-12.993693351745605</v>
      </c>
    </row>
    <row r="75" spans="1:3" x14ac:dyDescent="0.2">
      <c r="A75" s="150">
        <v>43709</v>
      </c>
      <c r="B75" s="151">
        <v>117.16127777099609</v>
      </c>
      <c r="C75" s="151">
        <v>-19.982160568237305</v>
      </c>
    </row>
    <row r="76" spans="1:3" x14ac:dyDescent="0.2">
      <c r="A76" s="150">
        <v>43739</v>
      </c>
      <c r="B76" s="151">
        <v>126.98500061035156</v>
      </c>
      <c r="C76" s="151">
        <v>-13.499126434326172</v>
      </c>
    </row>
    <row r="77" spans="1:3" x14ac:dyDescent="0.2">
      <c r="A77" s="150">
        <v>43770</v>
      </c>
      <c r="B77" s="151">
        <v>127.72885131835938</v>
      </c>
      <c r="C77" s="151">
        <v>-17.865497589111328</v>
      </c>
    </row>
    <row r="78" spans="1:3" x14ac:dyDescent="0.2">
      <c r="A78" s="150">
        <v>43800</v>
      </c>
      <c r="B78" s="151">
        <v>122.24660491943359</v>
      </c>
      <c r="C78" s="151">
        <v>-23.36237907409668</v>
      </c>
    </row>
    <row r="79" spans="1:3" x14ac:dyDescent="0.2">
      <c r="A79" s="150">
        <v>43831</v>
      </c>
      <c r="B79" s="151">
        <v>115.95585632324219</v>
      </c>
      <c r="C79" s="151">
        <v>6.8548736572265625</v>
      </c>
    </row>
    <row r="80" spans="1:3" x14ac:dyDescent="0.2">
      <c r="A80" s="150">
        <v>43862</v>
      </c>
      <c r="B80" s="151">
        <v>115.49388885498047</v>
      </c>
      <c r="C80" s="151">
        <v>4.2408666610717773</v>
      </c>
    </row>
    <row r="81" spans="1:3" x14ac:dyDescent="0.2">
      <c r="A81" s="150">
        <v>43891</v>
      </c>
      <c r="B81" s="151">
        <v>122.96602630615234</v>
      </c>
      <c r="C81" s="151">
        <v>2.2689015865325928</v>
      </c>
    </row>
    <row r="82" spans="1:3" x14ac:dyDescent="0.2">
      <c r="A82" s="150">
        <v>43922</v>
      </c>
      <c r="B82" s="151">
        <v>111.60859680175781</v>
      </c>
      <c r="C82" s="151">
        <v>6.4060788154602051</v>
      </c>
    </row>
    <row r="83" spans="1:3" x14ac:dyDescent="0.2">
      <c r="A83" s="150">
        <v>43952</v>
      </c>
      <c r="B83" s="151">
        <v>108.07587432861328</v>
      </c>
      <c r="C83" s="151">
        <v>-12.433463096618652</v>
      </c>
    </row>
    <row r="84" spans="1:3" x14ac:dyDescent="0.2">
      <c r="A84" s="150">
        <v>43983</v>
      </c>
      <c r="B84" s="151">
        <v>100.36774444580078</v>
      </c>
      <c r="C84" s="151">
        <v>-14.190691947937012</v>
      </c>
    </row>
    <row r="85" spans="1:3" x14ac:dyDescent="0.2">
      <c r="A85" s="150">
        <v>44013</v>
      </c>
      <c r="B85" s="151">
        <v>109.18244934082031</v>
      </c>
      <c r="C85" s="151">
        <v>-2.0486953258514404</v>
      </c>
    </row>
    <row r="86" spans="1:3" x14ac:dyDescent="0.2">
      <c r="A86" s="150">
        <v>44044</v>
      </c>
      <c r="B86" s="151">
        <v>110.89430999755859</v>
      </c>
      <c r="C86" s="151">
        <v>-10.430933952331543</v>
      </c>
    </row>
    <row r="87" spans="1:3" x14ac:dyDescent="0.2">
      <c r="A87" s="150">
        <v>44075</v>
      </c>
      <c r="B87" s="151">
        <v>108.90802001953125</v>
      </c>
      <c r="C87" s="151">
        <v>-7.0443563461303711</v>
      </c>
    </row>
    <row r="88" spans="1:3" x14ac:dyDescent="0.2">
      <c r="A88" s="150">
        <v>44105</v>
      </c>
      <c r="B88" s="151">
        <v>111.31758117675781</v>
      </c>
      <c r="C88" s="151">
        <v>-12.338007926940918</v>
      </c>
    </row>
    <row r="89" spans="1:3" x14ac:dyDescent="0.2">
      <c r="A89" s="150">
        <v>44136</v>
      </c>
      <c r="B89" s="151">
        <v>118.64189910888672</v>
      </c>
      <c r="C89" s="151">
        <v>-7.1142520904541016</v>
      </c>
    </row>
    <row r="90" spans="1:3" x14ac:dyDescent="0.2">
      <c r="A90" s="150">
        <v>44166</v>
      </c>
      <c r="B90" s="151">
        <v>126.06184387207031</v>
      </c>
      <c r="C90" s="151">
        <v>3.1209366321563721</v>
      </c>
    </row>
    <row r="91" spans="1:3" x14ac:dyDescent="0.2">
      <c r="A91" s="150">
        <v>44197</v>
      </c>
      <c r="B91" s="151">
        <v>122.18246459960938</v>
      </c>
      <c r="C91" s="151">
        <v>5.3698091506958008</v>
      </c>
    </row>
    <row r="92" spans="1:3" x14ac:dyDescent="0.2">
      <c r="A92" s="150">
        <v>44228</v>
      </c>
      <c r="B92" s="151">
        <v>122.46562957763672</v>
      </c>
      <c r="C92" s="151">
        <v>6.0364584922790527</v>
      </c>
    </row>
    <row r="93" spans="1:3" x14ac:dyDescent="0.2">
      <c r="A93" s="150">
        <v>44256</v>
      </c>
      <c r="B93" s="151">
        <v>128.61717224121094</v>
      </c>
      <c r="C93" s="151">
        <v>4.5956969261169434</v>
      </c>
    </row>
    <row r="94" spans="1:3" x14ac:dyDescent="0.2">
      <c r="A94" s="150">
        <v>44287</v>
      </c>
      <c r="B94" s="151">
        <v>125.30707550048828</v>
      </c>
      <c r="C94" s="151">
        <v>12.273676872253418</v>
      </c>
    </row>
    <row r="95" spans="1:3" x14ac:dyDescent="0.2">
      <c r="A95" s="150">
        <v>44317</v>
      </c>
      <c r="B95" s="151">
        <v>132.17803955078125</v>
      </c>
      <c r="C95" s="151">
        <v>22.301151275634766</v>
      </c>
    </row>
    <row r="96" spans="1:3" x14ac:dyDescent="0.2">
      <c r="A96" s="150">
        <v>44348</v>
      </c>
      <c r="B96" s="151">
        <v>133.24165344238281</v>
      </c>
      <c r="C96" s="151">
        <v>32.753459930419922</v>
      </c>
    </row>
    <row r="97" spans="1:4" x14ac:dyDescent="0.2">
      <c r="A97" s="150">
        <v>44378</v>
      </c>
      <c r="B97" s="151">
        <v>124.48957824707031</v>
      </c>
      <c r="C97" s="151">
        <v>14.019770622253418</v>
      </c>
    </row>
    <row r="98" spans="1:4" x14ac:dyDescent="0.2">
      <c r="A98" s="150">
        <v>44409</v>
      </c>
      <c r="B98" s="151">
        <v>163.7860107421875</v>
      </c>
      <c r="C98" s="151">
        <v>47.695594787597656</v>
      </c>
    </row>
    <row r="99" spans="1:4" x14ac:dyDescent="0.2">
      <c r="A99" s="150">
        <v>44440</v>
      </c>
      <c r="B99" s="151">
        <v>98.956016540527344</v>
      </c>
      <c r="C99" s="151">
        <v>-9.1379899978637695</v>
      </c>
    </row>
    <row r="100" spans="1:4" x14ac:dyDescent="0.2">
      <c r="A100" s="150">
        <v>44470</v>
      </c>
      <c r="B100" s="151">
        <v>102.18063354492188</v>
      </c>
      <c r="C100" s="151">
        <v>-8.2080001831054688</v>
      </c>
      <c r="D100" s="148">
        <v>3.25863663183521E-2</v>
      </c>
    </row>
    <row r="101" spans="1:4" x14ac:dyDescent="0.2">
      <c r="A101" s="150">
        <v>44501</v>
      </c>
      <c r="B101" s="151">
        <v>99.465286254882813</v>
      </c>
      <c r="C101" s="151">
        <v>-16.163440704345703</v>
      </c>
    </row>
    <row r="102" spans="1:4" x14ac:dyDescent="0.2">
      <c r="A102" s="150"/>
      <c r="B102" s="151"/>
      <c r="C102" s="151"/>
    </row>
    <row r="103" spans="1:4" x14ac:dyDescent="0.2">
      <c r="A103" s="150"/>
      <c r="B103" s="151"/>
      <c r="C103" s="151"/>
    </row>
    <row r="104" spans="1:4" x14ac:dyDescent="0.2">
      <c r="A104" s="150"/>
      <c r="B104" s="151"/>
      <c r="C104" s="151"/>
    </row>
    <row r="105" spans="1:4" x14ac:dyDescent="0.2">
      <c r="A105" s="150"/>
      <c r="B105" s="151"/>
      <c r="C105" s="151"/>
    </row>
    <row r="106" spans="1:4" x14ac:dyDescent="0.2">
      <c r="A106" s="150"/>
      <c r="B106" s="151"/>
      <c r="C106" s="151"/>
    </row>
    <row r="107" spans="1:4" x14ac:dyDescent="0.2">
      <c r="A107" s="150"/>
      <c r="B107" s="151"/>
      <c r="C107" s="151"/>
    </row>
    <row r="108" spans="1:4" x14ac:dyDescent="0.2">
      <c r="A108" s="150"/>
      <c r="B108" s="151"/>
      <c r="C108" s="151"/>
    </row>
    <row r="109" spans="1:4" x14ac:dyDescent="0.2">
      <c r="A109" s="150"/>
      <c r="B109" s="151"/>
      <c r="C109" s="151"/>
    </row>
    <row r="110" spans="1:4" x14ac:dyDescent="0.2">
      <c r="A110" s="150"/>
      <c r="B110" s="151"/>
      <c r="C110" s="151"/>
    </row>
    <row r="111" spans="1:4" x14ac:dyDescent="0.2">
      <c r="A111" s="150"/>
      <c r="B111" s="151"/>
      <c r="C111" s="151"/>
    </row>
    <row r="112" spans="1:4" x14ac:dyDescent="0.2">
      <c r="A112" s="150"/>
      <c r="B112" s="151"/>
      <c r="C112" s="151"/>
    </row>
    <row r="113" spans="1:3" x14ac:dyDescent="0.2">
      <c r="A113" s="150"/>
      <c r="B113" s="151"/>
      <c r="C113" s="151"/>
    </row>
    <row r="159" spans="2:2" x14ac:dyDescent="0.2">
      <c r="B159" s="213"/>
    </row>
  </sheetData>
  <mergeCells count="1">
    <mergeCell ref="H1:I1"/>
  </mergeCells>
  <hyperlinks>
    <hyperlink ref="H1:I1" location="Index!A1" display="Regresar al Índice" xr:uid="{00000000-0004-0000-8200-000000000000}"/>
  </hyperlinks>
  <pageMargins left="0.7" right="0.7" top="0.75" bottom="0.75" header="0.3" footer="0.3"/>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Hoja244"/>
  <dimension ref="A1:I159"/>
  <sheetViews>
    <sheetView workbookViewId="0"/>
  </sheetViews>
  <sheetFormatPr baseColWidth="10" defaultColWidth="9.140625" defaultRowHeight="14.25" x14ac:dyDescent="0.2"/>
  <cols>
    <col min="1" max="1" width="9.42578125" style="148" bestFit="1" customWidth="1"/>
    <col min="2" max="2" width="11.28515625" style="148" bestFit="1" customWidth="1"/>
    <col min="3" max="3" width="9.140625" style="148"/>
    <col min="4" max="4" width="9.42578125" style="148" bestFit="1" customWidth="1"/>
    <col min="5" max="16384" width="9.140625" style="148"/>
  </cols>
  <sheetData>
    <row r="1" spans="1:9" x14ac:dyDescent="0.2">
      <c r="A1" s="13" t="s">
        <v>1295</v>
      </c>
      <c r="H1" s="291" t="s">
        <v>38</v>
      </c>
      <c r="I1" s="291"/>
    </row>
    <row r="6" spans="1:9" x14ac:dyDescent="0.2">
      <c r="A6" s="148" t="s">
        <v>904</v>
      </c>
      <c r="B6" s="148" t="s">
        <v>526</v>
      </c>
      <c r="C6" s="148" t="s">
        <v>2</v>
      </c>
      <c r="D6" s="148" t="s">
        <v>903</v>
      </c>
      <c r="G6" s="13"/>
    </row>
    <row r="7" spans="1:9" x14ac:dyDescent="0.2">
      <c r="A7" s="195">
        <v>56</v>
      </c>
      <c r="B7" s="196">
        <v>44501</v>
      </c>
      <c r="C7" s="13" t="s">
        <v>3</v>
      </c>
      <c r="D7" s="200">
        <v>-53.324409484863281</v>
      </c>
      <c r="G7" s="13"/>
    </row>
    <row r="8" spans="1:9" x14ac:dyDescent="0.2">
      <c r="A8" s="195">
        <v>56</v>
      </c>
      <c r="B8" s="196">
        <v>44501</v>
      </c>
      <c r="C8" s="13" t="s">
        <v>4</v>
      </c>
      <c r="D8" s="200">
        <v>-22.326034545898438</v>
      </c>
    </row>
    <row r="9" spans="1:9" x14ac:dyDescent="0.2">
      <c r="A9" s="195">
        <v>56</v>
      </c>
      <c r="B9" s="196">
        <v>44501</v>
      </c>
      <c r="C9" s="13" t="s">
        <v>6</v>
      </c>
      <c r="D9" s="200">
        <v>-33.007568359375</v>
      </c>
    </row>
    <row r="10" spans="1:9" x14ac:dyDescent="0.2">
      <c r="A10" s="195">
        <v>56</v>
      </c>
      <c r="B10" s="196">
        <v>44501</v>
      </c>
      <c r="C10" s="13" t="s">
        <v>9</v>
      </c>
      <c r="D10" s="200">
        <v>-51.251068115234375</v>
      </c>
    </row>
    <row r="11" spans="1:9" x14ac:dyDescent="0.2">
      <c r="A11" s="195">
        <v>56</v>
      </c>
      <c r="B11" s="196">
        <v>44501</v>
      </c>
      <c r="C11" s="13" t="s">
        <v>10</v>
      </c>
      <c r="D11" s="200">
        <v>-82.038276672363281</v>
      </c>
    </row>
    <row r="12" spans="1:9" x14ac:dyDescent="0.2">
      <c r="A12" s="195">
        <v>56</v>
      </c>
      <c r="B12" s="196">
        <v>44501</v>
      </c>
      <c r="C12" s="13" t="s">
        <v>12</v>
      </c>
      <c r="D12" s="200">
        <v>-56.202751159667969</v>
      </c>
    </row>
    <row r="13" spans="1:9" x14ac:dyDescent="0.2">
      <c r="A13" s="195">
        <v>56</v>
      </c>
      <c r="B13" s="196">
        <v>44501</v>
      </c>
      <c r="C13" s="13" t="s">
        <v>13</v>
      </c>
      <c r="D13" s="200">
        <v>-30.137546539306641</v>
      </c>
    </row>
    <row r="14" spans="1:9" x14ac:dyDescent="0.2">
      <c r="A14" s="195">
        <v>56</v>
      </c>
      <c r="B14" s="196">
        <v>44501</v>
      </c>
      <c r="C14" s="13" t="s">
        <v>14</v>
      </c>
      <c r="D14" s="200">
        <v>-41.849178314208984</v>
      </c>
    </row>
    <row r="15" spans="1:9" x14ac:dyDescent="0.2">
      <c r="A15" s="195">
        <v>56</v>
      </c>
      <c r="B15" s="196">
        <v>44501</v>
      </c>
      <c r="C15" s="13" t="s">
        <v>0</v>
      </c>
      <c r="D15" s="200">
        <v>-16.163440704345703</v>
      </c>
    </row>
    <row r="16" spans="1:9" x14ac:dyDescent="0.2">
      <c r="A16" s="195">
        <v>56</v>
      </c>
      <c r="B16" s="196">
        <v>44501</v>
      </c>
      <c r="C16" s="13" t="s">
        <v>20</v>
      </c>
      <c r="D16" s="200">
        <v>-61.271270751953125</v>
      </c>
    </row>
    <row r="17" spans="1:4" x14ac:dyDescent="0.2">
      <c r="A17" s="195">
        <v>56</v>
      </c>
      <c r="B17" s="196">
        <v>44501</v>
      </c>
      <c r="C17" s="13" t="s">
        <v>24</v>
      </c>
      <c r="D17" s="200">
        <v>11.982929229736328</v>
      </c>
    </row>
    <row r="18" spans="1:4" x14ac:dyDescent="0.2">
      <c r="A18" s="195">
        <v>56</v>
      </c>
      <c r="B18" s="196">
        <v>44501</v>
      </c>
      <c r="C18" s="13" t="s">
        <v>27</v>
      </c>
      <c r="D18" s="200">
        <v>-32.356346130371094</v>
      </c>
    </row>
    <row r="19" spans="1:4" x14ac:dyDescent="0.2">
      <c r="A19" s="195">
        <v>56</v>
      </c>
      <c r="B19" s="196">
        <v>44501</v>
      </c>
      <c r="C19" s="13" t="s">
        <v>32</v>
      </c>
      <c r="D19" s="200">
        <v>-27.060422897338867</v>
      </c>
    </row>
    <row r="20" spans="1:4" x14ac:dyDescent="0.2">
      <c r="A20" s="195">
        <v>56</v>
      </c>
      <c r="B20" s="196">
        <v>44501</v>
      </c>
      <c r="C20" s="13" t="s">
        <v>1</v>
      </c>
      <c r="D20" s="200">
        <v>-49.668117523193359</v>
      </c>
    </row>
    <row r="159" spans="2:2" x14ac:dyDescent="0.2">
      <c r="B159" s="213"/>
    </row>
  </sheetData>
  <mergeCells count="1">
    <mergeCell ref="H1:I1"/>
  </mergeCells>
  <hyperlinks>
    <hyperlink ref="H1:I1" location="Index!A1" display="Regresar al Índice" xr:uid="{00000000-0004-0000-8300-000000000000}"/>
  </hyperlinks>
  <pageMargins left="0.7" right="0.7" top="0.75" bottom="0.75" header="0.3" footer="0.3"/>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Hoja245"/>
  <dimension ref="A1:I159"/>
  <sheetViews>
    <sheetView topLeftCell="A87" workbookViewId="0"/>
  </sheetViews>
  <sheetFormatPr baseColWidth="10" defaultColWidth="9.140625" defaultRowHeight="14.25" x14ac:dyDescent="0.2"/>
  <cols>
    <col min="1" max="1" width="11.28515625" style="148" bestFit="1" customWidth="1"/>
    <col min="2" max="3" width="9.42578125" style="148" bestFit="1" customWidth="1"/>
    <col min="4" max="16384" width="9.140625" style="148"/>
  </cols>
  <sheetData>
    <row r="1" spans="1:9" x14ac:dyDescent="0.2">
      <c r="A1" s="13" t="s">
        <v>1296</v>
      </c>
      <c r="H1" s="291" t="s">
        <v>38</v>
      </c>
      <c r="I1" s="291"/>
    </row>
    <row r="6" spans="1:9" x14ac:dyDescent="0.2">
      <c r="A6" s="148" t="s">
        <v>526</v>
      </c>
      <c r="B6" s="148" t="s">
        <v>905</v>
      </c>
      <c r="C6" s="148" t="s">
        <v>903</v>
      </c>
    </row>
    <row r="7" spans="1:9" x14ac:dyDescent="0.2">
      <c r="A7" s="196">
        <v>41640</v>
      </c>
      <c r="B7" s="198">
        <v>100</v>
      </c>
      <c r="C7" s="197">
        <v>-2.4930219650268555</v>
      </c>
      <c r="D7" s="13"/>
    </row>
    <row r="8" spans="1:9" x14ac:dyDescent="0.2">
      <c r="A8" s="196">
        <v>41671</v>
      </c>
      <c r="B8" s="198">
        <v>99.148597717285156</v>
      </c>
      <c r="C8" s="197">
        <v>-2.0930101871490479</v>
      </c>
      <c r="D8" s="13"/>
    </row>
    <row r="9" spans="1:9" x14ac:dyDescent="0.2">
      <c r="A9" s="196">
        <v>41699</v>
      </c>
      <c r="B9" s="198">
        <v>98.547760009765625</v>
      </c>
      <c r="C9" s="197">
        <v>-1.9835190773010254</v>
      </c>
      <c r="D9" s="13"/>
    </row>
    <row r="10" spans="1:9" x14ac:dyDescent="0.2">
      <c r="A10" s="196">
        <v>41730</v>
      </c>
      <c r="B10" s="198">
        <v>97.992942810058594</v>
      </c>
      <c r="C10" s="197">
        <v>-1.0737440586090088</v>
      </c>
      <c r="D10" s="13"/>
    </row>
    <row r="11" spans="1:9" x14ac:dyDescent="0.2">
      <c r="A11" s="196">
        <v>41760</v>
      </c>
      <c r="B11" s="198">
        <v>101.68746185302734</v>
      </c>
      <c r="C11" s="197">
        <v>0.92367374897003174</v>
      </c>
      <c r="D11" s="13"/>
    </row>
    <row r="12" spans="1:9" x14ac:dyDescent="0.2">
      <c r="A12" s="196">
        <v>41791</v>
      </c>
      <c r="B12" s="198">
        <v>99.754554748535156</v>
      </c>
      <c r="C12" s="197">
        <v>-0.75294756889343262</v>
      </c>
      <c r="D12" s="13"/>
    </row>
    <row r="13" spans="1:9" x14ac:dyDescent="0.2">
      <c r="A13" s="196">
        <v>41821</v>
      </c>
      <c r="B13" s="198">
        <v>100.16107940673828</v>
      </c>
      <c r="C13" s="197">
        <v>1.7872968688607216E-2</v>
      </c>
      <c r="D13" s="13"/>
    </row>
    <row r="14" spans="1:9" x14ac:dyDescent="0.2">
      <c r="A14" s="196">
        <v>41852</v>
      </c>
      <c r="B14" s="198">
        <v>99.792900085449219</v>
      </c>
      <c r="C14" s="197">
        <v>5.3828425705432892E-2</v>
      </c>
      <c r="D14" s="13"/>
    </row>
    <row r="15" spans="1:9" x14ac:dyDescent="0.2">
      <c r="A15" s="196">
        <v>41883</v>
      </c>
      <c r="B15" s="198">
        <v>101.13775634765625</v>
      </c>
      <c r="C15" s="197">
        <v>2.6015458106994629</v>
      </c>
      <c r="D15" s="13"/>
    </row>
    <row r="16" spans="1:9" x14ac:dyDescent="0.2">
      <c r="A16" s="196">
        <v>41913</v>
      </c>
      <c r="B16" s="198">
        <v>101.06361389160156</v>
      </c>
      <c r="C16" s="197">
        <v>2.6434707641601563</v>
      </c>
      <c r="D16" s="13"/>
    </row>
    <row r="17" spans="1:4" x14ac:dyDescent="0.2">
      <c r="A17" s="196">
        <v>41944</v>
      </c>
      <c r="B17" s="198">
        <v>102.87379455566406</v>
      </c>
      <c r="C17" s="197">
        <v>3.1031320095062256</v>
      </c>
      <c r="D17" s="13"/>
    </row>
    <row r="18" spans="1:4" x14ac:dyDescent="0.2">
      <c r="A18" s="196">
        <v>41974</v>
      </c>
      <c r="B18" s="198">
        <v>101.20423126220703</v>
      </c>
      <c r="C18" s="197">
        <v>2.6423614025115967</v>
      </c>
      <c r="D18" s="13"/>
    </row>
    <row r="19" spans="1:4" x14ac:dyDescent="0.2">
      <c r="A19" s="196">
        <v>42005</v>
      </c>
      <c r="B19" s="198">
        <v>101.40621948242188</v>
      </c>
      <c r="C19" s="197">
        <v>1.406219482421875</v>
      </c>
      <c r="D19" s="13"/>
    </row>
    <row r="20" spans="1:4" x14ac:dyDescent="0.2">
      <c r="A20" s="196">
        <v>42036</v>
      </c>
      <c r="B20" s="198">
        <v>99.964202880859375</v>
      </c>
      <c r="C20" s="197">
        <v>0.82260888814926147</v>
      </c>
      <c r="D20" s="13"/>
    </row>
    <row r="21" spans="1:4" x14ac:dyDescent="0.2">
      <c r="A21" s="196">
        <v>42064</v>
      </c>
      <c r="B21" s="198">
        <v>101.60308837890625</v>
      </c>
      <c r="C21" s="197">
        <v>3.1003530025482178</v>
      </c>
      <c r="D21" s="13"/>
    </row>
    <row r="22" spans="1:4" x14ac:dyDescent="0.2">
      <c r="A22" s="196">
        <v>42095</v>
      </c>
      <c r="B22" s="198">
        <v>101.24769592285156</v>
      </c>
      <c r="C22" s="197">
        <v>3.321415901184082</v>
      </c>
      <c r="D22" s="13"/>
    </row>
    <row r="23" spans="1:4" x14ac:dyDescent="0.2">
      <c r="A23" s="196">
        <v>42125</v>
      </c>
      <c r="B23" s="198">
        <v>101.18634033203125</v>
      </c>
      <c r="C23" s="197">
        <v>-0.4928056001663208</v>
      </c>
      <c r="D23" s="13"/>
    </row>
    <row r="24" spans="1:4" x14ac:dyDescent="0.2">
      <c r="A24" s="196">
        <v>42156</v>
      </c>
      <c r="B24" s="198">
        <v>102.85590362548828</v>
      </c>
      <c r="C24" s="197">
        <v>3.1089797019958496</v>
      </c>
      <c r="D24" s="13"/>
    </row>
    <row r="25" spans="1:4" x14ac:dyDescent="0.2">
      <c r="A25" s="196">
        <v>42186</v>
      </c>
      <c r="B25" s="198">
        <v>102.42380523681641</v>
      </c>
      <c r="C25" s="197">
        <v>2.2590868473052979</v>
      </c>
      <c r="D25" s="13"/>
    </row>
    <row r="26" spans="1:4" x14ac:dyDescent="0.2">
      <c r="A26" s="196">
        <v>42217</v>
      </c>
      <c r="B26" s="198">
        <v>102.71272277832031</v>
      </c>
      <c r="C26" s="197">
        <v>2.92588210105896</v>
      </c>
      <c r="D26" s="13"/>
    </row>
    <row r="27" spans="1:4" x14ac:dyDescent="0.2">
      <c r="A27" s="196">
        <v>42248</v>
      </c>
      <c r="B27" s="198">
        <v>106.80609893798828</v>
      </c>
      <c r="C27" s="197">
        <v>5.6045761108398438</v>
      </c>
      <c r="D27" s="13"/>
    </row>
    <row r="28" spans="1:4" x14ac:dyDescent="0.2">
      <c r="A28" s="196">
        <v>42278</v>
      </c>
      <c r="B28" s="198">
        <v>105.77060699462891</v>
      </c>
      <c r="C28" s="197">
        <v>4.6574559211730957</v>
      </c>
      <c r="D28" s="13"/>
    </row>
    <row r="29" spans="1:4" x14ac:dyDescent="0.2">
      <c r="A29" s="196">
        <v>42309</v>
      </c>
      <c r="B29" s="198">
        <v>104.72489166259766</v>
      </c>
      <c r="C29" s="197">
        <v>1.7993863821029663</v>
      </c>
      <c r="D29" s="13"/>
    </row>
    <row r="30" spans="1:4" x14ac:dyDescent="0.2">
      <c r="A30" s="196">
        <v>42339</v>
      </c>
      <c r="B30" s="198">
        <v>104.61239624023438</v>
      </c>
      <c r="C30" s="197">
        <v>3.3676111698150635</v>
      </c>
      <c r="D30" s="13"/>
    </row>
    <row r="31" spans="1:4" x14ac:dyDescent="0.2">
      <c r="A31" s="196">
        <v>42370</v>
      </c>
      <c r="B31" s="198">
        <v>129.91152954101563</v>
      </c>
      <c r="C31" s="197">
        <v>28.110021591186523</v>
      </c>
      <c r="D31" s="13"/>
    </row>
    <row r="32" spans="1:4" x14ac:dyDescent="0.2">
      <c r="A32" s="196">
        <v>42401</v>
      </c>
      <c r="B32" s="198">
        <v>127.29853057861328</v>
      </c>
      <c r="C32" s="197">
        <v>27.3441162109375</v>
      </c>
      <c r="D32" s="13"/>
    </row>
    <row r="33" spans="1:4" x14ac:dyDescent="0.2">
      <c r="A33" s="196">
        <v>42430</v>
      </c>
      <c r="B33" s="198">
        <v>129.28768920898438</v>
      </c>
      <c r="C33" s="197">
        <v>27.247795104980469</v>
      </c>
      <c r="D33" s="13"/>
    </row>
    <row r="34" spans="1:4" x14ac:dyDescent="0.2">
      <c r="A34" s="196">
        <v>42461</v>
      </c>
      <c r="B34" s="198">
        <v>128.50787353515625</v>
      </c>
      <c r="C34" s="197">
        <v>26.924245834350586</v>
      </c>
      <c r="D34" s="13"/>
    </row>
    <row r="35" spans="1:4" x14ac:dyDescent="0.2">
      <c r="A35" s="196">
        <v>42491</v>
      </c>
      <c r="B35" s="198">
        <v>130.54049682617188</v>
      </c>
      <c r="C35" s="197">
        <v>29.009998321533203</v>
      </c>
      <c r="D35" s="13"/>
    </row>
    <row r="36" spans="1:4" x14ac:dyDescent="0.2">
      <c r="A36" s="196">
        <v>42522</v>
      </c>
      <c r="B36" s="198">
        <v>126.97381591796875</v>
      </c>
      <c r="C36" s="197">
        <v>23.448253631591797</v>
      </c>
      <c r="D36" s="13"/>
    </row>
    <row r="37" spans="1:4" x14ac:dyDescent="0.2">
      <c r="A37" s="196">
        <v>42552</v>
      </c>
      <c r="B37" s="198">
        <v>128.64082336425781</v>
      </c>
      <c r="C37" s="197">
        <v>25.59660530090332</v>
      </c>
      <c r="D37" s="13"/>
    </row>
    <row r="38" spans="1:4" x14ac:dyDescent="0.2">
      <c r="A38" s="196">
        <v>42583</v>
      </c>
      <c r="B38" s="198">
        <v>132.39671325683594</v>
      </c>
      <c r="C38" s="197">
        <v>28.900012969970703</v>
      </c>
      <c r="D38" s="13"/>
    </row>
    <row r="39" spans="1:4" x14ac:dyDescent="0.2">
      <c r="A39" s="196">
        <v>42614</v>
      </c>
      <c r="B39" s="198">
        <v>131.59132385253906</v>
      </c>
      <c r="C39" s="197">
        <v>23.205814361572266</v>
      </c>
      <c r="D39" s="13"/>
    </row>
    <row r="40" spans="1:4" x14ac:dyDescent="0.2">
      <c r="A40" s="196">
        <v>42644</v>
      </c>
      <c r="B40" s="198">
        <v>132.6651611328125</v>
      </c>
      <c r="C40" s="197">
        <v>25.427248001098633</v>
      </c>
      <c r="D40" s="13"/>
    </row>
    <row r="41" spans="1:4" x14ac:dyDescent="0.2">
      <c r="A41" s="196">
        <v>42675</v>
      </c>
      <c r="B41" s="198">
        <v>134.18899536132813</v>
      </c>
      <c r="C41" s="197">
        <v>28.134765625</v>
      </c>
      <c r="D41" s="13"/>
    </row>
    <row r="42" spans="1:4" x14ac:dyDescent="0.2">
      <c r="A42" s="196">
        <v>42705</v>
      </c>
      <c r="B42" s="198">
        <v>133.22509765625</v>
      </c>
      <c r="C42" s="197">
        <v>27.351158142089844</v>
      </c>
      <c r="D42" s="13"/>
    </row>
    <row r="43" spans="1:4" x14ac:dyDescent="0.2">
      <c r="A43" s="196">
        <v>42736</v>
      </c>
      <c r="B43" s="198">
        <v>133.93075561523438</v>
      </c>
      <c r="C43" s="197">
        <v>3.0938179492950439</v>
      </c>
      <c r="D43" s="13"/>
    </row>
    <row r="44" spans="1:4" x14ac:dyDescent="0.2">
      <c r="A44" s="196">
        <v>42767</v>
      </c>
      <c r="B44" s="198">
        <v>133.89497375488281</v>
      </c>
      <c r="C44" s="197">
        <v>5.1818690299987793</v>
      </c>
      <c r="D44" s="13"/>
    </row>
    <row r="45" spans="1:4" x14ac:dyDescent="0.2">
      <c r="A45" s="196">
        <v>42795</v>
      </c>
      <c r="B45" s="198">
        <v>133.94099426269531</v>
      </c>
      <c r="C45" s="197">
        <v>3.5991864204406738</v>
      </c>
      <c r="D45" s="13"/>
    </row>
    <row r="46" spans="1:4" x14ac:dyDescent="0.2">
      <c r="A46" s="196">
        <v>42826</v>
      </c>
      <c r="B46" s="198">
        <v>130.37431335449219</v>
      </c>
      <c r="C46" s="197">
        <v>1.4523934125900269</v>
      </c>
      <c r="D46" s="13"/>
    </row>
    <row r="47" spans="1:4" x14ac:dyDescent="0.2">
      <c r="A47" s="196">
        <v>42856</v>
      </c>
      <c r="B47" s="198">
        <v>133.71343994140625</v>
      </c>
      <c r="C47" s="197">
        <v>2.4306197166442871</v>
      </c>
      <c r="D47" s="13"/>
    </row>
    <row r="48" spans="1:4" x14ac:dyDescent="0.2">
      <c r="A48" s="196">
        <v>42887</v>
      </c>
      <c r="B48" s="198">
        <v>137.95254516601563</v>
      </c>
      <c r="C48" s="197">
        <v>8.6464509963989258</v>
      </c>
      <c r="D48" s="13"/>
    </row>
    <row r="49" spans="1:4" x14ac:dyDescent="0.2">
      <c r="A49" s="196">
        <v>42917</v>
      </c>
      <c r="B49" s="198">
        <v>139.50450134277344</v>
      </c>
      <c r="C49" s="197">
        <v>8.4449691772460938</v>
      </c>
      <c r="D49" s="13"/>
    </row>
    <row r="50" spans="1:4" x14ac:dyDescent="0.2">
      <c r="A50" s="196">
        <v>42948</v>
      </c>
      <c r="B50" s="198">
        <v>136.84036254882813</v>
      </c>
      <c r="C50" s="197">
        <v>3.356313943862915</v>
      </c>
      <c r="D50" s="13"/>
    </row>
    <row r="51" spans="1:4" x14ac:dyDescent="0.2">
      <c r="A51" s="196">
        <v>42979</v>
      </c>
      <c r="B51" s="198">
        <v>141.25587463378906</v>
      </c>
      <c r="C51" s="197">
        <v>7.3443679809570313</v>
      </c>
      <c r="D51" s="13"/>
    </row>
    <row r="52" spans="1:4" x14ac:dyDescent="0.2">
      <c r="A52" s="196">
        <v>43009</v>
      </c>
      <c r="B52" s="198">
        <v>145.00920104980469</v>
      </c>
      <c r="C52" s="197">
        <v>9.3046579360961914</v>
      </c>
      <c r="D52" s="13"/>
    </row>
    <row r="53" spans="1:4" x14ac:dyDescent="0.2">
      <c r="A53" s="196">
        <v>43040</v>
      </c>
      <c r="B53" s="198">
        <v>145.64071655273438</v>
      </c>
      <c r="C53" s="197">
        <v>8.5340242385864258</v>
      </c>
      <c r="D53" s="13"/>
    </row>
    <row r="54" spans="1:4" x14ac:dyDescent="0.2">
      <c r="A54" s="196">
        <v>43070</v>
      </c>
      <c r="B54" s="198">
        <v>143.25526428222656</v>
      </c>
      <c r="C54" s="197">
        <v>7.5287365913391113</v>
      </c>
      <c r="D54" s="13"/>
    </row>
    <row r="55" spans="1:4" x14ac:dyDescent="0.2">
      <c r="A55" s="196">
        <v>43101</v>
      </c>
      <c r="B55" s="198">
        <v>143.9609375</v>
      </c>
      <c r="C55" s="197">
        <v>7.4890804290771484</v>
      </c>
      <c r="D55" s="13"/>
    </row>
    <row r="56" spans="1:4" x14ac:dyDescent="0.2">
      <c r="A56" s="196">
        <v>43132</v>
      </c>
      <c r="B56" s="198">
        <v>141.68797302246094</v>
      </c>
      <c r="C56" s="197">
        <v>5.8202328681945801</v>
      </c>
      <c r="D56" s="13"/>
    </row>
    <row r="57" spans="1:4" x14ac:dyDescent="0.2">
      <c r="A57" s="196">
        <v>43160</v>
      </c>
      <c r="B57" s="198">
        <v>141.97944641113281</v>
      </c>
      <c r="C57" s="197">
        <v>6.0014877319335938</v>
      </c>
      <c r="D57" s="13"/>
    </row>
    <row r="58" spans="1:4" x14ac:dyDescent="0.2">
      <c r="A58" s="196">
        <v>43191</v>
      </c>
      <c r="B58" s="198">
        <v>142.70045471191406</v>
      </c>
      <c r="C58" s="197">
        <v>9.4544248580932617</v>
      </c>
      <c r="D58" s="13"/>
    </row>
    <row r="59" spans="1:4" x14ac:dyDescent="0.2">
      <c r="A59" s="196">
        <v>43221</v>
      </c>
      <c r="B59" s="198">
        <v>140.26641845703125</v>
      </c>
      <c r="C59" s="197">
        <v>4.9007625579833984</v>
      </c>
      <c r="D59" s="13"/>
    </row>
    <row r="60" spans="1:4" x14ac:dyDescent="0.2">
      <c r="A60" s="196">
        <v>43252</v>
      </c>
      <c r="B60" s="198">
        <v>148.32020568847656</v>
      </c>
      <c r="C60" s="197">
        <v>7.5153818130493164</v>
      </c>
      <c r="D60" s="13"/>
    </row>
    <row r="61" spans="1:4" x14ac:dyDescent="0.2">
      <c r="A61" s="196">
        <v>43282</v>
      </c>
      <c r="B61" s="198">
        <v>153.30589294433594</v>
      </c>
      <c r="C61" s="197">
        <v>9.8931512832641602</v>
      </c>
      <c r="D61" s="13"/>
    </row>
    <row r="62" spans="1:4" x14ac:dyDescent="0.2">
      <c r="A62" s="196">
        <v>43313</v>
      </c>
      <c r="B62" s="198">
        <v>151.92524719238281</v>
      </c>
      <c r="C62" s="197">
        <v>11.023710250854492</v>
      </c>
      <c r="D62" s="13"/>
    </row>
    <row r="63" spans="1:4" x14ac:dyDescent="0.2">
      <c r="A63" s="196">
        <v>43344</v>
      </c>
      <c r="B63" s="198">
        <v>151.580078125</v>
      </c>
      <c r="C63" s="197">
        <v>7.3088665008544922</v>
      </c>
      <c r="D63" s="13"/>
    </row>
    <row r="64" spans="1:4" x14ac:dyDescent="0.2">
      <c r="A64" s="196">
        <v>43374</v>
      </c>
      <c r="B64" s="198">
        <v>154.0882568359375</v>
      </c>
      <c r="C64" s="197">
        <v>6.2610206604003906</v>
      </c>
      <c r="D64" s="13"/>
    </row>
    <row r="65" spans="1:4" x14ac:dyDescent="0.2">
      <c r="A65" s="196">
        <v>43405</v>
      </c>
      <c r="B65" s="198">
        <v>153.10134887695313</v>
      </c>
      <c r="C65" s="197">
        <v>5.1226282119750977</v>
      </c>
      <c r="D65" s="13"/>
    </row>
    <row r="66" spans="1:4" x14ac:dyDescent="0.2">
      <c r="A66" s="196">
        <v>43435</v>
      </c>
      <c r="B66" s="198">
        <v>152.01728820800781</v>
      </c>
      <c r="C66" s="197">
        <v>6.1163711547851563</v>
      </c>
      <c r="D66" s="13"/>
    </row>
    <row r="67" spans="1:4" x14ac:dyDescent="0.2">
      <c r="A67" s="196">
        <v>43466</v>
      </c>
      <c r="B67" s="198">
        <v>153.16015625</v>
      </c>
      <c r="C67" s="197">
        <v>6.3900799751281738</v>
      </c>
      <c r="D67" s="13"/>
    </row>
    <row r="68" spans="1:4" x14ac:dyDescent="0.2">
      <c r="A68" s="196">
        <v>43497</v>
      </c>
      <c r="B68" s="198">
        <v>149.48353576660156</v>
      </c>
      <c r="C68" s="197">
        <v>5.501922607421875</v>
      </c>
      <c r="D68" s="13"/>
    </row>
    <row r="69" spans="1:4" x14ac:dyDescent="0.2">
      <c r="A69" s="196">
        <v>43525</v>
      </c>
      <c r="B69" s="198">
        <v>152.46983337402344</v>
      </c>
      <c r="C69" s="197">
        <v>7.3886661529541016</v>
      </c>
      <c r="D69" s="13"/>
    </row>
    <row r="70" spans="1:4" x14ac:dyDescent="0.2">
      <c r="A70" s="196">
        <v>43556</v>
      </c>
      <c r="B70" s="198">
        <v>152.86613464355469</v>
      </c>
      <c r="C70" s="197">
        <v>7.1237893104553223</v>
      </c>
      <c r="D70" s="13"/>
    </row>
    <row r="71" spans="1:4" x14ac:dyDescent="0.2">
      <c r="A71" s="196">
        <v>43586</v>
      </c>
      <c r="B71" s="198">
        <v>153.14993286132813</v>
      </c>
      <c r="C71" s="197">
        <v>9.1850309371948242</v>
      </c>
      <c r="D71" s="13"/>
    </row>
    <row r="72" spans="1:4" x14ac:dyDescent="0.2">
      <c r="A72" s="196">
        <v>43617</v>
      </c>
      <c r="B72" s="198">
        <v>155.77316284179688</v>
      </c>
      <c r="C72" s="197">
        <v>5.0249099731445313</v>
      </c>
      <c r="D72" s="13"/>
    </row>
    <row r="73" spans="1:4" x14ac:dyDescent="0.2">
      <c r="A73" s="196">
        <v>43647</v>
      </c>
      <c r="B73" s="198">
        <v>160.23214721679688</v>
      </c>
      <c r="C73" s="197">
        <v>4.5179309844970703</v>
      </c>
      <c r="D73" s="13"/>
    </row>
    <row r="74" spans="1:4" x14ac:dyDescent="0.2">
      <c r="A74" s="196">
        <v>43678</v>
      </c>
      <c r="B74" s="198">
        <v>158.90263366699219</v>
      </c>
      <c r="C74" s="197">
        <v>4.5926446914672852</v>
      </c>
      <c r="D74" s="13"/>
    </row>
    <row r="75" spans="1:4" x14ac:dyDescent="0.2">
      <c r="A75" s="196">
        <v>43709</v>
      </c>
      <c r="B75" s="198">
        <v>162.68408203125</v>
      </c>
      <c r="C75" s="197">
        <v>7.3255033493041992</v>
      </c>
      <c r="D75" s="13"/>
    </row>
    <row r="76" spans="1:4" x14ac:dyDescent="0.2">
      <c r="A76" s="196">
        <v>43739</v>
      </c>
      <c r="B76" s="198">
        <v>165.84169006347656</v>
      </c>
      <c r="C76" s="197">
        <v>7.6277279853820801</v>
      </c>
      <c r="D76" s="13"/>
    </row>
    <row r="77" spans="1:4" x14ac:dyDescent="0.2">
      <c r="A77" s="196">
        <v>43770</v>
      </c>
      <c r="B77" s="198">
        <v>165.30221557617188</v>
      </c>
      <c r="C77" s="197">
        <v>7.9691438674926758</v>
      </c>
      <c r="D77" s="13"/>
    </row>
    <row r="78" spans="1:4" x14ac:dyDescent="0.2">
      <c r="A78" s="196">
        <v>43800</v>
      </c>
      <c r="B78" s="198">
        <v>163.97013854980469</v>
      </c>
      <c r="C78" s="197">
        <v>7.8628230094909668</v>
      </c>
      <c r="D78" s="13"/>
    </row>
    <row r="79" spans="1:4" x14ac:dyDescent="0.2">
      <c r="A79" s="196">
        <v>43831</v>
      </c>
      <c r="B79" s="198">
        <v>162.51022338867188</v>
      </c>
      <c r="C79" s="197">
        <v>6.104764461517334</v>
      </c>
      <c r="D79" s="13"/>
    </row>
    <row r="80" spans="1:4" x14ac:dyDescent="0.2">
      <c r="A80" s="196">
        <v>43862</v>
      </c>
      <c r="B80" s="198">
        <v>157.05921936035156</v>
      </c>
      <c r="C80" s="197">
        <v>5.0679049491882324</v>
      </c>
      <c r="D80" s="13"/>
    </row>
    <row r="81" spans="1:4" x14ac:dyDescent="0.2">
      <c r="A81" s="196">
        <v>43891</v>
      </c>
      <c r="B81" s="198">
        <v>157.39414978027344</v>
      </c>
      <c r="C81" s="197">
        <v>3.2296988964080811</v>
      </c>
      <c r="D81" s="13"/>
    </row>
    <row r="82" spans="1:4" x14ac:dyDescent="0.2">
      <c r="A82" s="196">
        <v>43922</v>
      </c>
      <c r="B82" s="198">
        <v>149.0718994140625</v>
      </c>
      <c r="C82" s="197">
        <v>-2.4820640087127686</v>
      </c>
      <c r="D82" s="13"/>
    </row>
    <row r="83" spans="1:4" x14ac:dyDescent="0.2">
      <c r="A83" s="196">
        <v>43952</v>
      </c>
      <c r="B83" s="198">
        <v>151.97381591796875</v>
      </c>
      <c r="C83" s="197">
        <v>-0.76795130968093872</v>
      </c>
      <c r="D83" s="13"/>
    </row>
    <row r="84" spans="1:4" x14ac:dyDescent="0.2">
      <c r="A84" s="196">
        <v>43983</v>
      </c>
      <c r="B84" s="198">
        <v>152.27040100097656</v>
      </c>
      <c r="C84" s="197">
        <v>-2.2486298084259033</v>
      </c>
      <c r="D84" s="13"/>
    </row>
    <row r="85" spans="1:4" x14ac:dyDescent="0.2">
      <c r="A85" s="196">
        <v>44013</v>
      </c>
      <c r="B85" s="198">
        <v>151.13008117675781</v>
      </c>
      <c r="C85" s="197">
        <v>-5.680549144744873</v>
      </c>
      <c r="D85" s="13"/>
    </row>
    <row r="86" spans="1:4" x14ac:dyDescent="0.2">
      <c r="A86" s="196">
        <v>44044</v>
      </c>
      <c r="B86" s="198">
        <v>155.84986877441406</v>
      </c>
      <c r="C86" s="197">
        <v>-1.9211543798446655</v>
      </c>
      <c r="D86" s="13"/>
    </row>
    <row r="87" spans="1:4" x14ac:dyDescent="0.2">
      <c r="A87" s="196">
        <v>44075</v>
      </c>
      <c r="B87" s="198">
        <v>151.51359558105469</v>
      </c>
      <c r="C87" s="197">
        <v>-6.8663673400878906</v>
      </c>
      <c r="D87" s="13"/>
    </row>
    <row r="88" spans="1:4" x14ac:dyDescent="0.2">
      <c r="A88" s="196">
        <v>44105</v>
      </c>
      <c r="B88" s="198">
        <v>160.503173828125</v>
      </c>
      <c r="C88" s="197">
        <v>-3.219043493270874</v>
      </c>
      <c r="D88" s="13"/>
    </row>
    <row r="89" spans="1:4" x14ac:dyDescent="0.2">
      <c r="A89" s="196">
        <v>44136</v>
      </c>
      <c r="B89" s="198">
        <v>160.86367797851563</v>
      </c>
      <c r="C89" s="197">
        <v>-2.6851046085357666</v>
      </c>
      <c r="D89" s="13"/>
    </row>
    <row r="90" spans="1:4" x14ac:dyDescent="0.2">
      <c r="A90" s="196">
        <v>44166</v>
      </c>
      <c r="B90" s="198">
        <v>158.22509765625</v>
      </c>
      <c r="C90" s="197">
        <v>-3.5037117004394531</v>
      </c>
      <c r="D90" s="13"/>
    </row>
    <row r="91" spans="1:4" x14ac:dyDescent="0.2">
      <c r="A91" s="196">
        <v>44197</v>
      </c>
      <c r="B91" s="198">
        <v>162.640625</v>
      </c>
      <c r="C91" s="197">
        <v>8.02420973777771E-2</v>
      </c>
      <c r="D91" s="13"/>
    </row>
    <row r="92" spans="1:4" x14ac:dyDescent="0.2">
      <c r="A92" s="196">
        <v>44228</v>
      </c>
      <c r="B92" s="198">
        <v>166.35047912597656</v>
      </c>
      <c r="C92" s="197">
        <v>5.9157686233520508</v>
      </c>
      <c r="D92" s="13"/>
    </row>
    <row r="93" spans="1:4" x14ac:dyDescent="0.2">
      <c r="A93" s="196">
        <v>44256</v>
      </c>
      <c r="B93" s="198">
        <v>170.59214782714844</v>
      </c>
      <c r="C93" s="197">
        <v>8.3853168487548828</v>
      </c>
      <c r="D93" s="13"/>
    </row>
    <row r="94" spans="1:4" x14ac:dyDescent="0.2">
      <c r="A94" s="196">
        <v>44287</v>
      </c>
      <c r="B94" s="198">
        <v>168.66178894042969</v>
      </c>
      <c r="C94" s="197">
        <v>13.1412353515625</v>
      </c>
      <c r="D94" s="13"/>
    </row>
    <row r="95" spans="1:4" x14ac:dyDescent="0.2">
      <c r="A95" s="196">
        <v>44317</v>
      </c>
      <c r="B95" s="198">
        <v>169.32398986816406</v>
      </c>
      <c r="C95" s="197">
        <v>11.41655445098877</v>
      </c>
      <c r="D95" s="13"/>
    </row>
    <row r="96" spans="1:4" x14ac:dyDescent="0.2">
      <c r="A96" s="196">
        <v>44348</v>
      </c>
      <c r="B96" s="198">
        <v>168.56974792480469</v>
      </c>
      <c r="C96" s="197">
        <v>10.704212188720703</v>
      </c>
      <c r="D96" s="13"/>
    </row>
    <row r="97" spans="1:4" x14ac:dyDescent="0.2">
      <c r="A97" s="196">
        <v>44378</v>
      </c>
      <c r="B97" s="198">
        <v>155.31294250488281</v>
      </c>
      <c r="C97" s="197">
        <v>2.7677226066589355</v>
      </c>
      <c r="D97" s="13"/>
    </row>
    <row r="98" spans="1:4" x14ac:dyDescent="0.2">
      <c r="A98" s="196">
        <v>44409</v>
      </c>
      <c r="B98" s="198">
        <v>138.55850219726563</v>
      </c>
      <c r="C98" s="197">
        <v>-11.094886779785156</v>
      </c>
      <c r="D98" s="13"/>
    </row>
    <row r="99" spans="1:4" x14ac:dyDescent="0.2">
      <c r="A99" s="196">
        <v>44440</v>
      </c>
      <c r="B99" s="198">
        <v>126.86387634277344</v>
      </c>
      <c r="C99" s="197">
        <v>-16.26898193359375</v>
      </c>
      <c r="D99" s="13"/>
    </row>
    <row r="100" spans="1:4" x14ac:dyDescent="0.2">
      <c r="A100" s="196">
        <v>44470</v>
      </c>
      <c r="B100" s="198">
        <v>132.63703918457031</v>
      </c>
      <c r="C100" s="197">
        <v>-17.361734390258789</v>
      </c>
      <c r="D100" s="199">
        <f>B100/B99-1</f>
        <v>4.5506751080176544E-2</v>
      </c>
    </row>
    <row r="101" spans="1:4" x14ac:dyDescent="0.2">
      <c r="A101" s="196">
        <v>44501</v>
      </c>
      <c r="B101" s="198">
        <v>135.18357849121094</v>
      </c>
      <c r="C101" s="197">
        <v>-15.963889122009277</v>
      </c>
    </row>
    <row r="102" spans="1:4" x14ac:dyDescent="0.2">
      <c r="A102" s="196"/>
      <c r="B102" s="198"/>
      <c r="C102" s="197"/>
    </row>
    <row r="103" spans="1:4" x14ac:dyDescent="0.2">
      <c r="A103" s="196"/>
      <c r="B103" s="198"/>
      <c r="C103" s="197"/>
    </row>
    <row r="104" spans="1:4" x14ac:dyDescent="0.2">
      <c r="A104" s="196"/>
      <c r="B104" s="198"/>
      <c r="C104" s="197"/>
    </row>
    <row r="105" spans="1:4" x14ac:dyDescent="0.2">
      <c r="A105" s="196"/>
      <c r="B105" s="198"/>
      <c r="C105" s="197"/>
    </row>
    <row r="106" spans="1:4" x14ac:dyDescent="0.2">
      <c r="A106" s="196"/>
      <c r="B106" s="198"/>
      <c r="C106" s="197"/>
    </row>
    <row r="107" spans="1:4" x14ac:dyDescent="0.2">
      <c r="A107" s="196"/>
      <c r="B107" s="198"/>
      <c r="C107" s="197"/>
    </row>
    <row r="108" spans="1:4" x14ac:dyDescent="0.2">
      <c r="A108" s="196"/>
      <c r="B108" s="198"/>
      <c r="C108" s="197"/>
    </row>
    <row r="109" spans="1:4" x14ac:dyDescent="0.2">
      <c r="A109" s="196"/>
      <c r="B109" s="198"/>
      <c r="C109" s="197"/>
    </row>
    <row r="110" spans="1:4" x14ac:dyDescent="0.2">
      <c r="A110" s="196"/>
      <c r="B110" s="198"/>
      <c r="C110" s="197"/>
    </row>
    <row r="111" spans="1:4" x14ac:dyDescent="0.2">
      <c r="A111" s="196"/>
      <c r="B111" s="198"/>
      <c r="C111" s="197"/>
    </row>
    <row r="112" spans="1:4" x14ac:dyDescent="0.2">
      <c r="A112" s="196"/>
      <c r="B112" s="198"/>
      <c r="C112" s="197"/>
    </row>
    <row r="113" spans="1:3" x14ac:dyDescent="0.2">
      <c r="A113" s="196"/>
      <c r="B113" s="198"/>
      <c r="C113" s="197"/>
    </row>
    <row r="114" spans="1:3" x14ac:dyDescent="0.2">
      <c r="A114" s="196"/>
      <c r="B114" s="198"/>
      <c r="C114" s="197"/>
    </row>
    <row r="115" spans="1:3" x14ac:dyDescent="0.2">
      <c r="A115" s="196"/>
      <c r="B115" s="198"/>
      <c r="C115" s="197"/>
    </row>
    <row r="116" spans="1:3" x14ac:dyDescent="0.2">
      <c r="A116" s="196"/>
      <c r="B116" s="198"/>
      <c r="C116" s="197"/>
    </row>
    <row r="117" spans="1:3" x14ac:dyDescent="0.2">
      <c r="A117" s="196"/>
      <c r="B117" s="198"/>
      <c r="C117" s="197"/>
    </row>
    <row r="118" spans="1:3" x14ac:dyDescent="0.2">
      <c r="A118" s="196"/>
      <c r="B118" s="198"/>
      <c r="C118" s="197"/>
    </row>
    <row r="119" spans="1:3" x14ac:dyDescent="0.2">
      <c r="A119" s="196"/>
      <c r="B119" s="198"/>
      <c r="C119" s="197"/>
    </row>
    <row r="120" spans="1:3" x14ac:dyDescent="0.2">
      <c r="A120" s="196"/>
      <c r="B120" s="198"/>
      <c r="C120" s="197"/>
    </row>
    <row r="121" spans="1:3" x14ac:dyDescent="0.2">
      <c r="A121" s="196"/>
      <c r="B121" s="198"/>
      <c r="C121" s="197"/>
    </row>
    <row r="122" spans="1:3" x14ac:dyDescent="0.2">
      <c r="A122" s="196"/>
      <c r="B122" s="198"/>
      <c r="C122" s="197"/>
    </row>
    <row r="123" spans="1:3" x14ac:dyDescent="0.2">
      <c r="A123" s="196"/>
      <c r="B123" s="198"/>
      <c r="C123" s="197"/>
    </row>
    <row r="124" spans="1:3" x14ac:dyDescent="0.2">
      <c r="A124" s="196"/>
      <c r="B124" s="198"/>
      <c r="C124" s="197"/>
    </row>
    <row r="125" spans="1:3" x14ac:dyDescent="0.2">
      <c r="A125" s="196"/>
      <c r="B125" s="198"/>
      <c r="C125" s="197"/>
    </row>
    <row r="126" spans="1:3" x14ac:dyDescent="0.2">
      <c r="A126" s="196"/>
      <c r="B126" s="198"/>
      <c r="C126" s="197"/>
    </row>
    <row r="127" spans="1:3" x14ac:dyDescent="0.2">
      <c r="A127" s="196"/>
      <c r="B127" s="198"/>
      <c r="C127" s="197"/>
    </row>
    <row r="128" spans="1:3" x14ac:dyDescent="0.2">
      <c r="A128" s="196"/>
      <c r="B128" s="198"/>
      <c r="C128" s="197"/>
    </row>
    <row r="129" spans="1:3" x14ac:dyDescent="0.2">
      <c r="A129" s="196"/>
      <c r="B129" s="198"/>
      <c r="C129" s="197"/>
    </row>
    <row r="130" spans="1:3" x14ac:dyDescent="0.2">
      <c r="A130" s="196"/>
      <c r="B130" s="198"/>
      <c r="C130" s="197"/>
    </row>
    <row r="131" spans="1:3" x14ac:dyDescent="0.2">
      <c r="A131" s="196"/>
      <c r="B131" s="198"/>
      <c r="C131" s="197"/>
    </row>
    <row r="132" spans="1:3" x14ac:dyDescent="0.2">
      <c r="A132" s="196"/>
      <c r="B132" s="198"/>
      <c r="C132" s="197"/>
    </row>
    <row r="133" spans="1:3" x14ac:dyDescent="0.2">
      <c r="A133" s="196"/>
      <c r="B133" s="198"/>
      <c r="C133" s="197"/>
    </row>
    <row r="134" spans="1:3" x14ac:dyDescent="0.2">
      <c r="A134" s="196"/>
      <c r="B134" s="198"/>
      <c r="C134" s="197"/>
    </row>
    <row r="135" spans="1:3" x14ac:dyDescent="0.2">
      <c r="A135" s="196"/>
      <c r="B135" s="198"/>
      <c r="C135" s="197"/>
    </row>
    <row r="136" spans="1:3" x14ac:dyDescent="0.2">
      <c r="A136" s="196"/>
      <c r="B136" s="198"/>
      <c r="C136" s="197"/>
    </row>
    <row r="137" spans="1:3" x14ac:dyDescent="0.2">
      <c r="A137" s="196"/>
      <c r="B137" s="198"/>
      <c r="C137" s="197"/>
    </row>
    <row r="138" spans="1:3" x14ac:dyDescent="0.2">
      <c r="A138" s="196"/>
      <c r="B138" s="198"/>
      <c r="C138" s="197"/>
    </row>
    <row r="139" spans="1:3" x14ac:dyDescent="0.2">
      <c r="A139" s="196"/>
      <c r="B139" s="198"/>
      <c r="C139" s="197"/>
    </row>
    <row r="140" spans="1:3" x14ac:dyDescent="0.2">
      <c r="A140" s="196"/>
      <c r="B140" s="198"/>
      <c r="C140" s="197"/>
    </row>
    <row r="141" spans="1:3" x14ac:dyDescent="0.2">
      <c r="A141" s="196"/>
      <c r="B141" s="198"/>
      <c r="C141" s="197"/>
    </row>
    <row r="142" spans="1:3" x14ac:dyDescent="0.2">
      <c r="A142" s="196"/>
      <c r="B142" s="198"/>
      <c r="C142" s="197"/>
    </row>
    <row r="143" spans="1:3" x14ac:dyDescent="0.2">
      <c r="A143" s="196"/>
      <c r="B143" s="198"/>
      <c r="C143" s="197"/>
    </row>
    <row r="144" spans="1:3" x14ac:dyDescent="0.2">
      <c r="A144" s="196"/>
      <c r="B144" s="198"/>
      <c r="C144" s="197"/>
    </row>
    <row r="145" spans="1:3" x14ac:dyDescent="0.2">
      <c r="A145" s="196"/>
      <c r="B145" s="198"/>
      <c r="C145" s="197"/>
    </row>
    <row r="146" spans="1:3" x14ac:dyDescent="0.2">
      <c r="A146" s="196"/>
      <c r="B146" s="198"/>
      <c r="C146" s="197"/>
    </row>
    <row r="159" spans="1:3" x14ac:dyDescent="0.2">
      <c r="B159" s="213"/>
    </row>
  </sheetData>
  <mergeCells count="1">
    <mergeCell ref="H1:I1"/>
  </mergeCells>
  <hyperlinks>
    <hyperlink ref="H1:I1" location="Index!A1" display="Regresar al Índice" xr:uid="{00000000-0004-0000-8400-000000000000}"/>
  </hyperlink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Hoja246"/>
  <dimension ref="A1:I159"/>
  <sheetViews>
    <sheetView workbookViewId="0"/>
  </sheetViews>
  <sheetFormatPr baseColWidth="10" defaultColWidth="9.140625" defaultRowHeight="14.25" x14ac:dyDescent="0.2"/>
  <cols>
    <col min="1" max="1" width="9.42578125" style="148" bestFit="1" customWidth="1"/>
    <col min="2" max="2" width="11.28515625" style="148" bestFit="1" customWidth="1"/>
    <col min="3" max="3" width="9.140625" style="148"/>
    <col min="4" max="4" width="9.42578125" style="148" bestFit="1" customWidth="1"/>
    <col min="5" max="16384" width="9.140625" style="148"/>
  </cols>
  <sheetData>
    <row r="1" spans="1:9" x14ac:dyDescent="0.2">
      <c r="A1" s="13" t="s">
        <v>1297</v>
      </c>
      <c r="H1" s="291" t="s">
        <v>38</v>
      </c>
      <c r="I1" s="291"/>
    </row>
    <row r="6" spans="1:9" x14ac:dyDescent="0.2">
      <c r="A6" s="148" t="s">
        <v>904</v>
      </c>
      <c r="B6" s="148" t="s">
        <v>526</v>
      </c>
      <c r="C6" s="148" t="s">
        <v>2</v>
      </c>
      <c r="D6" s="148" t="s">
        <v>903</v>
      </c>
    </row>
    <row r="7" spans="1:9" x14ac:dyDescent="0.2">
      <c r="A7" s="149">
        <v>56</v>
      </c>
      <c r="B7" s="150">
        <v>44501</v>
      </c>
      <c r="C7" s="148" t="s">
        <v>3</v>
      </c>
      <c r="D7" s="151">
        <v>-28.37675666809082</v>
      </c>
      <c r="G7" s="13"/>
    </row>
    <row r="8" spans="1:9" x14ac:dyDescent="0.2">
      <c r="A8" s="149">
        <v>56</v>
      </c>
      <c r="B8" s="150">
        <v>44501</v>
      </c>
      <c r="C8" s="148" t="s">
        <v>4</v>
      </c>
      <c r="D8" s="151">
        <v>-16.253854751586914</v>
      </c>
      <c r="G8" s="13"/>
    </row>
    <row r="9" spans="1:9" x14ac:dyDescent="0.2">
      <c r="A9" s="149">
        <v>56</v>
      </c>
      <c r="B9" s="150">
        <v>44501</v>
      </c>
      <c r="C9" s="148" t="s">
        <v>6</v>
      </c>
      <c r="D9" s="151">
        <v>-67.2850341796875</v>
      </c>
    </row>
    <row r="10" spans="1:9" x14ac:dyDescent="0.2">
      <c r="A10" s="149">
        <v>56</v>
      </c>
      <c r="B10" s="150">
        <v>44501</v>
      </c>
      <c r="C10" s="148" t="s">
        <v>9</v>
      </c>
      <c r="D10" s="151">
        <v>-71.144065856933594</v>
      </c>
    </row>
    <row r="11" spans="1:9" x14ac:dyDescent="0.2">
      <c r="A11" s="149">
        <v>56</v>
      </c>
      <c r="B11" s="150">
        <v>44501</v>
      </c>
      <c r="C11" s="148" t="s">
        <v>10</v>
      </c>
      <c r="D11" s="151">
        <v>-84.791007995605469</v>
      </c>
    </row>
    <row r="12" spans="1:9" x14ac:dyDescent="0.2">
      <c r="A12" s="149">
        <v>56</v>
      </c>
      <c r="B12" s="150">
        <v>44501</v>
      </c>
      <c r="C12" s="148" t="s">
        <v>12</v>
      </c>
      <c r="D12" s="151">
        <v>-34.6561279296875</v>
      </c>
    </row>
    <row r="13" spans="1:9" x14ac:dyDescent="0.2">
      <c r="A13" s="149">
        <v>56</v>
      </c>
      <c r="B13" s="150">
        <v>44501</v>
      </c>
      <c r="C13" s="148" t="s">
        <v>13</v>
      </c>
      <c r="D13" s="151">
        <v>-40.936286926269531</v>
      </c>
    </row>
    <row r="14" spans="1:9" x14ac:dyDescent="0.2">
      <c r="A14" s="149">
        <v>56</v>
      </c>
      <c r="B14" s="150">
        <v>44501</v>
      </c>
      <c r="C14" s="148" t="s">
        <v>14</v>
      </c>
      <c r="D14" s="151">
        <v>-24.810493469238281</v>
      </c>
    </row>
    <row r="15" spans="1:9" x14ac:dyDescent="0.2">
      <c r="A15" s="149">
        <v>56</v>
      </c>
      <c r="B15" s="150">
        <v>44501</v>
      </c>
      <c r="C15" s="148" t="s">
        <v>0</v>
      </c>
      <c r="D15" s="151">
        <v>-15.963889122009277</v>
      </c>
    </row>
    <row r="16" spans="1:9" x14ac:dyDescent="0.2">
      <c r="A16" s="149">
        <v>56</v>
      </c>
      <c r="B16" s="150">
        <v>44501</v>
      </c>
      <c r="C16" s="148" t="s">
        <v>20</v>
      </c>
      <c r="D16" s="151">
        <v>-50.334457397460938</v>
      </c>
    </row>
    <row r="17" spans="1:4" x14ac:dyDescent="0.2">
      <c r="A17" s="149">
        <v>56</v>
      </c>
      <c r="B17" s="150">
        <v>44501</v>
      </c>
      <c r="C17" s="148" t="s">
        <v>24</v>
      </c>
      <c r="D17" s="151">
        <v>-49.736495971679688</v>
      </c>
    </row>
    <row r="18" spans="1:4" x14ac:dyDescent="0.2">
      <c r="A18" s="149">
        <v>56</v>
      </c>
      <c r="B18" s="150">
        <v>44501</v>
      </c>
      <c r="C18" s="148" t="s">
        <v>27</v>
      </c>
      <c r="D18" s="151">
        <v>-39.1942138671875</v>
      </c>
    </row>
    <row r="19" spans="1:4" x14ac:dyDescent="0.2">
      <c r="A19" s="149">
        <v>56</v>
      </c>
      <c r="B19" s="150">
        <v>44501</v>
      </c>
      <c r="C19" s="148" t="s">
        <v>32</v>
      </c>
      <c r="D19" s="151">
        <v>-46.142364501953125</v>
      </c>
    </row>
    <row r="20" spans="1:4" x14ac:dyDescent="0.2">
      <c r="A20" s="149">
        <v>56</v>
      </c>
      <c r="B20" s="150">
        <v>44501</v>
      </c>
      <c r="C20" s="148" t="s">
        <v>1</v>
      </c>
      <c r="D20" s="151">
        <v>-54.690631866455078</v>
      </c>
    </row>
    <row r="159" spans="2:2" x14ac:dyDescent="0.2">
      <c r="B159" s="213"/>
    </row>
  </sheetData>
  <mergeCells count="1">
    <mergeCell ref="H1:I1"/>
  </mergeCells>
  <hyperlinks>
    <hyperlink ref="H1:I1" location="Index!A1" display="Regresar al Índice" xr:uid="{00000000-0004-0000-8500-000000000000}"/>
  </hyperlinks>
  <pageMargins left="0.7" right="0.7" top="0.75" bottom="0.75" header="0.3" footer="0.3"/>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Hoja247"/>
  <dimension ref="A1:I159"/>
  <sheetViews>
    <sheetView topLeftCell="A82" workbookViewId="0"/>
  </sheetViews>
  <sheetFormatPr baseColWidth="10" defaultColWidth="9.140625" defaultRowHeight="14.25" x14ac:dyDescent="0.2"/>
  <cols>
    <col min="1" max="1" width="11.28515625" style="148" bestFit="1" customWidth="1"/>
    <col min="2" max="3" width="9.42578125" style="148" bestFit="1" customWidth="1"/>
    <col min="4" max="16384" width="9.140625" style="148"/>
  </cols>
  <sheetData>
    <row r="1" spans="1:9" x14ac:dyDescent="0.2">
      <c r="A1" s="13" t="s">
        <v>1298</v>
      </c>
      <c r="H1" s="291" t="s">
        <v>38</v>
      </c>
      <c r="I1" s="291"/>
    </row>
    <row r="2" spans="1:9" x14ac:dyDescent="0.2">
      <c r="A2" s="13" t="s">
        <v>959</v>
      </c>
    </row>
    <row r="6" spans="1:9" x14ac:dyDescent="0.2">
      <c r="A6" s="148" t="s">
        <v>526</v>
      </c>
      <c r="B6" s="148" t="s">
        <v>902</v>
      </c>
      <c r="C6" s="148" t="s">
        <v>903</v>
      </c>
    </row>
    <row r="7" spans="1:9" x14ac:dyDescent="0.2">
      <c r="A7" s="196">
        <v>41640</v>
      </c>
      <c r="B7" s="198">
        <v>101.91416931152344</v>
      </c>
      <c r="C7" s="197">
        <v>-3.3287026882171631</v>
      </c>
      <c r="D7" s="13"/>
      <c r="G7" s="13"/>
    </row>
    <row r="8" spans="1:9" x14ac:dyDescent="0.2">
      <c r="A8" s="196">
        <v>41671</v>
      </c>
      <c r="B8" s="198">
        <v>99.794792175292969</v>
      </c>
      <c r="C8" s="197">
        <v>1.3468592166900635</v>
      </c>
      <c r="D8" s="13"/>
    </row>
    <row r="9" spans="1:9" x14ac:dyDescent="0.2">
      <c r="A9" s="196">
        <v>41699</v>
      </c>
      <c r="B9" s="198">
        <v>97.460960388183594</v>
      </c>
      <c r="C9" s="197">
        <v>-8.2798881530761719</v>
      </c>
      <c r="D9" s="13"/>
    </row>
    <row r="10" spans="1:9" x14ac:dyDescent="0.2">
      <c r="A10" s="196">
        <v>41730</v>
      </c>
      <c r="B10" s="198">
        <v>95.370681762695313</v>
      </c>
      <c r="C10" s="197">
        <v>-0.16105470061302185</v>
      </c>
      <c r="D10" s="13"/>
    </row>
    <row r="11" spans="1:9" x14ac:dyDescent="0.2">
      <c r="A11" s="196">
        <v>41760</v>
      </c>
      <c r="B11" s="198">
        <v>89.634254455566406</v>
      </c>
      <c r="C11" s="197">
        <v>-4.9593515396118164</v>
      </c>
      <c r="D11" s="13"/>
    </row>
    <row r="12" spans="1:9" x14ac:dyDescent="0.2">
      <c r="A12" s="196">
        <v>41791</v>
      </c>
      <c r="B12" s="198">
        <v>87.055229187011719</v>
      </c>
      <c r="C12" s="197">
        <v>-4.1895289421081543</v>
      </c>
      <c r="D12" s="13"/>
    </row>
    <row r="13" spans="1:9" x14ac:dyDescent="0.2">
      <c r="A13" s="196">
        <v>41821</v>
      </c>
      <c r="B13" s="198">
        <v>94.793121337890625</v>
      </c>
      <c r="C13" s="197">
        <v>-11.982660293579102</v>
      </c>
      <c r="D13" s="13"/>
    </row>
    <row r="14" spans="1:9" x14ac:dyDescent="0.2">
      <c r="A14" s="196">
        <v>41852</v>
      </c>
      <c r="B14" s="198">
        <v>90.809288024902344</v>
      </c>
      <c r="C14" s="197">
        <v>-9.6889276504516602</v>
      </c>
      <c r="D14" s="13"/>
    </row>
    <row r="15" spans="1:9" x14ac:dyDescent="0.2">
      <c r="A15" s="196">
        <v>41883</v>
      </c>
      <c r="B15" s="198">
        <v>81.183914184570313</v>
      </c>
      <c r="C15" s="197">
        <v>-10.597316741943359</v>
      </c>
      <c r="D15" s="13"/>
    </row>
    <row r="16" spans="1:9" x14ac:dyDescent="0.2">
      <c r="A16" s="196">
        <v>41913</v>
      </c>
      <c r="B16" s="198">
        <v>82.463737487792969</v>
      </c>
      <c r="C16" s="197">
        <v>-12.137125015258789</v>
      </c>
      <c r="D16" s="13"/>
    </row>
    <row r="17" spans="1:4" x14ac:dyDescent="0.2">
      <c r="A17" s="196">
        <v>41944</v>
      </c>
      <c r="B17" s="198">
        <v>92.231727600097656</v>
      </c>
      <c r="C17" s="197">
        <v>-9.0566616058349609</v>
      </c>
      <c r="D17" s="13"/>
    </row>
    <row r="18" spans="1:4" x14ac:dyDescent="0.2">
      <c r="A18" s="196">
        <v>41974</v>
      </c>
      <c r="B18" s="198">
        <v>105.08033752441406</v>
      </c>
      <c r="C18" s="197">
        <v>-8.4843425750732422</v>
      </c>
      <c r="D18" s="13"/>
    </row>
    <row r="19" spans="1:4" x14ac:dyDescent="0.2">
      <c r="A19" s="196">
        <v>42005</v>
      </c>
      <c r="B19" s="198">
        <v>103.96440887451172</v>
      </c>
      <c r="C19" s="197">
        <v>2.0117316246032715</v>
      </c>
      <c r="D19" s="13"/>
    </row>
    <row r="20" spans="1:4" x14ac:dyDescent="0.2">
      <c r="A20" s="196">
        <v>42036</v>
      </c>
      <c r="B20" s="198">
        <v>100.50040435791016</v>
      </c>
      <c r="C20" s="197">
        <v>0.70706313848495483</v>
      </c>
      <c r="D20" s="13"/>
    </row>
    <row r="21" spans="1:4" x14ac:dyDescent="0.2">
      <c r="A21" s="196">
        <v>42064</v>
      </c>
      <c r="B21" s="198">
        <v>103.0010986328125</v>
      </c>
      <c r="C21" s="197">
        <v>5.6844692230224609</v>
      </c>
      <c r="D21" s="13"/>
    </row>
    <row r="22" spans="1:4" x14ac:dyDescent="0.2">
      <c r="A22" s="196">
        <v>42095</v>
      </c>
      <c r="B22" s="198">
        <v>95.748512268066406</v>
      </c>
      <c r="C22" s="197">
        <v>0.39617049694061279</v>
      </c>
      <c r="D22" s="13"/>
    </row>
    <row r="23" spans="1:4" x14ac:dyDescent="0.2">
      <c r="A23" s="196">
        <v>42125</v>
      </c>
      <c r="B23" s="198">
        <v>90.75579833984375</v>
      </c>
      <c r="C23" s="197">
        <v>1.2512447834014893</v>
      </c>
      <c r="D23" s="13"/>
    </row>
    <row r="24" spans="1:4" x14ac:dyDescent="0.2">
      <c r="A24" s="196">
        <v>42156</v>
      </c>
      <c r="B24" s="198">
        <v>91.226158142089844</v>
      </c>
      <c r="C24" s="197">
        <v>4.7911295890808105</v>
      </c>
      <c r="D24" s="13"/>
    </row>
    <row r="25" spans="1:4" x14ac:dyDescent="0.2">
      <c r="A25" s="196">
        <v>42186</v>
      </c>
      <c r="B25" s="198">
        <v>101.79060363769531</v>
      </c>
      <c r="C25" s="197">
        <v>7.3818459510803223</v>
      </c>
      <c r="D25" s="13"/>
    </row>
    <row r="26" spans="1:4" x14ac:dyDescent="0.2">
      <c r="A26" s="196">
        <v>42217</v>
      </c>
      <c r="B26" s="198">
        <v>96.23858642578125</v>
      </c>
      <c r="C26" s="197">
        <v>5.9787917137145996</v>
      </c>
      <c r="D26" s="13"/>
    </row>
    <row r="27" spans="1:4" x14ac:dyDescent="0.2">
      <c r="A27" s="196">
        <v>42248</v>
      </c>
      <c r="B27" s="198">
        <v>85.420448303222656</v>
      </c>
      <c r="C27" s="197">
        <v>5.2184405326843262</v>
      </c>
      <c r="D27" s="13"/>
    </row>
    <row r="28" spans="1:4" x14ac:dyDescent="0.2">
      <c r="A28" s="196">
        <v>42278</v>
      </c>
      <c r="B28" s="198">
        <v>93.260978698730469</v>
      </c>
      <c r="C28" s="197">
        <v>13.093319892883301</v>
      </c>
      <c r="D28" s="13"/>
    </row>
    <row r="29" spans="1:4" x14ac:dyDescent="0.2">
      <c r="A29" s="196">
        <v>42309</v>
      </c>
      <c r="B29" s="198">
        <v>99.746307373046875</v>
      </c>
      <c r="C29" s="197">
        <v>8.1475000381469727</v>
      </c>
      <c r="D29" s="13"/>
    </row>
    <row r="30" spans="1:4" x14ac:dyDescent="0.2">
      <c r="A30" s="196">
        <v>42339</v>
      </c>
      <c r="B30" s="198">
        <v>117.50725555419922</v>
      </c>
      <c r="C30" s="197">
        <v>11.826111793518066</v>
      </c>
      <c r="D30" s="13"/>
    </row>
    <row r="31" spans="1:4" x14ac:dyDescent="0.2">
      <c r="A31" s="196">
        <v>42370</v>
      </c>
      <c r="B31" s="198">
        <v>107.72454833984375</v>
      </c>
      <c r="C31" s="197">
        <v>3.6167564392089844</v>
      </c>
      <c r="D31" s="13"/>
    </row>
    <row r="32" spans="1:4" x14ac:dyDescent="0.2">
      <c r="A32" s="196">
        <v>42401</v>
      </c>
      <c r="B32" s="198">
        <v>108.71148681640625</v>
      </c>
      <c r="C32" s="197">
        <v>8.1701984405517578</v>
      </c>
      <c r="D32" s="13"/>
    </row>
    <row r="33" spans="1:4" x14ac:dyDescent="0.2">
      <c r="A33" s="196">
        <v>42430</v>
      </c>
      <c r="B33" s="198">
        <v>105.81368255615234</v>
      </c>
      <c r="C33" s="197">
        <v>2.7306349277496338</v>
      </c>
      <c r="D33" s="13"/>
    </row>
    <row r="34" spans="1:4" x14ac:dyDescent="0.2">
      <c r="A34" s="196">
        <v>42461</v>
      </c>
      <c r="B34" s="198">
        <v>96.358612060546875</v>
      </c>
      <c r="C34" s="197">
        <v>0.63718986511230469</v>
      </c>
      <c r="D34" s="13"/>
    </row>
    <row r="35" spans="1:4" x14ac:dyDescent="0.2">
      <c r="A35" s="196">
        <v>42491</v>
      </c>
      <c r="B35" s="198">
        <v>86.735366821289063</v>
      </c>
      <c r="C35" s="197">
        <v>-4.4299445152282715</v>
      </c>
      <c r="D35" s="13"/>
    </row>
    <row r="36" spans="1:4" x14ac:dyDescent="0.2">
      <c r="A36" s="196">
        <v>42522</v>
      </c>
      <c r="B36" s="198">
        <v>87.30401611328125</v>
      </c>
      <c r="C36" s="197">
        <v>-4.2993612289428711</v>
      </c>
      <c r="D36" s="13"/>
    </row>
    <row r="37" spans="1:4" x14ac:dyDescent="0.2">
      <c r="A37" s="196">
        <v>42552</v>
      </c>
      <c r="B37" s="198">
        <v>97.941749572753906</v>
      </c>
      <c r="C37" s="197">
        <v>-3.7811486721038818</v>
      </c>
      <c r="D37" s="13"/>
    </row>
    <row r="38" spans="1:4" x14ac:dyDescent="0.2">
      <c r="A38" s="196">
        <v>42583</v>
      </c>
      <c r="B38" s="198">
        <v>94.453262329101563</v>
      </c>
      <c r="C38" s="197">
        <v>-1.8551021814346313</v>
      </c>
      <c r="D38" s="13"/>
    </row>
    <row r="39" spans="1:4" x14ac:dyDescent="0.2">
      <c r="A39" s="196">
        <v>42614</v>
      </c>
      <c r="B39" s="198">
        <v>88.846343994140625</v>
      </c>
      <c r="C39" s="197">
        <v>4.010627269744873</v>
      </c>
      <c r="D39" s="13"/>
    </row>
    <row r="40" spans="1:4" x14ac:dyDescent="0.2">
      <c r="A40" s="196">
        <v>42644</v>
      </c>
      <c r="B40" s="198">
        <v>88.847152709960938</v>
      </c>
      <c r="C40" s="197">
        <v>-4.7327680587768555</v>
      </c>
      <c r="D40" s="13"/>
    </row>
    <row r="41" spans="1:4" x14ac:dyDescent="0.2">
      <c r="A41" s="196">
        <v>42675</v>
      </c>
      <c r="B41" s="198">
        <v>99.241233825683594</v>
      </c>
      <c r="C41" s="197">
        <v>-0.50635814666748047</v>
      </c>
      <c r="D41" s="13"/>
    </row>
    <row r="42" spans="1:4" x14ac:dyDescent="0.2">
      <c r="A42" s="196">
        <v>42705</v>
      </c>
      <c r="B42" s="198">
        <v>118.50834655761719</v>
      </c>
      <c r="C42" s="197">
        <v>0.85193973779678345</v>
      </c>
      <c r="D42" s="13"/>
    </row>
    <row r="43" spans="1:4" x14ac:dyDescent="0.2">
      <c r="A43" s="196">
        <v>42736</v>
      </c>
      <c r="B43" s="198">
        <v>106.69865417480469</v>
      </c>
      <c r="C43" s="197">
        <v>-0.95233088731765747</v>
      </c>
      <c r="D43" s="13"/>
    </row>
    <row r="44" spans="1:4" x14ac:dyDescent="0.2">
      <c r="A44" s="196">
        <v>42767</v>
      </c>
      <c r="B44" s="198">
        <v>104.35185241699219</v>
      </c>
      <c r="C44" s="197">
        <v>-4.010279655456543</v>
      </c>
      <c r="D44" s="13"/>
    </row>
    <row r="45" spans="1:4" x14ac:dyDescent="0.2">
      <c r="A45" s="196">
        <v>42795</v>
      </c>
      <c r="B45" s="198">
        <v>103.14277648925781</v>
      </c>
      <c r="C45" s="197">
        <v>-2.5241594314575195</v>
      </c>
      <c r="D45" s="13"/>
    </row>
    <row r="46" spans="1:4" x14ac:dyDescent="0.2">
      <c r="A46" s="196">
        <v>42826</v>
      </c>
      <c r="B46" s="198">
        <v>95.351539611816406</v>
      </c>
      <c r="C46" s="197">
        <v>-1.045129656791687</v>
      </c>
      <c r="D46" s="13"/>
    </row>
    <row r="47" spans="1:4" x14ac:dyDescent="0.2">
      <c r="A47" s="196">
        <v>42856</v>
      </c>
      <c r="B47" s="198">
        <v>87.095832824707031</v>
      </c>
      <c r="C47" s="197">
        <v>0.41559287905693054</v>
      </c>
      <c r="D47" s="13"/>
    </row>
    <row r="48" spans="1:4" x14ac:dyDescent="0.2">
      <c r="A48" s="196">
        <v>42887</v>
      </c>
      <c r="B48" s="198">
        <v>86.554916381835938</v>
      </c>
      <c r="C48" s="197">
        <v>-0.85803580284118652</v>
      </c>
      <c r="D48" s="13"/>
    </row>
    <row r="49" spans="1:4" x14ac:dyDescent="0.2">
      <c r="A49" s="196">
        <v>42917</v>
      </c>
      <c r="B49" s="198">
        <v>98.888832092285156</v>
      </c>
      <c r="C49" s="197">
        <v>0.96698552370071411</v>
      </c>
      <c r="D49" s="13"/>
    </row>
    <row r="50" spans="1:4" x14ac:dyDescent="0.2">
      <c r="A50" s="196">
        <v>42948</v>
      </c>
      <c r="B50" s="198">
        <v>84.454925537109375</v>
      </c>
      <c r="C50" s="197">
        <v>-10.585485458374023</v>
      </c>
      <c r="D50" s="13"/>
    </row>
    <row r="51" spans="1:4" x14ac:dyDescent="0.2">
      <c r="A51" s="196">
        <v>42979</v>
      </c>
      <c r="B51" s="198">
        <v>82.630226135253906</v>
      </c>
      <c r="C51" s="197">
        <v>-6.9964814186096191</v>
      </c>
      <c r="D51" s="13"/>
    </row>
    <row r="52" spans="1:4" x14ac:dyDescent="0.2">
      <c r="A52" s="196">
        <v>43009</v>
      </c>
      <c r="B52" s="198">
        <v>87.964111328125</v>
      </c>
      <c r="C52" s="197">
        <v>-0.99388819932937622</v>
      </c>
      <c r="D52" s="13"/>
    </row>
    <row r="53" spans="1:4" x14ac:dyDescent="0.2">
      <c r="A53" s="196">
        <v>43040</v>
      </c>
      <c r="B53" s="198">
        <v>95.618621826171875</v>
      </c>
      <c r="C53" s="197">
        <v>-3.6503093242645264</v>
      </c>
      <c r="D53" s="13"/>
    </row>
    <row r="54" spans="1:4" x14ac:dyDescent="0.2">
      <c r="A54" s="196">
        <v>43070</v>
      </c>
      <c r="B54" s="198">
        <v>112.30415344238281</v>
      </c>
      <c r="C54" s="197">
        <v>-5.2352371215820313</v>
      </c>
      <c r="D54" s="13"/>
    </row>
    <row r="55" spans="1:4" x14ac:dyDescent="0.2">
      <c r="A55" s="196">
        <v>43101</v>
      </c>
      <c r="B55" s="198">
        <v>102.61171722412109</v>
      </c>
      <c r="C55" s="197">
        <v>-3.8303546905517578</v>
      </c>
      <c r="D55" s="13"/>
    </row>
    <row r="56" spans="1:4" x14ac:dyDescent="0.2">
      <c r="A56" s="196">
        <v>43132</v>
      </c>
      <c r="B56" s="198">
        <v>100.82351684570313</v>
      </c>
      <c r="C56" s="197">
        <v>-3.3811910152435303</v>
      </c>
      <c r="D56" s="13"/>
    </row>
    <row r="57" spans="1:4" x14ac:dyDescent="0.2">
      <c r="A57" s="196">
        <v>43160</v>
      </c>
      <c r="B57" s="198">
        <v>106.29385375976563</v>
      </c>
      <c r="C57" s="197">
        <v>3.0550634860992432</v>
      </c>
      <c r="D57" s="13"/>
    </row>
    <row r="58" spans="1:4" x14ac:dyDescent="0.2">
      <c r="A58" s="196">
        <v>43191</v>
      </c>
      <c r="B58" s="198">
        <v>90.626716613769531</v>
      </c>
      <c r="C58" s="197">
        <v>-4.9551615715026855</v>
      </c>
      <c r="D58" s="13"/>
    </row>
    <row r="59" spans="1:4" x14ac:dyDescent="0.2">
      <c r="A59" s="196">
        <v>43221</v>
      </c>
      <c r="B59" s="198">
        <v>87.050460815429688</v>
      </c>
      <c r="C59" s="197">
        <v>-5.2094351500272751E-2</v>
      </c>
      <c r="D59" s="13"/>
    </row>
    <row r="60" spans="1:4" x14ac:dyDescent="0.2">
      <c r="A60" s="196">
        <v>43252</v>
      </c>
      <c r="B60" s="198">
        <v>84.842750549316406</v>
      </c>
      <c r="C60" s="197">
        <v>-1.9781266450881958</v>
      </c>
      <c r="D60" s="13"/>
    </row>
    <row r="61" spans="1:4" x14ac:dyDescent="0.2">
      <c r="A61" s="196">
        <v>43282</v>
      </c>
      <c r="B61" s="198">
        <v>94.238197326660156</v>
      </c>
      <c r="C61" s="197">
        <v>-4.7028918266296387</v>
      </c>
      <c r="D61" s="13"/>
    </row>
    <row r="62" spans="1:4" x14ac:dyDescent="0.2">
      <c r="A62" s="196">
        <v>43313</v>
      </c>
      <c r="B62" s="198">
        <v>91.7010498046875</v>
      </c>
      <c r="C62" s="197">
        <v>8.5798721313476563</v>
      </c>
      <c r="D62" s="13"/>
    </row>
    <row r="63" spans="1:4" x14ac:dyDescent="0.2">
      <c r="A63" s="196">
        <v>43344</v>
      </c>
      <c r="B63" s="198">
        <v>83.543968200683594</v>
      </c>
      <c r="C63" s="197">
        <v>1.1058206558227539</v>
      </c>
      <c r="D63" s="13"/>
    </row>
    <row r="64" spans="1:4" x14ac:dyDescent="0.2">
      <c r="A64" s="196">
        <v>43374</v>
      </c>
      <c r="B64" s="198">
        <v>92.088020324707031</v>
      </c>
      <c r="C64" s="197">
        <v>4.6881723403930664</v>
      </c>
      <c r="D64" s="13"/>
    </row>
    <row r="65" spans="1:4" x14ac:dyDescent="0.2">
      <c r="A65" s="196">
        <v>43405</v>
      </c>
      <c r="B65" s="198">
        <v>94.666488647460938</v>
      </c>
      <c r="C65" s="197">
        <v>-0.9957612156867981</v>
      </c>
      <c r="D65" s="13"/>
    </row>
    <row r="66" spans="1:4" x14ac:dyDescent="0.2">
      <c r="A66" s="196">
        <v>43435</v>
      </c>
      <c r="B66" s="198">
        <v>99.517616271972656</v>
      </c>
      <c r="C66" s="197">
        <v>-11.385631561279297</v>
      </c>
      <c r="D66" s="13"/>
    </row>
    <row r="67" spans="1:4" x14ac:dyDescent="0.2">
      <c r="A67" s="196">
        <v>43466</v>
      </c>
      <c r="B67" s="198">
        <v>97.415824890136719</v>
      </c>
      <c r="C67" s="197">
        <v>-5.0636444091796875</v>
      </c>
      <c r="D67" s="13"/>
    </row>
    <row r="68" spans="1:4" x14ac:dyDescent="0.2">
      <c r="A68" s="196">
        <v>43497</v>
      </c>
      <c r="B68" s="198">
        <v>99.430458068847656</v>
      </c>
      <c r="C68" s="197">
        <v>-1.3816803693771362</v>
      </c>
      <c r="D68" s="13"/>
    </row>
    <row r="69" spans="1:4" x14ac:dyDescent="0.2">
      <c r="A69" s="196">
        <v>43525</v>
      </c>
      <c r="B69" s="198">
        <v>99.965950012207031</v>
      </c>
      <c r="C69" s="197">
        <v>-5.9532170295715332</v>
      </c>
      <c r="D69" s="13"/>
    </row>
    <row r="70" spans="1:4" x14ac:dyDescent="0.2">
      <c r="A70" s="196">
        <v>43556</v>
      </c>
      <c r="B70" s="198">
        <v>88.893508911132813</v>
      </c>
      <c r="C70" s="197">
        <v>-1.9124687910079956</v>
      </c>
      <c r="D70" s="13"/>
    </row>
    <row r="71" spans="1:4" x14ac:dyDescent="0.2">
      <c r="A71" s="196">
        <v>43586</v>
      </c>
      <c r="B71" s="198">
        <v>87.368865966796875</v>
      </c>
      <c r="C71" s="197">
        <v>0.36577078700065613</v>
      </c>
      <c r="D71" s="13"/>
    </row>
    <row r="72" spans="1:4" x14ac:dyDescent="0.2">
      <c r="A72" s="196">
        <v>43617</v>
      </c>
      <c r="B72" s="198">
        <v>83.520668029785156</v>
      </c>
      <c r="C72" s="197">
        <v>-1.5582740306854248</v>
      </c>
      <c r="D72" s="13"/>
    </row>
    <row r="73" spans="1:4" x14ac:dyDescent="0.2">
      <c r="A73" s="196">
        <v>43647</v>
      </c>
      <c r="B73" s="198">
        <v>90.057830810546875</v>
      </c>
      <c r="C73" s="197">
        <v>-4.4359574317932129</v>
      </c>
      <c r="D73" s="13"/>
    </row>
    <row r="74" spans="1:4" x14ac:dyDescent="0.2">
      <c r="A74" s="196">
        <v>43678</v>
      </c>
      <c r="B74" s="198">
        <v>86.218170166015625</v>
      </c>
      <c r="C74" s="197">
        <v>-5.9790806770324707</v>
      </c>
      <c r="D74" s="13"/>
    </row>
    <row r="75" spans="1:4" x14ac:dyDescent="0.2">
      <c r="A75" s="196">
        <v>43709</v>
      </c>
      <c r="B75" s="198">
        <v>80.105239868164063</v>
      </c>
      <c r="C75" s="197">
        <v>-4.1160702705383301</v>
      </c>
      <c r="D75" s="13"/>
    </row>
    <row r="76" spans="1:4" x14ac:dyDescent="0.2">
      <c r="A76" s="196">
        <v>43739</v>
      </c>
      <c r="B76" s="198">
        <v>81.489906311035156</v>
      </c>
      <c r="C76" s="197">
        <v>-11.508678436279297</v>
      </c>
      <c r="D76" s="13"/>
    </row>
    <row r="77" spans="1:4" x14ac:dyDescent="0.2">
      <c r="A77" s="196">
        <v>43770</v>
      </c>
      <c r="B77" s="198">
        <v>95.057754516601563</v>
      </c>
      <c r="C77" s="197">
        <v>0.41330978274345398</v>
      </c>
      <c r="D77" s="13"/>
    </row>
    <row r="78" spans="1:4" x14ac:dyDescent="0.2">
      <c r="A78" s="196">
        <v>43800</v>
      </c>
      <c r="B78" s="198">
        <v>101.17148590087891</v>
      </c>
      <c r="C78" s="197">
        <v>1.6618863344192505</v>
      </c>
      <c r="D78" s="13"/>
    </row>
    <row r="79" spans="1:4" x14ac:dyDescent="0.2">
      <c r="A79" s="196">
        <v>43831</v>
      </c>
      <c r="B79" s="198">
        <v>87.784843444824219</v>
      </c>
      <c r="C79" s="197">
        <v>-9.8864650726318359</v>
      </c>
      <c r="D79" s="13"/>
    </row>
    <row r="80" spans="1:4" x14ac:dyDescent="0.2">
      <c r="A80" s="196">
        <v>43862</v>
      </c>
      <c r="B80" s="198">
        <v>86.1873779296875</v>
      </c>
      <c r="C80" s="197">
        <v>-13.318937301635742</v>
      </c>
      <c r="D80" s="13"/>
    </row>
    <row r="81" spans="1:4" x14ac:dyDescent="0.2">
      <c r="A81" s="196">
        <v>43891</v>
      </c>
      <c r="B81" s="198">
        <v>61.731967926025391</v>
      </c>
      <c r="C81" s="197">
        <v>-38.247005462646484</v>
      </c>
      <c r="D81" s="13"/>
    </row>
    <row r="82" spans="1:4" x14ac:dyDescent="0.2">
      <c r="A82" s="196">
        <v>43922</v>
      </c>
      <c r="B82" s="198">
        <v>24.027351379394531</v>
      </c>
      <c r="C82" s="197">
        <v>-72.970634460449219</v>
      </c>
      <c r="D82" s="13"/>
    </row>
    <row r="83" spans="1:4" x14ac:dyDescent="0.2">
      <c r="A83" s="196">
        <v>43952</v>
      </c>
      <c r="B83" s="198">
        <v>20.149017333984375</v>
      </c>
      <c r="C83" s="197">
        <v>-76.93798828125</v>
      </c>
      <c r="D83" s="13"/>
    </row>
    <row r="84" spans="1:4" x14ac:dyDescent="0.2">
      <c r="A84" s="196">
        <v>43983</v>
      </c>
      <c r="B84" s="198">
        <v>28.556161880493164</v>
      </c>
      <c r="C84" s="197">
        <v>-65.809463500976563</v>
      </c>
      <c r="D84" s="13"/>
    </row>
    <row r="85" spans="1:4" x14ac:dyDescent="0.2">
      <c r="A85" s="196">
        <v>44013</v>
      </c>
      <c r="B85" s="198">
        <v>37.133941650390625</v>
      </c>
      <c r="C85" s="197">
        <v>-58.766559600830078</v>
      </c>
      <c r="D85" s="13"/>
    </row>
    <row r="86" spans="1:4" x14ac:dyDescent="0.2">
      <c r="A86" s="196">
        <v>44044</v>
      </c>
      <c r="B86" s="198">
        <v>41.179752349853516</v>
      </c>
      <c r="C86" s="197">
        <v>-52.23773193359375</v>
      </c>
      <c r="D86" s="13"/>
    </row>
    <row r="87" spans="1:4" x14ac:dyDescent="0.2">
      <c r="A87" s="196">
        <v>44075</v>
      </c>
      <c r="B87" s="198">
        <v>43.704170227050781</v>
      </c>
      <c r="C87" s="197">
        <v>-45.441558837890625</v>
      </c>
      <c r="D87" s="13"/>
    </row>
    <row r="88" spans="1:4" x14ac:dyDescent="0.2">
      <c r="A88" s="196">
        <v>44105</v>
      </c>
      <c r="B88" s="198">
        <v>47.196708679199219</v>
      </c>
      <c r="C88" s="197">
        <v>-42.082756042480469</v>
      </c>
      <c r="D88" s="13"/>
    </row>
    <row r="89" spans="1:4" x14ac:dyDescent="0.2">
      <c r="A89" s="196">
        <v>44136</v>
      </c>
      <c r="B89" s="198">
        <v>51.061977386474609</v>
      </c>
      <c r="C89" s="197">
        <v>-46.283206939697266</v>
      </c>
      <c r="D89" s="13"/>
    </row>
    <row r="90" spans="1:4" x14ac:dyDescent="0.2">
      <c r="A90" s="196">
        <v>44166</v>
      </c>
      <c r="B90" s="198">
        <v>56.875705718994141</v>
      </c>
      <c r="C90" s="197">
        <v>-43.782871246337891</v>
      </c>
      <c r="D90" s="13"/>
    </row>
    <row r="91" spans="1:4" x14ac:dyDescent="0.2">
      <c r="A91" s="196">
        <v>44197</v>
      </c>
      <c r="B91" s="198">
        <v>48.112148284912109</v>
      </c>
      <c r="C91" s="197">
        <v>-45.193103790283203</v>
      </c>
      <c r="D91" s="13"/>
    </row>
    <row r="92" spans="1:4" x14ac:dyDescent="0.2">
      <c r="A92" s="196">
        <v>44228</v>
      </c>
      <c r="B92" s="198">
        <v>48.197463989257813</v>
      </c>
      <c r="C92" s="197">
        <v>-44.078281402587891</v>
      </c>
      <c r="D92" s="13"/>
    </row>
    <row r="93" spans="1:4" x14ac:dyDescent="0.2">
      <c r="A93" s="196">
        <v>44256</v>
      </c>
      <c r="B93" s="198">
        <v>58.772235870361328</v>
      </c>
      <c r="C93" s="197">
        <v>-4.7944884300231934</v>
      </c>
      <c r="D93" s="13"/>
    </row>
    <row r="94" spans="1:4" x14ac:dyDescent="0.2">
      <c r="A94" s="196">
        <v>44287</v>
      </c>
      <c r="B94" s="198">
        <v>59.668903350830078</v>
      </c>
      <c r="C94" s="197">
        <v>148.33741760253906</v>
      </c>
      <c r="D94" s="13"/>
    </row>
    <row r="95" spans="1:4" x14ac:dyDescent="0.2">
      <c r="A95" s="196">
        <v>44317</v>
      </c>
      <c r="B95" s="198">
        <v>65.659774780273438</v>
      </c>
      <c r="C95" s="197">
        <v>225.870849609375</v>
      </c>
      <c r="D95" s="13"/>
    </row>
    <row r="96" spans="1:4" x14ac:dyDescent="0.2">
      <c r="A96" s="196">
        <v>44348</v>
      </c>
      <c r="B96" s="198">
        <v>66.290809631347656</v>
      </c>
      <c r="C96" s="197">
        <v>132.14187622070313</v>
      </c>
      <c r="D96" s="13"/>
    </row>
    <row r="97" spans="1:5" x14ac:dyDescent="0.2">
      <c r="A97" s="196">
        <v>44378</v>
      </c>
      <c r="B97" s="198">
        <v>66.888809204101563</v>
      </c>
      <c r="C97" s="197">
        <v>80.128494262695313</v>
      </c>
      <c r="D97" s="13"/>
    </row>
    <row r="98" spans="1:5" x14ac:dyDescent="0.2">
      <c r="A98" s="196">
        <v>44409</v>
      </c>
      <c r="B98" s="198">
        <v>62.596897125244141</v>
      </c>
      <c r="C98" s="197">
        <v>52.008922576904297</v>
      </c>
      <c r="D98" s="13"/>
    </row>
    <row r="99" spans="1:5" x14ac:dyDescent="0.2">
      <c r="A99" s="196">
        <v>44440</v>
      </c>
      <c r="B99" s="198">
        <v>62.617835998535156</v>
      </c>
      <c r="C99" s="197">
        <v>43.276569366455078</v>
      </c>
      <c r="D99" s="13"/>
    </row>
    <row r="100" spans="1:5" x14ac:dyDescent="0.2">
      <c r="A100" s="196">
        <v>44470</v>
      </c>
      <c r="B100" s="198">
        <v>68.516693115234375</v>
      </c>
      <c r="C100" s="197">
        <v>45.172607421875</v>
      </c>
      <c r="D100" s="199">
        <f>B100/B99-1</f>
        <v>9.4204103713153131E-2</v>
      </c>
    </row>
    <row r="101" spans="1:5" x14ac:dyDescent="0.2">
      <c r="A101" s="196">
        <v>44501</v>
      </c>
      <c r="B101" s="198">
        <v>110.82228088378906</v>
      </c>
      <c r="C101" s="197">
        <v>117.03484344482422</v>
      </c>
      <c r="D101" s="199"/>
      <c r="E101" s="196"/>
    </row>
    <row r="159" spans="2:2" x14ac:dyDescent="0.2">
      <c r="B159" s="213"/>
    </row>
  </sheetData>
  <mergeCells count="1">
    <mergeCell ref="H1:I1"/>
  </mergeCells>
  <hyperlinks>
    <hyperlink ref="H1:I1" location="Index!A1" display="Regresar al Índice" xr:uid="{00000000-0004-0000-8600-000000000000}"/>
  </hyperlinks>
  <pageMargins left="0.7" right="0.7" top="0.75" bottom="0.75" header="0.3" footer="0.3"/>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Hoja248"/>
  <dimension ref="A1:I159"/>
  <sheetViews>
    <sheetView topLeftCell="A34" workbookViewId="0"/>
  </sheetViews>
  <sheetFormatPr baseColWidth="10" defaultColWidth="9.140625" defaultRowHeight="14.25" x14ac:dyDescent="0.2"/>
  <cols>
    <col min="1" max="1" width="9.42578125" style="148" bestFit="1" customWidth="1"/>
    <col min="2" max="2" width="11.28515625" style="148" bestFit="1" customWidth="1"/>
    <col min="3" max="3" width="9.140625" style="148"/>
    <col min="4" max="4" width="9.42578125" style="148" bestFit="1" customWidth="1"/>
    <col min="5" max="16384" width="9.140625" style="148"/>
  </cols>
  <sheetData>
    <row r="1" spans="1:9" x14ac:dyDescent="0.2">
      <c r="A1" s="13" t="s">
        <v>1299</v>
      </c>
      <c r="H1" s="291" t="s">
        <v>38</v>
      </c>
      <c r="I1" s="291"/>
    </row>
    <row r="6" spans="1:9" x14ac:dyDescent="0.2">
      <c r="A6" s="148" t="s">
        <v>904</v>
      </c>
      <c r="B6" s="148" t="s">
        <v>526</v>
      </c>
      <c r="C6" s="148" t="s">
        <v>2</v>
      </c>
      <c r="D6" s="148" t="s">
        <v>903</v>
      </c>
    </row>
    <row r="7" spans="1:9" x14ac:dyDescent="0.2">
      <c r="A7" s="149">
        <v>72</v>
      </c>
      <c r="B7" s="150">
        <v>44501</v>
      </c>
      <c r="C7" s="148" t="s">
        <v>3</v>
      </c>
      <c r="D7" s="151">
        <v>60.193225860595703</v>
      </c>
    </row>
    <row r="8" spans="1:9" x14ac:dyDescent="0.2">
      <c r="A8" s="149">
        <v>72</v>
      </c>
      <c r="B8" s="150">
        <v>44501</v>
      </c>
      <c r="C8" s="148" t="s">
        <v>5</v>
      </c>
      <c r="D8" s="151">
        <v>58.571945190429688</v>
      </c>
    </row>
    <row r="9" spans="1:9" x14ac:dyDescent="0.2">
      <c r="A9" s="149">
        <v>72</v>
      </c>
      <c r="B9" s="150">
        <v>44501</v>
      </c>
      <c r="C9" s="148" t="s">
        <v>4</v>
      </c>
      <c r="D9" s="151">
        <v>19.245500564575195</v>
      </c>
    </row>
    <row r="10" spans="1:9" x14ac:dyDescent="0.2">
      <c r="A10" s="149">
        <v>72</v>
      </c>
      <c r="B10" s="150">
        <v>44501</v>
      </c>
      <c r="C10" s="148" t="s">
        <v>6</v>
      </c>
      <c r="D10" s="151">
        <v>-5.1974458694458008</v>
      </c>
    </row>
    <row r="11" spans="1:9" x14ac:dyDescent="0.2">
      <c r="A11" s="149">
        <v>72</v>
      </c>
      <c r="B11" s="150">
        <v>44501</v>
      </c>
      <c r="C11" s="148" t="s">
        <v>7</v>
      </c>
      <c r="D11" s="151">
        <v>1.6046332120895386</v>
      </c>
    </row>
    <row r="12" spans="1:9" x14ac:dyDescent="0.2">
      <c r="A12" s="149">
        <v>72</v>
      </c>
      <c r="B12" s="150">
        <v>44501</v>
      </c>
      <c r="C12" s="148" t="s">
        <v>8</v>
      </c>
      <c r="D12" s="151">
        <v>23.851844787597656</v>
      </c>
    </row>
    <row r="13" spans="1:9" x14ac:dyDescent="0.2">
      <c r="A13" s="149">
        <v>72</v>
      </c>
      <c r="B13" s="150">
        <v>44501</v>
      </c>
      <c r="C13" s="148" t="s">
        <v>9</v>
      </c>
      <c r="D13" s="151">
        <v>42.931236267089844</v>
      </c>
    </row>
    <row r="14" spans="1:9" x14ac:dyDescent="0.2">
      <c r="A14" s="149">
        <v>72</v>
      </c>
      <c r="B14" s="150">
        <v>44501</v>
      </c>
      <c r="C14" s="148" t="s">
        <v>10</v>
      </c>
      <c r="D14" s="151">
        <v>53.982841491699219</v>
      </c>
    </row>
    <row r="15" spans="1:9" x14ac:dyDescent="0.2">
      <c r="A15" s="149">
        <v>72</v>
      </c>
      <c r="B15" s="150">
        <v>44501</v>
      </c>
      <c r="C15" s="148" t="s">
        <v>11</v>
      </c>
      <c r="D15" s="151">
        <v>15.018686294555664</v>
      </c>
    </row>
    <row r="16" spans="1:9" x14ac:dyDescent="0.2">
      <c r="A16" s="149">
        <v>72</v>
      </c>
      <c r="B16" s="150">
        <v>44501</v>
      </c>
      <c r="C16" s="148" t="s">
        <v>12</v>
      </c>
      <c r="D16" s="151">
        <v>43.942844390869141</v>
      </c>
    </row>
    <row r="17" spans="1:4" x14ac:dyDescent="0.2">
      <c r="A17" s="149">
        <v>72</v>
      </c>
      <c r="B17" s="150">
        <v>44501</v>
      </c>
      <c r="C17" s="148" t="s">
        <v>13</v>
      </c>
      <c r="D17" s="151">
        <v>7.7869248390197754</v>
      </c>
    </row>
    <row r="18" spans="1:4" x14ac:dyDescent="0.2">
      <c r="A18" s="149">
        <v>72</v>
      </c>
      <c r="B18" s="150">
        <v>44501</v>
      </c>
      <c r="C18" s="148" t="s">
        <v>14</v>
      </c>
      <c r="D18" s="151">
        <v>13.834175109863281</v>
      </c>
    </row>
    <row r="19" spans="1:4" x14ac:dyDescent="0.2">
      <c r="A19" s="149">
        <v>72</v>
      </c>
      <c r="B19" s="150">
        <v>44501</v>
      </c>
      <c r="C19" s="148" t="s">
        <v>15</v>
      </c>
      <c r="D19" s="151">
        <v>-8.489013671875</v>
      </c>
    </row>
    <row r="20" spans="1:4" x14ac:dyDescent="0.2">
      <c r="A20" s="149">
        <v>72</v>
      </c>
      <c r="B20" s="150">
        <v>44501</v>
      </c>
      <c r="C20" s="148" t="s">
        <v>16</v>
      </c>
      <c r="D20" s="151">
        <v>6.9492144584655762</v>
      </c>
    </row>
    <row r="21" spans="1:4" x14ac:dyDescent="0.2">
      <c r="A21" s="149">
        <v>72</v>
      </c>
      <c r="B21" s="150">
        <v>44501</v>
      </c>
      <c r="C21" s="148" t="s">
        <v>0</v>
      </c>
      <c r="D21" s="151">
        <v>117.03484344482422</v>
      </c>
    </row>
    <row r="22" spans="1:4" x14ac:dyDescent="0.2">
      <c r="A22" s="149">
        <v>72</v>
      </c>
      <c r="B22" s="150">
        <v>44501</v>
      </c>
      <c r="C22" s="148" t="s">
        <v>17</v>
      </c>
      <c r="D22" s="151">
        <v>8.8596410751342773</v>
      </c>
    </row>
    <row r="23" spans="1:4" x14ac:dyDescent="0.2">
      <c r="A23" s="149">
        <v>72</v>
      </c>
      <c r="B23" s="150">
        <v>44501</v>
      </c>
      <c r="C23" s="148" t="s">
        <v>18</v>
      </c>
      <c r="D23" s="151">
        <v>24.946191787719727</v>
      </c>
    </row>
    <row r="24" spans="1:4" x14ac:dyDescent="0.2">
      <c r="A24" s="149">
        <v>72</v>
      </c>
      <c r="B24" s="150">
        <v>44501</v>
      </c>
      <c r="C24" s="148" t="s">
        <v>19</v>
      </c>
      <c r="D24" s="151">
        <v>59.533817291259766</v>
      </c>
    </row>
    <row r="25" spans="1:4" x14ac:dyDescent="0.2">
      <c r="A25" s="149">
        <v>72</v>
      </c>
      <c r="B25" s="150">
        <v>44501</v>
      </c>
      <c r="C25" s="148" t="s">
        <v>20</v>
      </c>
      <c r="D25" s="151">
        <v>29.098649978637695</v>
      </c>
    </row>
    <row r="26" spans="1:4" x14ac:dyDescent="0.2">
      <c r="A26" s="149">
        <v>72</v>
      </c>
      <c r="B26" s="150">
        <v>44501</v>
      </c>
      <c r="C26" s="148" t="s">
        <v>21</v>
      </c>
      <c r="D26" s="151">
        <v>11.440667152404785</v>
      </c>
    </row>
    <row r="27" spans="1:4" x14ac:dyDescent="0.2">
      <c r="A27" s="149">
        <v>72</v>
      </c>
      <c r="B27" s="150">
        <v>44501</v>
      </c>
      <c r="C27" s="148" t="s">
        <v>22</v>
      </c>
      <c r="D27" s="151">
        <v>21.283561706542969</v>
      </c>
    </row>
    <row r="28" spans="1:4" x14ac:dyDescent="0.2">
      <c r="A28" s="149">
        <v>72</v>
      </c>
      <c r="B28" s="150">
        <v>44501</v>
      </c>
      <c r="C28" s="148" t="s">
        <v>23</v>
      </c>
      <c r="D28" s="151">
        <v>20.700210571289063</v>
      </c>
    </row>
    <row r="29" spans="1:4" x14ac:dyDescent="0.2">
      <c r="A29" s="149">
        <v>72</v>
      </c>
      <c r="B29" s="150">
        <v>44501</v>
      </c>
      <c r="C29" s="148" t="s">
        <v>24</v>
      </c>
      <c r="D29" s="151">
        <v>104.53379821777344</v>
      </c>
    </row>
    <row r="30" spans="1:4" x14ac:dyDescent="0.2">
      <c r="A30" s="149">
        <v>72</v>
      </c>
      <c r="B30" s="150">
        <v>44501</v>
      </c>
      <c r="C30" s="148" t="s">
        <v>25</v>
      </c>
      <c r="D30" s="151">
        <v>24.288644790649414</v>
      </c>
    </row>
    <row r="31" spans="1:4" x14ac:dyDescent="0.2">
      <c r="A31" s="149">
        <v>72</v>
      </c>
      <c r="B31" s="150">
        <v>44501</v>
      </c>
      <c r="C31" s="148" t="s">
        <v>26</v>
      </c>
      <c r="D31" s="151">
        <v>37.374141693115234</v>
      </c>
    </row>
    <row r="32" spans="1:4" x14ac:dyDescent="0.2">
      <c r="A32" s="149">
        <v>72</v>
      </c>
      <c r="B32" s="150">
        <v>44501</v>
      </c>
      <c r="C32" s="148" t="s">
        <v>27</v>
      </c>
      <c r="D32" s="151">
        <v>24.666316986083984</v>
      </c>
    </row>
    <row r="33" spans="1:4" x14ac:dyDescent="0.2">
      <c r="A33" s="149">
        <v>72</v>
      </c>
      <c r="B33" s="150">
        <v>44501</v>
      </c>
      <c r="C33" s="148" t="s">
        <v>28</v>
      </c>
      <c r="D33" s="151">
        <v>48.470485687255859</v>
      </c>
    </row>
    <row r="34" spans="1:4" x14ac:dyDescent="0.2">
      <c r="A34" s="149">
        <v>72</v>
      </c>
      <c r="B34" s="150">
        <v>44501</v>
      </c>
      <c r="C34" s="148" t="s">
        <v>29</v>
      </c>
      <c r="D34" s="151">
        <v>15.011904716491699</v>
      </c>
    </row>
    <row r="35" spans="1:4" x14ac:dyDescent="0.2">
      <c r="A35" s="149">
        <v>72</v>
      </c>
      <c r="B35" s="150">
        <v>44501</v>
      </c>
      <c r="C35" s="148" t="s">
        <v>30</v>
      </c>
      <c r="D35" s="151">
        <v>4.7395153045654297</v>
      </c>
    </row>
    <row r="36" spans="1:4" x14ac:dyDescent="0.2">
      <c r="A36" s="149">
        <v>72</v>
      </c>
      <c r="B36" s="150">
        <v>44501</v>
      </c>
      <c r="C36" s="148" t="s">
        <v>31</v>
      </c>
      <c r="D36" s="151">
        <v>23.107307434082031</v>
      </c>
    </row>
    <row r="37" spans="1:4" x14ac:dyDescent="0.2">
      <c r="A37" s="149">
        <v>72</v>
      </c>
      <c r="B37" s="150">
        <v>44501</v>
      </c>
      <c r="C37" s="148" t="s">
        <v>32</v>
      </c>
      <c r="D37" s="151">
        <v>29.033929824829102</v>
      </c>
    </row>
    <row r="38" spans="1:4" x14ac:dyDescent="0.2">
      <c r="A38" s="149">
        <v>72</v>
      </c>
      <c r="B38" s="150">
        <v>44501</v>
      </c>
      <c r="C38" s="148" t="s">
        <v>33</v>
      </c>
      <c r="D38" s="151">
        <v>19.528896331787109</v>
      </c>
    </row>
    <row r="39" spans="1:4" x14ac:dyDescent="0.2">
      <c r="A39" s="149">
        <v>72</v>
      </c>
      <c r="B39" s="150">
        <v>44501</v>
      </c>
      <c r="C39" s="148" t="s">
        <v>1</v>
      </c>
      <c r="D39" s="151">
        <v>27.996561050415039</v>
      </c>
    </row>
    <row r="159" spans="2:2" x14ac:dyDescent="0.2">
      <c r="B159" s="213"/>
    </row>
  </sheetData>
  <mergeCells count="1">
    <mergeCell ref="H1:I1"/>
  </mergeCells>
  <hyperlinks>
    <hyperlink ref="H1:I1" location="Index!A1" display="Regresar al Índice" xr:uid="{00000000-0004-0000-87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5"/>
  <dimension ref="A1:I159"/>
  <sheetViews>
    <sheetView zoomScale="106" zoomScaleNormal="106" workbookViewId="0"/>
  </sheetViews>
  <sheetFormatPr baseColWidth="10" defaultColWidth="9.140625" defaultRowHeight="14.25" x14ac:dyDescent="0.2"/>
  <cols>
    <col min="1" max="1" width="12" style="41" customWidth="1"/>
    <col min="2" max="2" width="14.7109375" style="41" customWidth="1"/>
    <col min="3" max="3" width="15.7109375" style="41" customWidth="1"/>
    <col min="4" max="4" width="11.42578125" style="41" customWidth="1"/>
    <col min="5" max="5" width="13.7109375" style="41" customWidth="1"/>
    <col min="6" max="6" width="15.42578125" style="41" customWidth="1"/>
    <col min="7" max="7" width="12.42578125" style="41" customWidth="1"/>
    <col min="8" max="16384" width="9.140625" style="41"/>
  </cols>
  <sheetData>
    <row r="1" spans="1:9" x14ac:dyDescent="0.2">
      <c r="A1" s="13" t="s">
        <v>1179</v>
      </c>
      <c r="H1" s="291" t="s">
        <v>38</v>
      </c>
      <c r="I1" s="291"/>
    </row>
    <row r="2" spans="1:9" x14ac:dyDescent="0.2">
      <c r="A2" s="13" t="s">
        <v>734</v>
      </c>
    </row>
    <row r="6" spans="1:9" ht="15" x14ac:dyDescent="0.2">
      <c r="A6" s="271" t="s">
        <v>362</v>
      </c>
      <c r="B6" s="270" t="s">
        <v>706</v>
      </c>
      <c r="C6" s="270"/>
      <c r="D6" s="272"/>
      <c r="E6" s="270" t="s">
        <v>707</v>
      </c>
      <c r="F6" s="270"/>
      <c r="G6" s="270"/>
    </row>
    <row r="7" spans="1:9" ht="30" customHeight="1" x14ac:dyDescent="0.2">
      <c r="A7" s="271"/>
      <c r="B7" s="90" t="s">
        <v>384</v>
      </c>
      <c r="C7" s="90" t="s">
        <v>385</v>
      </c>
      <c r="D7" s="91" t="s">
        <v>386</v>
      </c>
      <c r="E7" s="90" t="s">
        <v>384</v>
      </c>
      <c r="F7" s="90" t="s">
        <v>385</v>
      </c>
      <c r="G7" s="90" t="s">
        <v>386</v>
      </c>
    </row>
    <row r="8" spans="1:9" ht="15" x14ac:dyDescent="0.2">
      <c r="A8" s="92" t="s">
        <v>757</v>
      </c>
      <c r="B8" s="250">
        <v>-2.8553224795167451E-2</v>
      </c>
      <c r="C8" s="250">
        <v>7.0038006479310896E-2</v>
      </c>
      <c r="D8" s="251">
        <v>4.3415897583266756E-2</v>
      </c>
      <c r="E8" s="250">
        <v>-2.7608606224334094E-2</v>
      </c>
      <c r="F8" s="250">
        <v>6.6708843447111504E-2</v>
      </c>
      <c r="G8" s="250">
        <v>-7.5525269542621367E-3</v>
      </c>
    </row>
    <row r="9" spans="1:9" ht="15" x14ac:dyDescent="0.2">
      <c r="A9" s="92" t="s">
        <v>673</v>
      </c>
      <c r="B9" s="252">
        <v>-2.7557951201318459E-2</v>
      </c>
      <c r="C9" s="252">
        <v>-1.5999939640670219E-2</v>
      </c>
      <c r="D9" s="253">
        <v>4.1690448071923167E-3</v>
      </c>
      <c r="E9" s="252">
        <v>-3.0593417953102466E-2</v>
      </c>
      <c r="F9" s="252">
        <v>9.3834272223816944E-3</v>
      </c>
      <c r="G9" s="252">
        <v>-5.5014060388889445E-2</v>
      </c>
    </row>
    <row r="10" spans="1:9" ht="15" x14ac:dyDescent="0.2">
      <c r="A10" s="92" t="s">
        <v>758</v>
      </c>
      <c r="B10" s="250">
        <v>-2.5255284833195498E-2</v>
      </c>
      <c r="C10" s="250">
        <v>5.0567929038983994E-2</v>
      </c>
      <c r="D10" s="251">
        <v>5.8885003659471809E-2</v>
      </c>
      <c r="E10" s="250">
        <v>-2.4719699350828805E-2</v>
      </c>
      <c r="F10" s="250">
        <v>1.7881429390669199E-2</v>
      </c>
      <c r="G10" s="250">
        <v>-3.3888370232075721E-2</v>
      </c>
    </row>
    <row r="11" spans="1:9" ht="15" x14ac:dyDescent="0.2">
      <c r="A11" s="92" t="s">
        <v>759</v>
      </c>
      <c r="B11" s="252">
        <v>-7.7862619328269841E-3</v>
      </c>
      <c r="C11" s="252">
        <v>6.3509266218851196E-2</v>
      </c>
      <c r="D11" s="253">
        <v>9.102422718944482E-2</v>
      </c>
      <c r="E11" s="252">
        <v>-2.0432710411631902E-2</v>
      </c>
      <c r="F11" s="252">
        <v>5.2088338427658627E-3</v>
      </c>
      <c r="G11" s="252">
        <v>7.8697139476753331E-2</v>
      </c>
    </row>
    <row r="12" spans="1:9" ht="15" x14ac:dyDescent="0.2">
      <c r="A12" s="92" t="s">
        <v>760</v>
      </c>
      <c r="B12" s="250">
        <v>1.4991703873271818E-3</v>
      </c>
      <c r="C12" s="250">
        <v>5.3054246274090245E-3</v>
      </c>
      <c r="D12" s="251">
        <v>0.30853876980763301</v>
      </c>
      <c r="E12" s="250">
        <v>2.8279900817043766E-2</v>
      </c>
      <c r="F12" s="250">
        <v>1.218431167492471E-2</v>
      </c>
      <c r="G12" s="250">
        <v>0.35652619676054675</v>
      </c>
    </row>
    <row r="13" spans="1:9" ht="15" x14ac:dyDescent="0.2">
      <c r="A13" s="92" t="s">
        <v>774</v>
      </c>
      <c r="B13" s="252">
        <v>1.2037830906032717E-2</v>
      </c>
      <c r="C13" s="252">
        <v>7.7129274277360854E-2</v>
      </c>
      <c r="D13" s="253">
        <v>0.29172201903061773</v>
      </c>
      <c r="E13" s="252">
        <v>4.8208731550325033E-2</v>
      </c>
      <c r="F13" s="252">
        <v>8.7189232812736037E-2</v>
      </c>
      <c r="G13" s="252">
        <v>0.30845217967658989</v>
      </c>
    </row>
    <row r="14" spans="1:9" ht="15" x14ac:dyDescent="0.2">
      <c r="A14" s="92" t="s">
        <v>800</v>
      </c>
      <c r="B14" s="250">
        <v>1.6957867336650227E-2</v>
      </c>
      <c r="C14" s="250">
        <v>9.7348330488414112E-2</v>
      </c>
      <c r="D14" s="251">
        <v>0.24646773309200021</v>
      </c>
      <c r="E14" s="250">
        <v>4.343884304967062E-2</v>
      </c>
      <c r="F14" s="250">
        <v>4.8491060750525512E-2</v>
      </c>
      <c r="G14" s="250">
        <v>0.14737372454017644</v>
      </c>
    </row>
    <row r="15" spans="1:9" ht="15" x14ac:dyDescent="0.2">
      <c r="A15" s="92" t="s">
        <v>864</v>
      </c>
      <c r="B15" s="252">
        <v>2.1995711133239507E-2</v>
      </c>
      <c r="C15" s="252">
        <v>2.3133761000904706E-2</v>
      </c>
      <c r="D15" s="253">
        <v>0.18625895553474353</v>
      </c>
      <c r="E15" s="252">
        <v>4.1313498205749484E-2</v>
      </c>
      <c r="F15" s="252">
        <v>-9.9258615040826309E-3</v>
      </c>
      <c r="G15" s="252">
        <v>6.569322000249779E-2</v>
      </c>
    </row>
    <row r="16" spans="1:9" ht="15" x14ac:dyDescent="0.2">
      <c r="A16" s="92" t="s">
        <v>878</v>
      </c>
      <c r="B16" s="250">
        <v>3.2278920980684335E-2</v>
      </c>
      <c r="C16" s="250">
        <v>5.3005745756752543E-2</v>
      </c>
      <c r="D16" s="251">
        <v>0.21136788175940929</v>
      </c>
      <c r="E16" s="250">
        <v>3.7269357622419313E-2</v>
      </c>
      <c r="F16" s="250">
        <v>-2.2284498799137926E-2</v>
      </c>
      <c r="G16" s="250">
        <v>8.9460888944000241E-2</v>
      </c>
    </row>
    <row r="17" spans="1:7" ht="15" x14ac:dyDescent="0.2">
      <c r="A17" s="92" t="s">
        <v>901</v>
      </c>
      <c r="B17" s="252">
        <v>2.6931059479236932E-2</v>
      </c>
      <c r="C17" s="252">
        <v>1.5065742005637444E-2</v>
      </c>
      <c r="D17" s="253">
        <v>0.20009719471958295</v>
      </c>
      <c r="E17" s="252">
        <v>4.8018462157550172E-2</v>
      </c>
      <c r="F17" s="252">
        <v>-2.2309241756717193E-2</v>
      </c>
      <c r="G17" s="252">
        <v>5.5278134115000113E-2</v>
      </c>
    </row>
    <row r="18" spans="1:7" ht="15" x14ac:dyDescent="0.2">
      <c r="A18" s="92" t="s">
        <v>958</v>
      </c>
      <c r="B18" s="250">
        <v>4.6201667235518017E-2</v>
      </c>
      <c r="C18" s="250">
        <v>-1.4471904128690781E-2</v>
      </c>
      <c r="D18" s="251">
        <v>0.11479452046632473</v>
      </c>
      <c r="E18" s="250">
        <v>1.7389490847331296E-2</v>
      </c>
      <c r="F18" s="250">
        <v>-4.7590446663574898E-2</v>
      </c>
      <c r="G18" s="250">
        <v>4.2632550133318035E-2</v>
      </c>
    </row>
    <row r="19" spans="1:7" ht="15" x14ac:dyDescent="0.2">
      <c r="A19" s="92" t="s">
        <v>1142</v>
      </c>
      <c r="B19" s="252">
        <v>5.5375460983729884E-2</v>
      </c>
      <c r="C19" s="252">
        <v>-3.7810198749983877E-2</v>
      </c>
      <c r="D19" s="253">
        <v>0.15975428488150048</v>
      </c>
      <c r="E19" s="252">
        <v>4.571644920376236E-2</v>
      </c>
      <c r="F19" s="252">
        <v>-4.4189085413236413E-2</v>
      </c>
      <c r="G19" s="252">
        <v>3.8888395188939037E-2</v>
      </c>
    </row>
    <row r="159" spans="2:2" x14ac:dyDescent="0.2">
      <c r="B159" s="214"/>
    </row>
  </sheetData>
  <mergeCells count="4">
    <mergeCell ref="E6:G6"/>
    <mergeCell ref="H1:I1"/>
    <mergeCell ref="A6:A7"/>
    <mergeCell ref="B6:D6"/>
  </mergeCells>
  <hyperlinks>
    <hyperlink ref="H1:I1" location="Index!A1" display="Regresar al Índice" xr:uid="{00000000-0004-0000-1000-000000000000}"/>
  </hyperlinks>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Hoja249"/>
  <dimension ref="A1:I159"/>
  <sheetViews>
    <sheetView topLeftCell="A94" workbookViewId="0"/>
  </sheetViews>
  <sheetFormatPr baseColWidth="10" defaultColWidth="9.140625" defaultRowHeight="14.25" x14ac:dyDescent="0.2"/>
  <cols>
    <col min="1" max="1" width="11.28515625" style="148" bestFit="1" customWidth="1"/>
    <col min="2" max="3" width="9.42578125" style="148" bestFit="1" customWidth="1"/>
    <col min="4" max="16384" width="9.140625" style="148"/>
  </cols>
  <sheetData>
    <row r="1" spans="1:9" x14ac:dyDescent="0.2">
      <c r="A1" s="13" t="s">
        <v>1300</v>
      </c>
      <c r="H1" s="291" t="s">
        <v>38</v>
      </c>
      <c r="I1" s="291"/>
    </row>
    <row r="2" spans="1:9" x14ac:dyDescent="0.2">
      <c r="A2" s="148" t="s">
        <v>960</v>
      </c>
    </row>
    <row r="6" spans="1:9" x14ac:dyDescent="0.2">
      <c r="A6" s="148" t="s">
        <v>526</v>
      </c>
      <c r="B6" s="148" t="s">
        <v>905</v>
      </c>
      <c r="C6" s="148" t="s">
        <v>903</v>
      </c>
    </row>
    <row r="7" spans="1:9" x14ac:dyDescent="0.2">
      <c r="A7" s="150">
        <v>41640</v>
      </c>
      <c r="B7" s="151">
        <v>96.914787292480469</v>
      </c>
      <c r="C7" s="151">
        <v>-3.3949601650238037</v>
      </c>
    </row>
    <row r="8" spans="1:9" x14ac:dyDescent="0.2">
      <c r="A8" s="150">
        <v>41671</v>
      </c>
      <c r="B8" s="151">
        <v>97.342681884765625</v>
      </c>
      <c r="C8" s="151">
        <v>-3.2043488025665283</v>
      </c>
    </row>
    <row r="9" spans="1:9" x14ac:dyDescent="0.2">
      <c r="A9" s="150">
        <v>41699</v>
      </c>
      <c r="B9" s="151">
        <v>97.004753112792969</v>
      </c>
      <c r="C9" s="151">
        <v>-4.0646529197692871</v>
      </c>
    </row>
    <row r="10" spans="1:9" x14ac:dyDescent="0.2">
      <c r="A10" s="150">
        <v>41730</v>
      </c>
      <c r="B10" s="151">
        <v>97.947616577148438</v>
      </c>
      <c r="C10" s="151">
        <v>-2.3581326007843018</v>
      </c>
    </row>
    <row r="11" spans="1:9" x14ac:dyDescent="0.2">
      <c r="A11" s="150">
        <v>41760</v>
      </c>
      <c r="B11" s="151">
        <v>96.713531494140625</v>
      </c>
      <c r="C11" s="151">
        <v>-2.9405639171600342</v>
      </c>
    </row>
    <row r="12" spans="1:9" x14ac:dyDescent="0.2">
      <c r="A12" s="150">
        <v>41791</v>
      </c>
      <c r="B12" s="151">
        <v>98.129264831542969</v>
      </c>
      <c r="C12" s="151">
        <v>-2.1753623485565186</v>
      </c>
    </row>
    <row r="13" spans="1:9" x14ac:dyDescent="0.2">
      <c r="A13" s="150">
        <v>41821</v>
      </c>
      <c r="B13" s="151">
        <v>95.434463500976563</v>
      </c>
      <c r="C13" s="151">
        <v>-5.0403132438659668</v>
      </c>
    </row>
    <row r="14" spans="1:9" x14ac:dyDescent="0.2">
      <c r="A14" s="150">
        <v>41852</v>
      </c>
      <c r="B14" s="151">
        <v>94.822616577148438</v>
      </c>
      <c r="C14" s="151">
        <v>-5.222200870513916</v>
      </c>
    </row>
    <row r="15" spans="1:9" x14ac:dyDescent="0.2">
      <c r="A15" s="150">
        <v>41883</v>
      </c>
      <c r="B15" s="151">
        <v>94.119071960449219</v>
      </c>
      <c r="C15" s="151">
        <v>-5.8679003715515137</v>
      </c>
    </row>
    <row r="16" spans="1:9" x14ac:dyDescent="0.2">
      <c r="A16" s="150">
        <v>41913</v>
      </c>
      <c r="B16" s="151">
        <v>94.707855224609375</v>
      </c>
      <c r="C16" s="151">
        <v>-4.3037734031677246</v>
      </c>
    </row>
    <row r="17" spans="1:3" x14ac:dyDescent="0.2">
      <c r="A17" s="150">
        <v>41944</v>
      </c>
      <c r="B17" s="151">
        <v>93.183708190917969</v>
      </c>
      <c r="C17" s="151">
        <v>-5.3058395385742188</v>
      </c>
    </row>
    <row r="18" spans="1:3" x14ac:dyDescent="0.2">
      <c r="A18" s="150">
        <v>41974</v>
      </c>
      <c r="B18" s="151">
        <v>93.609291076660156</v>
      </c>
      <c r="C18" s="151">
        <v>-6.227942943572998</v>
      </c>
    </row>
    <row r="19" spans="1:3" x14ac:dyDescent="0.2">
      <c r="A19" s="150">
        <v>42005</v>
      </c>
      <c r="B19" s="151">
        <v>95.033103942871094</v>
      </c>
      <c r="C19" s="151">
        <v>-1.9415854215621948</v>
      </c>
    </row>
    <row r="20" spans="1:3" x14ac:dyDescent="0.2">
      <c r="A20" s="150">
        <v>42036</v>
      </c>
      <c r="B20" s="151">
        <v>97.088371276855469</v>
      </c>
      <c r="C20" s="151">
        <v>-0.26125293970108032</v>
      </c>
    </row>
    <row r="21" spans="1:3" x14ac:dyDescent="0.2">
      <c r="A21" s="150">
        <v>42064</v>
      </c>
      <c r="B21" s="151">
        <v>97.017440795898438</v>
      </c>
      <c r="C21" s="151">
        <v>1.3079444877803326E-2</v>
      </c>
    </row>
    <row r="22" spans="1:3" x14ac:dyDescent="0.2">
      <c r="A22" s="150">
        <v>42095</v>
      </c>
      <c r="B22" s="151">
        <v>95.506553649902344</v>
      </c>
      <c r="C22" s="151">
        <v>-2.4922127723693848</v>
      </c>
    </row>
    <row r="23" spans="1:3" x14ac:dyDescent="0.2">
      <c r="A23" s="150">
        <v>42125</v>
      </c>
      <c r="B23" s="151">
        <v>97.011672973632813</v>
      </c>
      <c r="C23" s="151">
        <v>0.30827277898788452</v>
      </c>
    </row>
    <row r="24" spans="1:3" x14ac:dyDescent="0.2">
      <c r="A24" s="150">
        <v>42156</v>
      </c>
      <c r="B24" s="151">
        <v>96.782157897949219</v>
      </c>
      <c r="C24" s="151">
        <v>-1.3727881908416748</v>
      </c>
    </row>
    <row r="25" spans="1:3" x14ac:dyDescent="0.2">
      <c r="A25" s="150">
        <v>42186</v>
      </c>
      <c r="B25" s="151">
        <v>95.1651611328125</v>
      </c>
      <c r="C25" s="151">
        <v>-0.28218564391136169</v>
      </c>
    </row>
    <row r="26" spans="1:3" x14ac:dyDescent="0.2">
      <c r="A26" s="150">
        <v>42217</v>
      </c>
      <c r="B26" s="151">
        <v>98.021430969238281</v>
      </c>
      <c r="C26" s="151">
        <v>3.3734719753265381</v>
      </c>
    </row>
    <row r="27" spans="1:3" x14ac:dyDescent="0.2">
      <c r="A27" s="150">
        <v>42248</v>
      </c>
      <c r="B27" s="151">
        <v>94.208457946777344</v>
      </c>
      <c r="C27" s="151">
        <v>9.4971172511577606E-2</v>
      </c>
    </row>
    <row r="28" spans="1:3" x14ac:dyDescent="0.2">
      <c r="A28" s="150">
        <v>42278</v>
      </c>
      <c r="B28" s="151">
        <v>95.1317138671875</v>
      </c>
      <c r="C28" s="151">
        <v>0.44754329323768616</v>
      </c>
    </row>
    <row r="29" spans="1:3" x14ac:dyDescent="0.2">
      <c r="A29" s="150">
        <v>42309</v>
      </c>
      <c r="B29" s="151">
        <v>95.08673095703125</v>
      </c>
      <c r="C29" s="151">
        <v>2.042227029800415</v>
      </c>
    </row>
    <row r="30" spans="1:3" x14ac:dyDescent="0.2">
      <c r="A30" s="150">
        <v>42339</v>
      </c>
      <c r="B30" s="151">
        <v>97.432647705078125</v>
      </c>
      <c r="C30" s="151">
        <v>4.0843772888183594</v>
      </c>
    </row>
    <row r="31" spans="1:3" x14ac:dyDescent="0.2">
      <c r="A31" s="150">
        <v>42370</v>
      </c>
      <c r="B31" s="151">
        <v>96.879615783691406</v>
      </c>
      <c r="C31" s="151">
        <v>1.9430196285247803</v>
      </c>
    </row>
    <row r="32" spans="1:3" x14ac:dyDescent="0.2">
      <c r="A32" s="150">
        <v>42401</v>
      </c>
      <c r="B32" s="151">
        <v>96.876731872558594</v>
      </c>
      <c r="C32" s="151">
        <v>-0.21798636019229889</v>
      </c>
    </row>
    <row r="33" spans="1:3" x14ac:dyDescent="0.2">
      <c r="A33" s="150">
        <v>42430</v>
      </c>
      <c r="B33" s="151">
        <v>97.620063781738281</v>
      </c>
      <c r="C33" s="151">
        <v>0.62114912271499634</v>
      </c>
    </row>
    <row r="34" spans="1:3" x14ac:dyDescent="0.2">
      <c r="A34" s="150">
        <v>42461</v>
      </c>
      <c r="B34" s="151">
        <v>96.959770202636719</v>
      </c>
      <c r="C34" s="151">
        <v>1.5215883255004883</v>
      </c>
    </row>
    <row r="35" spans="1:3" x14ac:dyDescent="0.2">
      <c r="A35" s="150">
        <v>42491</v>
      </c>
      <c r="B35" s="151">
        <v>97.004173278808594</v>
      </c>
      <c r="C35" s="151">
        <v>-7.7307140454649925E-3</v>
      </c>
    </row>
    <row r="36" spans="1:3" x14ac:dyDescent="0.2">
      <c r="A36" s="150">
        <v>42522</v>
      </c>
      <c r="B36" s="151">
        <v>95.831794738769531</v>
      </c>
      <c r="C36" s="151">
        <v>-0.98196113109588623</v>
      </c>
    </row>
    <row r="37" spans="1:3" x14ac:dyDescent="0.2">
      <c r="A37" s="150">
        <v>42552</v>
      </c>
      <c r="B37" s="151">
        <v>95.195724487304688</v>
      </c>
      <c r="C37" s="151">
        <v>3.21161188185215E-2</v>
      </c>
    </row>
    <row r="38" spans="1:3" x14ac:dyDescent="0.2">
      <c r="A38" s="150">
        <v>42583</v>
      </c>
      <c r="B38" s="151">
        <v>97.26483154296875</v>
      </c>
      <c r="C38" s="151">
        <v>-0.77187144756317139</v>
      </c>
    </row>
    <row r="39" spans="1:3" x14ac:dyDescent="0.2">
      <c r="A39" s="150">
        <v>42614</v>
      </c>
      <c r="B39" s="151">
        <v>94.791473388671875</v>
      </c>
      <c r="C39" s="151">
        <v>0.61885678768157959</v>
      </c>
    </row>
    <row r="40" spans="1:3" x14ac:dyDescent="0.2">
      <c r="A40" s="150">
        <v>42644</v>
      </c>
      <c r="B40" s="151">
        <v>98.04449462890625</v>
      </c>
      <c r="C40" s="151">
        <v>3.0618398189544678</v>
      </c>
    </row>
    <row r="41" spans="1:3" x14ac:dyDescent="0.2">
      <c r="A41" s="150">
        <v>42675</v>
      </c>
      <c r="B41" s="151">
        <v>98.402610778808594</v>
      </c>
      <c r="C41" s="151">
        <v>3.4872162342071533</v>
      </c>
    </row>
    <row r="42" spans="1:3" x14ac:dyDescent="0.2">
      <c r="A42" s="150">
        <v>42705</v>
      </c>
      <c r="B42" s="151">
        <v>97.9891357421875</v>
      </c>
      <c r="C42" s="151">
        <v>0.5711514949798584</v>
      </c>
    </row>
    <row r="43" spans="1:3" x14ac:dyDescent="0.2">
      <c r="A43" s="150">
        <v>42736</v>
      </c>
      <c r="B43" s="151">
        <v>97.784996032714844</v>
      </c>
      <c r="C43" s="151">
        <v>0.93454152345657349</v>
      </c>
    </row>
    <row r="44" spans="1:3" x14ac:dyDescent="0.2">
      <c r="A44" s="150">
        <v>42767</v>
      </c>
      <c r="B44" s="151">
        <v>98.023162841796875</v>
      </c>
      <c r="C44" s="151">
        <v>1.1833914518356323</v>
      </c>
    </row>
    <row r="45" spans="1:3" x14ac:dyDescent="0.2">
      <c r="A45" s="150">
        <v>42795</v>
      </c>
      <c r="B45" s="151">
        <v>98.810317993164063</v>
      </c>
      <c r="C45" s="151">
        <v>1.2192721366882324</v>
      </c>
    </row>
    <row r="46" spans="1:3" x14ac:dyDescent="0.2">
      <c r="A46" s="150">
        <v>42826</v>
      </c>
      <c r="B46" s="151">
        <v>99.388145446777344</v>
      </c>
      <c r="C46" s="151">
        <v>2.5045182704925537</v>
      </c>
    </row>
    <row r="47" spans="1:3" x14ac:dyDescent="0.2">
      <c r="A47" s="150">
        <v>42856</v>
      </c>
      <c r="B47" s="151">
        <v>100.84425354003906</v>
      </c>
      <c r="C47" s="151">
        <v>3.9586753845214844</v>
      </c>
    </row>
    <row r="48" spans="1:3" x14ac:dyDescent="0.2">
      <c r="A48" s="150">
        <v>42887</v>
      </c>
      <c r="B48" s="151">
        <v>100.22086334228516</v>
      </c>
      <c r="C48" s="151">
        <v>4.5799713134765625</v>
      </c>
    </row>
    <row r="49" spans="1:3" x14ac:dyDescent="0.2">
      <c r="A49" s="150">
        <v>42917</v>
      </c>
      <c r="B49" s="151">
        <v>96.998985290527344</v>
      </c>
      <c r="C49" s="151">
        <v>1.8942666053771973</v>
      </c>
    </row>
    <row r="50" spans="1:3" x14ac:dyDescent="0.2">
      <c r="A50" s="150">
        <v>42948</v>
      </c>
      <c r="B50" s="151">
        <v>99.905998229980469</v>
      </c>
      <c r="C50" s="151">
        <v>2.7154386043548584</v>
      </c>
    </row>
    <row r="51" spans="1:3" x14ac:dyDescent="0.2">
      <c r="A51" s="150">
        <v>42979</v>
      </c>
      <c r="B51" s="151">
        <v>97.1927490234375</v>
      </c>
      <c r="C51" s="151">
        <v>2.5332190990447998</v>
      </c>
    </row>
    <row r="52" spans="1:3" x14ac:dyDescent="0.2">
      <c r="A52" s="150">
        <v>43009</v>
      </c>
      <c r="B52" s="151">
        <v>101.26003265380859</v>
      </c>
      <c r="C52" s="151">
        <v>3.2796721458435059</v>
      </c>
    </row>
    <row r="53" spans="1:3" x14ac:dyDescent="0.2">
      <c r="A53" s="150">
        <v>43040</v>
      </c>
      <c r="B53" s="151">
        <v>101.73348236083984</v>
      </c>
      <c r="C53" s="151">
        <v>3.3849422931671143</v>
      </c>
    </row>
    <row r="54" spans="1:3" x14ac:dyDescent="0.2">
      <c r="A54" s="150">
        <v>43070</v>
      </c>
      <c r="B54" s="151">
        <v>99.562301635742188</v>
      </c>
      <c r="C54" s="151">
        <v>1.6054493188858032</v>
      </c>
    </row>
    <row r="55" spans="1:3" x14ac:dyDescent="0.2">
      <c r="A55" s="150">
        <v>43101</v>
      </c>
      <c r="B55" s="151">
        <v>98.550819396972656</v>
      </c>
      <c r="C55" s="151">
        <v>0.78317064046859741</v>
      </c>
    </row>
    <row r="56" spans="1:3" x14ac:dyDescent="0.2">
      <c r="A56" s="150">
        <v>43132</v>
      </c>
      <c r="B56" s="151">
        <v>99.870246887207031</v>
      </c>
      <c r="C56" s="151">
        <v>1.8843342065811157</v>
      </c>
    </row>
    <row r="57" spans="1:3" x14ac:dyDescent="0.2">
      <c r="A57" s="150">
        <v>43160</v>
      </c>
      <c r="B57" s="151">
        <v>100.26181030273438</v>
      </c>
      <c r="C57" s="151">
        <v>1.468968391418457</v>
      </c>
    </row>
    <row r="58" spans="1:3" x14ac:dyDescent="0.2">
      <c r="A58" s="150">
        <v>43191</v>
      </c>
      <c r="B58" s="151">
        <v>99.19842529296875</v>
      </c>
      <c r="C58" s="151">
        <v>-0.19088810682296753</v>
      </c>
    </row>
    <row r="59" spans="1:3" x14ac:dyDescent="0.2">
      <c r="A59" s="150">
        <v>43221</v>
      </c>
      <c r="B59" s="151">
        <v>99.30914306640625</v>
      </c>
      <c r="C59" s="151">
        <v>-1.5222587585449219</v>
      </c>
    </row>
    <row r="60" spans="1:3" x14ac:dyDescent="0.2">
      <c r="A60" s="150">
        <v>43252</v>
      </c>
      <c r="B60" s="151">
        <v>98.416450500488281</v>
      </c>
      <c r="C60" s="151">
        <v>-1.8004363775253296</v>
      </c>
    </row>
    <row r="61" spans="1:3" x14ac:dyDescent="0.2">
      <c r="A61" s="150">
        <v>43282</v>
      </c>
      <c r="B61" s="151">
        <v>98.399154663085938</v>
      </c>
      <c r="C61" s="151">
        <v>1.4434887170791626</v>
      </c>
    </row>
    <row r="62" spans="1:3" x14ac:dyDescent="0.2">
      <c r="A62" s="150">
        <v>43313</v>
      </c>
      <c r="B62" s="151">
        <v>98.876060485839844</v>
      </c>
      <c r="C62" s="151">
        <v>-1.0309067964553833</v>
      </c>
    </row>
    <row r="63" spans="1:3" x14ac:dyDescent="0.2">
      <c r="A63" s="150">
        <v>43344</v>
      </c>
      <c r="B63" s="151">
        <v>97.055496215820313</v>
      </c>
      <c r="C63" s="151">
        <v>-0.14121712744235992</v>
      </c>
    </row>
    <row r="64" spans="1:3" x14ac:dyDescent="0.2">
      <c r="A64" s="150">
        <v>43374</v>
      </c>
      <c r="B64" s="151">
        <v>98.118888854980469</v>
      </c>
      <c r="C64" s="151">
        <v>-3.1020569801330566</v>
      </c>
    </row>
    <row r="65" spans="1:3" x14ac:dyDescent="0.2">
      <c r="A65" s="150">
        <v>43405</v>
      </c>
      <c r="B65" s="151">
        <v>99.607284545898438</v>
      </c>
      <c r="C65" s="151">
        <v>-2.0899686813354492</v>
      </c>
    </row>
    <row r="66" spans="1:3" x14ac:dyDescent="0.2">
      <c r="A66" s="150">
        <v>43435</v>
      </c>
      <c r="B66" s="151">
        <v>99.715126037597656</v>
      </c>
      <c r="C66" s="151">
        <v>0.15349625051021576</v>
      </c>
    </row>
    <row r="67" spans="1:3" x14ac:dyDescent="0.2">
      <c r="A67" s="150">
        <v>43466</v>
      </c>
      <c r="B67" s="151">
        <v>99.527702331542969</v>
      </c>
      <c r="C67" s="151">
        <v>0.99124789237976074</v>
      </c>
    </row>
    <row r="68" spans="1:3" x14ac:dyDescent="0.2">
      <c r="A68" s="150">
        <v>43497</v>
      </c>
      <c r="B68" s="151">
        <v>99.891006469726563</v>
      </c>
      <c r="C68" s="151">
        <v>2.0786553621292114E-2</v>
      </c>
    </row>
    <row r="69" spans="1:3" x14ac:dyDescent="0.2">
      <c r="A69" s="150">
        <v>43525</v>
      </c>
      <c r="B69" s="151">
        <v>98.619438171386719</v>
      </c>
      <c r="C69" s="151">
        <v>-1.6380834579467773</v>
      </c>
    </row>
    <row r="70" spans="1:3" x14ac:dyDescent="0.2">
      <c r="A70" s="150">
        <v>43556</v>
      </c>
      <c r="B70" s="151">
        <v>96.958038330078125</v>
      </c>
      <c r="C70" s="151">
        <v>-2.2584905624389648</v>
      </c>
    </row>
    <row r="71" spans="1:3" x14ac:dyDescent="0.2">
      <c r="A71" s="150">
        <v>43586</v>
      </c>
      <c r="B71" s="151">
        <v>96.357719421386719</v>
      </c>
      <c r="C71" s="151">
        <v>-2.9719555377960205</v>
      </c>
    </row>
    <row r="72" spans="1:3" x14ac:dyDescent="0.2">
      <c r="A72" s="150">
        <v>43617</v>
      </c>
      <c r="B72" s="151">
        <v>96.117828369140625</v>
      </c>
      <c r="C72" s="151">
        <v>-2.3356075286865234</v>
      </c>
    </row>
    <row r="73" spans="1:3" x14ac:dyDescent="0.2">
      <c r="A73" s="150">
        <v>43647</v>
      </c>
      <c r="B73" s="151">
        <v>96.784461975097656</v>
      </c>
      <c r="C73" s="151">
        <v>-1.6409620046615601</v>
      </c>
    </row>
    <row r="74" spans="1:3" x14ac:dyDescent="0.2">
      <c r="A74" s="150">
        <v>43678</v>
      </c>
      <c r="B74" s="151">
        <v>95.484062194824219</v>
      </c>
      <c r="C74" s="151">
        <v>-3.4305555820465088</v>
      </c>
    </row>
    <row r="75" spans="1:3" x14ac:dyDescent="0.2">
      <c r="A75" s="150">
        <v>43709</v>
      </c>
      <c r="B75" s="151">
        <v>96.313896179199219</v>
      </c>
      <c r="C75" s="151">
        <v>-0.76409894227981567</v>
      </c>
    </row>
    <row r="76" spans="1:3" x14ac:dyDescent="0.2">
      <c r="A76" s="150">
        <v>43739</v>
      </c>
      <c r="B76" s="151">
        <v>96.839820861816406</v>
      </c>
      <c r="C76" s="151">
        <v>-1.303589940071106</v>
      </c>
    </row>
    <row r="77" spans="1:3" x14ac:dyDescent="0.2">
      <c r="A77" s="150">
        <v>43770</v>
      </c>
      <c r="B77" s="151">
        <v>98.045074462890625</v>
      </c>
      <c r="C77" s="151">
        <v>-1.5683692693710327</v>
      </c>
    </row>
    <row r="78" spans="1:3" x14ac:dyDescent="0.2">
      <c r="A78" s="150">
        <v>43800</v>
      </c>
      <c r="B78" s="151">
        <v>95.594207763671875</v>
      </c>
      <c r="C78" s="151">
        <v>-4.1326913833618164</v>
      </c>
    </row>
    <row r="79" spans="1:3" x14ac:dyDescent="0.2">
      <c r="A79" s="150">
        <v>43831</v>
      </c>
      <c r="B79" s="151">
        <v>94.320907592773438</v>
      </c>
      <c r="C79" s="151">
        <v>-5.2315030097961426</v>
      </c>
    </row>
    <row r="80" spans="1:3" x14ac:dyDescent="0.2">
      <c r="A80" s="150">
        <v>43862</v>
      </c>
      <c r="B80" s="151">
        <v>94.108688354492188</v>
      </c>
      <c r="C80" s="151">
        <v>-5.7886271476745605</v>
      </c>
    </row>
    <row r="81" spans="1:3" x14ac:dyDescent="0.2">
      <c r="A81" s="150">
        <v>43891</v>
      </c>
      <c r="B81" s="151">
        <v>93.874565124511719</v>
      </c>
      <c r="C81" s="151">
        <v>-4.8112959861755371</v>
      </c>
    </row>
    <row r="82" spans="1:3" x14ac:dyDescent="0.2">
      <c r="A82" s="150">
        <v>43922</v>
      </c>
      <c r="B82" s="151">
        <v>88.138381958007813</v>
      </c>
      <c r="C82" s="151">
        <v>-9.0963640213012695</v>
      </c>
    </row>
    <row r="83" spans="1:3" x14ac:dyDescent="0.2">
      <c r="A83" s="150">
        <v>43952</v>
      </c>
      <c r="B83" s="151">
        <v>86.376060485839844</v>
      </c>
      <c r="C83" s="151">
        <v>-10.35896110534668</v>
      </c>
    </row>
    <row r="84" spans="1:3" x14ac:dyDescent="0.2">
      <c r="A84" s="150">
        <v>43983</v>
      </c>
      <c r="B84" s="151">
        <v>81.845130920410156</v>
      </c>
      <c r="C84" s="151">
        <v>-14.849167823791504</v>
      </c>
    </row>
    <row r="85" spans="1:3" x14ac:dyDescent="0.2">
      <c r="A85" s="150">
        <v>44013</v>
      </c>
      <c r="B85" s="151">
        <v>80.921295166015625</v>
      </c>
      <c r="C85" s="151">
        <v>-16.390199661254883</v>
      </c>
    </row>
    <row r="86" spans="1:3" x14ac:dyDescent="0.2">
      <c r="A86" s="150">
        <v>44044</v>
      </c>
      <c r="B86" s="151">
        <v>81.219436645507813</v>
      </c>
      <c r="C86" s="151">
        <v>-14.939273834228516</v>
      </c>
    </row>
    <row r="87" spans="1:3" x14ac:dyDescent="0.2">
      <c r="A87" s="150">
        <v>44075</v>
      </c>
      <c r="B87" s="151">
        <v>85.185226440429688</v>
      </c>
      <c r="C87" s="151">
        <v>-11.554583549499512</v>
      </c>
    </row>
    <row r="88" spans="1:3" x14ac:dyDescent="0.2">
      <c r="A88" s="150">
        <v>44105</v>
      </c>
      <c r="B88" s="151">
        <v>83.161674499511719</v>
      </c>
      <c r="C88" s="151">
        <v>-14.124505996704102</v>
      </c>
    </row>
    <row r="89" spans="1:3" x14ac:dyDescent="0.2">
      <c r="A89" s="150">
        <v>44136</v>
      </c>
      <c r="B89" s="151">
        <v>86.431999206542969</v>
      </c>
      <c r="C89" s="151">
        <v>-11.844629287719727</v>
      </c>
    </row>
    <row r="90" spans="1:3" x14ac:dyDescent="0.2">
      <c r="A90" s="150">
        <v>44166</v>
      </c>
      <c r="B90" s="151">
        <v>85.838020324707031</v>
      </c>
      <c r="C90" s="151">
        <v>-10.205835342407227</v>
      </c>
    </row>
    <row r="91" spans="1:3" x14ac:dyDescent="0.2">
      <c r="A91" s="150">
        <v>44197</v>
      </c>
      <c r="B91" s="151">
        <v>85.632148742675781</v>
      </c>
      <c r="C91" s="151">
        <v>-9.2119121551513672</v>
      </c>
    </row>
    <row r="92" spans="1:3" x14ac:dyDescent="0.2">
      <c r="A92" s="150">
        <v>44228</v>
      </c>
      <c r="B92" s="151">
        <v>85.167350769042969</v>
      </c>
      <c r="C92" s="151">
        <v>-9.5010757446289063</v>
      </c>
    </row>
    <row r="93" spans="1:3" x14ac:dyDescent="0.2">
      <c r="A93" s="150">
        <v>44256</v>
      </c>
      <c r="B93" s="151">
        <v>87.206474304199219</v>
      </c>
      <c r="C93" s="151">
        <v>-7.1031923294067383</v>
      </c>
    </row>
    <row r="94" spans="1:3" x14ac:dyDescent="0.2">
      <c r="A94" s="150">
        <v>44287</v>
      </c>
      <c r="B94" s="151">
        <v>88.103775024414063</v>
      </c>
      <c r="C94" s="151">
        <v>-3.9264317601919174E-2</v>
      </c>
    </row>
    <row r="95" spans="1:3" x14ac:dyDescent="0.2">
      <c r="A95" s="150">
        <v>44317</v>
      </c>
      <c r="B95" s="151">
        <v>88.546905517578125</v>
      </c>
      <c r="C95" s="151">
        <v>2.5132484436035156</v>
      </c>
    </row>
    <row r="96" spans="1:3" x14ac:dyDescent="0.2">
      <c r="A96" s="150">
        <v>44348</v>
      </c>
      <c r="B96" s="151">
        <v>88.870933532714844</v>
      </c>
      <c r="C96" s="151">
        <v>8.5842647552490234</v>
      </c>
    </row>
    <row r="97" spans="1:5" x14ac:dyDescent="0.2">
      <c r="A97" s="150">
        <v>44378</v>
      </c>
      <c r="B97" s="151">
        <v>88.514945983886719</v>
      </c>
      <c r="C97" s="151">
        <v>9.3839960098266602</v>
      </c>
    </row>
    <row r="98" spans="1:5" x14ac:dyDescent="0.2">
      <c r="A98" s="150">
        <v>44409</v>
      </c>
      <c r="B98" s="151">
        <v>89.6279296875</v>
      </c>
      <c r="C98" s="151">
        <v>10.352808952331543</v>
      </c>
    </row>
    <row r="99" spans="1:5" x14ac:dyDescent="0.2">
      <c r="A99" s="150">
        <v>44440</v>
      </c>
      <c r="B99" s="151">
        <v>89.092201232910156</v>
      </c>
      <c r="C99" s="151">
        <v>4.5864462852478027</v>
      </c>
    </row>
    <row r="100" spans="1:5" x14ac:dyDescent="0.2">
      <c r="A100" s="150">
        <v>44470</v>
      </c>
      <c r="B100" s="151">
        <v>89.569107055664063</v>
      </c>
      <c r="C100" s="151">
        <v>7.7047901153564453</v>
      </c>
      <c r="D100" s="254">
        <v>5.3529469039288458E-3</v>
      </c>
      <c r="E100" s="151"/>
    </row>
    <row r="101" spans="1:5" x14ac:dyDescent="0.2">
      <c r="A101" s="150">
        <v>44501</v>
      </c>
      <c r="B101" s="151">
        <v>92.412117004394531</v>
      </c>
      <c r="C101" s="151">
        <v>6.9188699722290039</v>
      </c>
      <c r="D101" s="150"/>
      <c r="E101" s="151"/>
    </row>
    <row r="159" spans="2:2" x14ac:dyDescent="0.2">
      <c r="B159" s="213"/>
    </row>
  </sheetData>
  <mergeCells count="1">
    <mergeCell ref="H1:I1"/>
  </mergeCells>
  <hyperlinks>
    <hyperlink ref="H1:I1" location="Index!A1" display="Regresar al Índice" xr:uid="{00000000-0004-0000-8800-000000000000}"/>
  </hyperlink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Hoja250"/>
  <dimension ref="A1:I159"/>
  <sheetViews>
    <sheetView workbookViewId="0"/>
  </sheetViews>
  <sheetFormatPr baseColWidth="10" defaultColWidth="9.140625" defaultRowHeight="14.25" x14ac:dyDescent="0.2"/>
  <cols>
    <col min="1" max="1" width="9.42578125" style="148" bestFit="1" customWidth="1"/>
    <col min="2" max="2" width="11.28515625" style="148" bestFit="1" customWidth="1"/>
    <col min="3" max="3" width="9.140625" style="148"/>
    <col min="4" max="4" width="9.42578125" style="148" bestFit="1" customWidth="1"/>
    <col min="5" max="16384" width="9.140625" style="148"/>
  </cols>
  <sheetData>
    <row r="1" spans="1:9" x14ac:dyDescent="0.2">
      <c r="A1" s="13" t="s">
        <v>1301</v>
      </c>
      <c r="H1" s="291" t="s">
        <v>38</v>
      </c>
      <c r="I1" s="291"/>
    </row>
    <row r="2" spans="1:9" x14ac:dyDescent="0.2">
      <c r="A2" s="13" t="s">
        <v>961</v>
      </c>
    </row>
    <row r="6" spans="1:9" x14ac:dyDescent="0.2">
      <c r="A6" s="148" t="s">
        <v>904</v>
      </c>
      <c r="B6" s="148" t="s">
        <v>526</v>
      </c>
      <c r="C6" s="148" t="s">
        <v>2</v>
      </c>
      <c r="D6" s="148" t="s">
        <v>903</v>
      </c>
    </row>
    <row r="7" spans="1:9" x14ac:dyDescent="0.2">
      <c r="A7" s="195">
        <v>72</v>
      </c>
      <c r="B7" s="196">
        <v>44501</v>
      </c>
      <c r="C7" s="13" t="s">
        <v>3</v>
      </c>
      <c r="D7" s="197">
        <v>-8.6748428344726563</v>
      </c>
    </row>
    <row r="8" spans="1:9" x14ac:dyDescent="0.2">
      <c r="A8" s="195">
        <v>72</v>
      </c>
      <c r="B8" s="196">
        <v>44501</v>
      </c>
      <c r="C8" s="13" t="s">
        <v>5</v>
      </c>
      <c r="D8" s="197">
        <v>11.606457710266113</v>
      </c>
      <c r="G8" s="13"/>
    </row>
    <row r="9" spans="1:9" x14ac:dyDescent="0.2">
      <c r="A9" s="195">
        <v>72</v>
      </c>
      <c r="B9" s="196">
        <v>44501</v>
      </c>
      <c r="C9" s="13" t="s">
        <v>4</v>
      </c>
      <c r="D9" s="197">
        <v>5.3277177810668945</v>
      </c>
    </row>
    <row r="10" spans="1:9" x14ac:dyDescent="0.2">
      <c r="A10" s="195">
        <v>72</v>
      </c>
      <c r="B10" s="196">
        <v>44501</v>
      </c>
      <c r="C10" s="13" t="s">
        <v>6</v>
      </c>
      <c r="D10" s="197">
        <v>12.618176460266113</v>
      </c>
    </row>
    <row r="11" spans="1:9" x14ac:dyDescent="0.2">
      <c r="A11" s="195">
        <v>72</v>
      </c>
      <c r="B11" s="196">
        <v>44501</v>
      </c>
      <c r="C11" s="13" t="s">
        <v>7</v>
      </c>
      <c r="D11" s="197">
        <v>-6.9757413864135742</v>
      </c>
    </row>
    <row r="12" spans="1:9" x14ac:dyDescent="0.2">
      <c r="A12" s="195">
        <v>72</v>
      </c>
      <c r="B12" s="196">
        <v>44501</v>
      </c>
      <c r="C12" s="13" t="s">
        <v>8</v>
      </c>
      <c r="D12" s="197">
        <v>0.66881406307220459</v>
      </c>
    </row>
    <row r="13" spans="1:9" x14ac:dyDescent="0.2">
      <c r="A13" s="195">
        <v>72</v>
      </c>
      <c r="B13" s="196">
        <v>44501</v>
      </c>
      <c r="C13" s="13" t="s">
        <v>9</v>
      </c>
      <c r="D13" s="197">
        <v>-0.44384655356407166</v>
      </c>
    </row>
    <row r="14" spans="1:9" x14ac:dyDescent="0.2">
      <c r="A14" s="195">
        <v>72</v>
      </c>
      <c r="B14" s="196">
        <v>44501</v>
      </c>
      <c r="C14" s="13" t="s">
        <v>10</v>
      </c>
      <c r="D14" s="197">
        <v>7.8011231422424316</v>
      </c>
    </row>
    <row r="15" spans="1:9" x14ac:dyDescent="0.2">
      <c r="A15" s="195">
        <v>72</v>
      </c>
      <c r="B15" s="196">
        <v>44501</v>
      </c>
      <c r="C15" s="13" t="s">
        <v>11</v>
      </c>
      <c r="D15" s="197">
        <v>1.0967172384262085</v>
      </c>
    </row>
    <row r="16" spans="1:9" x14ac:dyDescent="0.2">
      <c r="A16" s="195">
        <v>72</v>
      </c>
      <c r="B16" s="196">
        <v>44501</v>
      </c>
      <c r="C16" s="13" t="s">
        <v>12</v>
      </c>
      <c r="D16" s="197">
        <v>1.6852667331695557</v>
      </c>
    </row>
    <row r="17" spans="1:4" x14ac:dyDescent="0.2">
      <c r="A17" s="195">
        <v>72</v>
      </c>
      <c r="B17" s="196">
        <v>44501</v>
      </c>
      <c r="C17" s="13" t="s">
        <v>13</v>
      </c>
      <c r="D17" s="197">
        <v>-6.3167829513549805</v>
      </c>
    </row>
    <row r="18" spans="1:4" x14ac:dyDescent="0.2">
      <c r="A18" s="195">
        <v>72</v>
      </c>
      <c r="B18" s="196">
        <v>44501</v>
      </c>
      <c r="C18" s="13" t="s">
        <v>14</v>
      </c>
      <c r="D18" s="197">
        <v>2.8246519565582275</v>
      </c>
    </row>
    <row r="19" spans="1:4" x14ac:dyDescent="0.2">
      <c r="A19" s="195">
        <v>72</v>
      </c>
      <c r="B19" s="196">
        <v>44501</v>
      </c>
      <c r="C19" s="13" t="s">
        <v>15</v>
      </c>
      <c r="D19" s="197">
        <v>-4.4112777709960938</v>
      </c>
    </row>
    <row r="20" spans="1:4" x14ac:dyDescent="0.2">
      <c r="A20" s="195">
        <v>72</v>
      </c>
      <c r="B20" s="196">
        <v>44501</v>
      </c>
      <c r="C20" s="13" t="s">
        <v>16</v>
      </c>
      <c r="D20" s="197">
        <v>-3.5301611423492432</v>
      </c>
    </row>
    <row r="21" spans="1:4" x14ac:dyDescent="0.2">
      <c r="A21" s="195">
        <v>72</v>
      </c>
      <c r="B21" s="196">
        <v>44501</v>
      </c>
      <c r="C21" s="13" t="s">
        <v>0</v>
      </c>
      <c r="D21" s="197">
        <v>6.9188699722290039</v>
      </c>
    </row>
    <row r="22" spans="1:4" x14ac:dyDescent="0.2">
      <c r="A22" s="195">
        <v>72</v>
      </c>
      <c r="B22" s="196">
        <v>44501</v>
      </c>
      <c r="C22" s="13" t="s">
        <v>17</v>
      </c>
      <c r="D22" s="197">
        <v>-1.2651172876358032</v>
      </c>
    </row>
    <row r="23" spans="1:4" x14ac:dyDescent="0.2">
      <c r="A23" s="195">
        <v>72</v>
      </c>
      <c r="B23" s="196">
        <v>44501</v>
      </c>
      <c r="C23" s="13" t="s">
        <v>18</v>
      </c>
      <c r="D23" s="197">
        <v>0.21511569619178772</v>
      </c>
    </row>
    <row r="24" spans="1:4" x14ac:dyDescent="0.2">
      <c r="A24" s="195">
        <v>72</v>
      </c>
      <c r="B24" s="196">
        <v>44501</v>
      </c>
      <c r="C24" s="13" t="s">
        <v>19</v>
      </c>
      <c r="D24" s="197">
        <v>-3.2991037368774414</v>
      </c>
    </row>
    <row r="25" spans="1:4" x14ac:dyDescent="0.2">
      <c r="A25" s="195">
        <v>72</v>
      </c>
      <c r="B25" s="196">
        <v>44501</v>
      </c>
      <c r="C25" s="13" t="s">
        <v>20</v>
      </c>
      <c r="D25" s="197">
        <v>3.2596251964569092</v>
      </c>
    </row>
    <row r="26" spans="1:4" x14ac:dyDescent="0.2">
      <c r="A26" s="195">
        <v>72</v>
      </c>
      <c r="B26" s="196">
        <v>44501</v>
      </c>
      <c r="C26" s="13" t="s">
        <v>21</v>
      </c>
      <c r="D26" s="197">
        <v>-0.82061463594436646</v>
      </c>
    </row>
    <row r="27" spans="1:4" x14ac:dyDescent="0.2">
      <c r="A27" s="195">
        <v>72</v>
      </c>
      <c r="B27" s="196">
        <v>44501</v>
      </c>
      <c r="C27" s="13" t="s">
        <v>22</v>
      </c>
      <c r="D27" s="197">
        <v>10.967487335205078</v>
      </c>
    </row>
    <row r="28" spans="1:4" x14ac:dyDescent="0.2">
      <c r="A28" s="195">
        <v>72</v>
      </c>
      <c r="B28" s="196">
        <v>44501</v>
      </c>
      <c r="C28" s="13" t="s">
        <v>23</v>
      </c>
      <c r="D28" s="197">
        <v>3.4578297138214111</v>
      </c>
    </row>
    <row r="29" spans="1:4" x14ac:dyDescent="0.2">
      <c r="A29" s="195">
        <v>72</v>
      </c>
      <c r="B29" s="196">
        <v>44501</v>
      </c>
      <c r="C29" s="13" t="s">
        <v>24</v>
      </c>
      <c r="D29" s="197">
        <v>20.406669616699219</v>
      </c>
    </row>
    <row r="30" spans="1:4" x14ac:dyDescent="0.2">
      <c r="A30" s="195">
        <v>72</v>
      </c>
      <c r="B30" s="196">
        <v>44501</v>
      </c>
      <c r="C30" s="13" t="s">
        <v>25</v>
      </c>
      <c r="D30" s="197">
        <v>2.2602002620697021</v>
      </c>
    </row>
    <row r="31" spans="1:4" x14ac:dyDescent="0.2">
      <c r="A31" s="195">
        <v>72</v>
      </c>
      <c r="B31" s="196">
        <v>44501</v>
      </c>
      <c r="C31" s="13" t="s">
        <v>26</v>
      </c>
      <c r="D31" s="197">
        <v>3.6404159069061279</v>
      </c>
    </row>
    <row r="32" spans="1:4" x14ac:dyDescent="0.2">
      <c r="A32" s="195">
        <v>72</v>
      </c>
      <c r="B32" s="196">
        <v>44501</v>
      </c>
      <c r="C32" s="13" t="s">
        <v>27</v>
      </c>
      <c r="D32" s="197">
        <v>4.0279498100280762</v>
      </c>
    </row>
    <row r="33" spans="1:4" x14ac:dyDescent="0.2">
      <c r="A33" s="195">
        <v>72</v>
      </c>
      <c r="B33" s="196">
        <v>44501</v>
      </c>
      <c r="C33" s="13" t="s">
        <v>28</v>
      </c>
      <c r="D33" s="197">
        <v>-11.003105163574219</v>
      </c>
    </row>
    <row r="34" spans="1:4" x14ac:dyDescent="0.2">
      <c r="A34" s="195">
        <v>72</v>
      </c>
      <c r="B34" s="196">
        <v>44501</v>
      </c>
      <c r="C34" s="13" t="s">
        <v>29</v>
      </c>
      <c r="D34" s="197">
        <v>-7.9479374885559082</v>
      </c>
    </row>
    <row r="35" spans="1:4" x14ac:dyDescent="0.2">
      <c r="A35" s="195">
        <v>72</v>
      </c>
      <c r="B35" s="196">
        <v>44501</v>
      </c>
      <c r="C35" s="13" t="s">
        <v>30</v>
      </c>
      <c r="D35" s="197">
        <v>-0.52830898761749268</v>
      </c>
    </row>
    <row r="36" spans="1:4" x14ac:dyDescent="0.2">
      <c r="A36" s="195">
        <v>72</v>
      </c>
      <c r="B36" s="196">
        <v>44501</v>
      </c>
      <c r="C36" s="13" t="s">
        <v>31</v>
      </c>
      <c r="D36" s="197">
        <v>21.297801971435547</v>
      </c>
    </row>
    <row r="37" spans="1:4" x14ac:dyDescent="0.2">
      <c r="A37" s="195">
        <v>72</v>
      </c>
      <c r="B37" s="196">
        <v>44501</v>
      </c>
      <c r="C37" s="13" t="s">
        <v>32</v>
      </c>
      <c r="D37" s="197">
        <v>1.6546846628189087</v>
      </c>
    </row>
    <row r="38" spans="1:4" x14ac:dyDescent="0.2">
      <c r="A38" s="195">
        <v>72</v>
      </c>
      <c r="B38" s="196">
        <v>44501</v>
      </c>
      <c r="C38" s="13" t="s">
        <v>33</v>
      </c>
      <c r="D38" s="197">
        <v>-4.9893083572387695</v>
      </c>
    </row>
    <row r="39" spans="1:4" x14ac:dyDescent="0.2">
      <c r="A39" s="195">
        <v>72</v>
      </c>
      <c r="B39" s="196">
        <v>44501</v>
      </c>
      <c r="C39" s="13" t="s">
        <v>1</v>
      </c>
      <c r="D39" s="197">
        <v>-1.9439487457275391</v>
      </c>
    </row>
    <row r="159" spans="2:2" x14ac:dyDescent="0.2">
      <c r="B159" s="213"/>
    </row>
  </sheetData>
  <mergeCells count="1">
    <mergeCell ref="H1:I1"/>
  </mergeCells>
  <hyperlinks>
    <hyperlink ref="H1:I1" location="Index!A1" display="Regresar al Índice" xr:uid="{00000000-0004-0000-8900-000000000000}"/>
  </hyperlinks>
  <pageMargins left="0.7" right="0.7" top="0.75" bottom="0.75" header="0.3" footer="0.3"/>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6AF86-2A43-4945-8301-BCB94187951D}">
  <sheetPr codeName="Hoja143"/>
  <dimension ref="A1:I75"/>
  <sheetViews>
    <sheetView workbookViewId="0"/>
  </sheetViews>
  <sheetFormatPr baseColWidth="10" defaultRowHeight="14.25" x14ac:dyDescent="0.2"/>
  <cols>
    <col min="1" max="16384" width="11.42578125" style="10"/>
  </cols>
  <sheetData>
    <row r="1" spans="1:9" x14ac:dyDescent="0.2">
      <c r="A1" s="13" t="s">
        <v>1302</v>
      </c>
      <c r="H1" s="291" t="s">
        <v>38</v>
      </c>
      <c r="I1" s="291"/>
    </row>
    <row r="2" spans="1:9" x14ac:dyDescent="0.2">
      <c r="A2" s="292" t="s">
        <v>514</v>
      </c>
    </row>
    <row r="4" spans="1:9" x14ac:dyDescent="0.2">
      <c r="C4" s="294"/>
    </row>
    <row r="5" spans="1:9" ht="15" x14ac:dyDescent="0.25">
      <c r="D5" s="340" t="s">
        <v>515</v>
      </c>
      <c r="E5" s="340" t="s">
        <v>516</v>
      </c>
      <c r="F5" s="340" t="s">
        <v>517</v>
      </c>
      <c r="G5" s="340" t="s">
        <v>518</v>
      </c>
      <c r="H5" s="340" t="s">
        <v>519</v>
      </c>
      <c r="I5" s="340" t="s">
        <v>520</v>
      </c>
    </row>
    <row r="6" spans="1:9" x14ac:dyDescent="0.2">
      <c r="A6" s="341">
        <v>2016</v>
      </c>
      <c r="B6" s="342" t="s">
        <v>39</v>
      </c>
      <c r="C6" s="342" t="s">
        <v>0</v>
      </c>
      <c r="D6" s="343">
        <v>2</v>
      </c>
      <c r="E6" s="343">
        <v>0</v>
      </c>
      <c r="F6" s="343">
        <v>7</v>
      </c>
      <c r="G6" s="343">
        <v>9</v>
      </c>
      <c r="H6" s="344">
        <v>4.4400000000000004</v>
      </c>
      <c r="I6" s="343">
        <v>142</v>
      </c>
    </row>
    <row r="7" spans="1:9" x14ac:dyDescent="0.2">
      <c r="A7" s="341"/>
      <c r="B7" s="345" t="s">
        <v>40</v>
      </c>
      <c r="C7" s="345" t="s">
        <v>0</v>
      </c>
      <c r="D7" s="346">
        <v>5</v>
      </c>
      <c r="E7" s="346">
        <v>0</v>
      </c>
      <c r="F7" s="346">
        <v>6</v>
      </c>
      <c r="G7" s="346">
        <v>11</v>
      </c>
      <c r="H7" s="347">
        <v>3.78</v>
      </c>
      <c r="I7" s="346">
        <v>121</v>
      </c>
    </row>
    <row r="8" spans="1:9" x14ac:dyDescent="0.2">
      <c r="A8" s="341"/>
      <c r="B8" s="342" t="s">
        <v>41</v>
      </c>
      <c r="C8" s="342" t="s">
        <v>0</v>
      </c>
      <c r="D8" s="343">
        <v>4</v>
      </c>
      <c r="E8" s="343">
        <v>0</v>
      </c>
      <c r="F8" s="343">
        <v>30</v>
      </c>
      <c r="G8" s="343">
        <v>34</v>
      </c>
      <c r="H8" s="344">
        <v>19.78</v>
      </c>
      <c r="I8" s="343">
        <v>633</v>
      </c>
    </row>
    <row r="9" spans="1:9" x14ac:dyDescent="0.2">
      <c r="A9" s="341"/>
      <c r="B9" s="345" t="s">
        <v>42</v>
      </c>
      <c r="C9" s="345" t="s">
        <v>0</v>
      </c>
      <c r="D9" s="346">
        <v>2</v>
      </c>
      <c r="E9" s="346">
        <v>1</v>
      </c>
      <c r="F9" s="346">
        <v>30</v>
      </c>
      <c r="G9" s="346">
        <v>33</v>
      </c>
      <c r="H9" s="347">
        <v>13.53</v>
      </c>
      <c r="I9" s="346">
        <v>433</v>
      </c>
    </row>
    <row r="10" spans="1:9" x14ac:dyDescent="0.2">
      <c r="A10" s="341"/>
      <c r="B10" s="342" t="s">
        <v>43</v>
      </c>
      <c r="C10" s="342" t="s">
        <v>0</v>
      </c>
      <c r="D10" s="343">
        <v>2</v>
      </c>
      <c r="E10" s="343">
        <v>4</v>
      </c>
      <c r="F10" s="343">
        <v>56</v>
      </c>
      <c r="G10" s="343">
        <v>62</v>
      </c>
      <c r="H10" s="344">
        <v>13.63</v>
      </c>
      <c r="I10" s="343">
        <v>436</v>
      </c>
    </row>
    <row r="11" spans="1:9" x14ac:dyDescent="0.2">
      <c r="A11" s="341"/>
      <c r="B11" s="345" t="s">
        <v>44</v>
      </c>
      <c r="C11" s="345" t="s">
        <v>0</v>
      </c>
      <c r="D11" s="346">
        <v>3</v>
      </c>
      <c r="E11" s="346">
        <v>6</v>
      </c>
      <c r="F11" s="346">
        <v>128</v>
      </c>
      <c r="G11" s="346">
        <v>137</v>
      </c>
      <c r="H11" s="347">
        <v>33.53</v>
      </c>
      <c r="I11" s="347">
        <v>1073</v>
      </c>
    </row>
    <row r="12" spans="1:9" x14ac:dyDescent="0.2">
      <c r="A12" s="341"/>
      <c r="B12" s="342" t="s">
        <v>45</v>
      </c>
      <c r="C12" s="342" t="s">
        <v>0</v>
      </c>
      <c r="D12" s="343">
        <v>2</v>
      </c>
      <c r="E12" s="343">
        <v>2</v>
      </c>
      <c r="F12" s="343">
        <v>64</v>
      </c>
      <c r="G12" s="343">
        <v>68</v>
      </c>
      <c r="H12" s="344">
        <v>27.94</v>
      </c>
      <c r="I12" s="343">
        <v>894</v>
      </c>
    </row>
    <row r="13" spans="1:9" x14ac:dyDescent="0.2">
      <c r="A13" s="341"/>
      <c r="B13" s="345" t="s">
        <v>46</v>
      </c>
      <c r="C13" s="345" t="s">
        <v>0</v>
      </c>
      <c r="D13" s="346">
        <v>1</v>
      </c>
      <c r="E13" s="346">
        <v>8</v>
      </c>
      <c r="F13" s="346">
        <v>43</v>
      </c>
      <c r="G13" s="346">
        <v>52</v>
      </c>
      <c r="H13" s="347">
        <v>27.91</v>
      </c>
      <c r="I13" s="346">
        <v>893</v>
      </c>
    </row>
    <row r="14" spans="1:9" x14ac:dyDescent="0.2">
      <c r="A14" s="341"/>
      <c r="B14" s="342" t="s">
        <v>47</v>
      </c>
      <c r="C14" s="342" t="s">
        <v>0</v>
      </c>
      <c r="D14" s="343">
        <v>1</v>
      </c>
      <c r="E14" s="343">
        <v>9</v>
      </c>
      <c r="F14" s="343">
        <v>28</v>
      </c>
      <c r="G14" s="343">
        <v>38</v>
      </c>
      <c r="H14" s="344">
        <v>27.34</v>
      </c>
      <c r="I14" s="343">
        <v>875</v>
      </c>
    </row>
    <row r="15" spans="1:9" x14ac:dyDescent="0.2">
      <c r="A15" s="341"/>
      <c r="B15" s="345" t="s">
        <v>48</v>
      </c>
      <c r="C15" s="345" t="s">
        <v>0</v>
      </c>
      <c r="D15" s="346">
        <v>20</v>
      </c>
      <c r="E15" s="346">
        <v>5</v>
      </c>
      <c r="F15" s="346">
        <v>28</v>
      </c>
      <c r="G15" s="346">
        <v>53</v>
      </c>
      <c r="H15" s="347">
        <v>22.88</v>
      </c>
      <c r="I15" s="346">
        <v>732</v>
      </c>
    </row>
    <row r="16" spans="1:9" x14ac:dyDescent="0.2">
      <c r="A16" s="341"/>
      <c r="B16" s="342" t="s">
        <v>49</v>
      </c>
      <c r="C16" s="342" t="s">
        <v>0</v>
      </c>
      <c r="D16" s="343">
        <v>8</v>
      </c>
      <c r="E16" s="343">
        <v>6</v>
      </c>
      <c r="F16" s="343">
        <v>51</v>
      </c>
      <c r="G16" s="343">
        <v>65</v>
      </c>
      <c r="H16" s="344">
        <v>29</v>
      </c>
      <c r="I16" s="343">
        <v>928</v>
      </c>
    </row>
    <row r="17" spans="1:9" x14ac:dyDescent="0.2">
      <c r="A17" s="341"/>
      <c r="B17" s="345" t="s">
        <v>50</v>
      </c>
      <c r="C17" s="345" t="s">
        <v>0</v>
      </c>
      <c r="D17" s="346">
        <v>1</v>
      </c>
      <c r="E17" s="346">
        <v>10</v>
      </c>
      <c r="F17" s="346">
        <v>51</v>
      </c>
      <c r="G17" s="346">
        <v>62</v>
      </c>
      <c r="H17" s="347">
        <v>34.53</v>
      </c>
      <c r="I17" s="347">
        <v>1105</v>
      </c>
    </row>
    <row r="18" spans="1:9" x14ac:dyDescent="0.2">
      <c r="A18" s="341">
        <v>2017</v>
      </c>
      <c r="B18" s="342" t="s">
        <v>39</v>
      </c>
      <c r="C18" s="342" t="s">
        <v>0</v>
      </c>
      <c r="D18" s="343">
        <v>15</v>
      </c>
      <c r="E18" s="343">
        <v>6</v>
      </c>
      <c r="F18" s="343">
        <v>21</v>
      </c>
      <c r="G18" s="343">
        <v>42</v>
      </c>
      <c r="H18" s="344">
        <v>18.66</v>
      </c>
      <c r="I18" s="343">
        <v>597</v>
      </c>
    </row>
    <row r="19" spans="1:9" x14ac:dyDescent="0.2">
      <c r="A19" s="341"/>
      <c r="B19" s="345" t="s">
        <v>40</v>
      </c>
      <c r="C19" s="345" t="s">
        <v>0</v>
      </c>
      <c r="D19" s="346">
        <v>3</v>
      </c>
      <c r="E19" s="346">
        <v>4</v>
      </c>
      <c r="F19" s="346">
        <v>29</v>
      </c>
      <c r="G19" s="346">
        <v>36</v>
      </c>
      <c r="H19" s="347">
        <v>23.44</v>
      </c>
      <c r="I19" s="346">
        <v>750</v>
      </c>
    </row>
    <row r="20" spans="1:9" x14ac:dyDescent="0.2">
      <c r="A20" s="341"/>
      <c r="B20" s="342" t="s">
        <v>41</v>
      </c>
      <c r="C20" s="342" t="s">
        <v>0</v>
      </c>
      <c r="D20" s="343">
        <v>1</v>
      </c>
      <c r="E20" s="343">
        <v>7</v>
      </c>
      <c r="F20" s="343">
        <v>61</v>
      </c>
      <c r="G20" s="343">
        <v>69</v>
      </c>
      <c r="H20" s="344">
        <v>35.630000000000003</v>
      </c>
      <c r="I20" s="344">
        <v>1140</v>
      </c>
    </row>
    <row r="21" spans="1:9" x14ac:dyDescent="0.2">
      <c r="A21" s="341"/>
      <c r="B21" s="345" t="s">
        <v>42</v>
      </c>
      <c r="C21" s="345" t="s">
        <v>0</v>
      </c>
      <c r="D21" s="346">
        <v>1</v>
      </c>
      <c r="E21" s="346">
        <v>1</v>
      </c>
      <c r="F21" s="346">
        <v>57</v>
      </c>
      <c r="G21" s="346">
        <v>59</v>
      </c>
      <c r="H21" s="347">
        <v>28.63</v>
      </c>
      <c r="I21" s="346">
        <v>916</v>
      </c>
    </row>
    <row r="22" spans="1:9" x14ac:dyDescent="0.2">
      <c r="A22" s="341"/>
      <c r="B22" s="342" t="s">
        <v>43</v>
      </c>
      <c r="C22" s="342" t="s">
        <v>0</v>
      </c>
      <c r="D22" s="343">
        <v>0</v>
      </c>
      <c r="E22" s="343">
        <v>4</v>
      </c>
      <c r="F22" s="343">
        <v>107</v>
      </c>
      <c r="G22" s="343">
        <v>111</v>
      </c>
      <c r="H22" s="344">
        <v>26.41</v>
      </c>
      <c r="I22" s="343">
        <v>845</v>
      </c>
    </row>
    <row r="23" spans="1:9" x14ac:dyDescent="0.2">
      <c r="A23" s="341"/>
      <c r="B23" s="345" t="s">
        <v>44</v>
      </c>
      <c r="C23" s="345" t="s">
        <v>0</v>
      </c>
      <c r="D23" s="346">
        <v>0</v>
      </c>
      <c r="E23" s="346">
        <v>6</v>
      </c>
      <c r="F23" s="346">
        <v>41</v>
      </c>
      <c r="G23" s="346">
        <v>47</v>
      </c>
      <c r="H23" s="347">
        <v>24.72</v>
      </c>
      <c r="I23" s="346">
        <v>791</v>
      </c>
    </row>
    <row r="24" spans="1:9" x14ac:dyDescent="0.2">
      <c r="A24" s="341"/>
      <c r="B24" s="342" t="s">
        <v>45</v>
      </c>
      <c r="C24" s="342" t="s">
        <v>0</v>
      </c>
      <c r="D24" s="343">
        <v>1</v>
      </c>
      <c r="E24" s="343">
        <v>3</v>
      </c>
      <c r="F24" s="343">
        <v>45</v>
      </c>
      <c r="G24" s="343">
        <v>49</v>
      </c>
      <c r="H24" s="344">
        <v>21.03</v>
      </c>
      <c r="I24" s="343">
        <v>673</v>
      </c>
    </row>
    <row r="25" spans="1:9" x14ac:dyDescent="0.2">
      <c r="A25" s="341"/>
      <c r="B25" s="345" t="s">
        <v>46</v>
      </c>
      <c r="C25" s="345" t="s">
        <v>0</v>
      </c>
      <c r="D25" s="346">
        <v>3</v>
      </c>
      <c r="E25" s="346">
        <v>5</v>
      </c>
      <c r="F25" s="346">
        <v>37</v>
      </c>
      <c r="G25" s="346">
        <v>45</v>
      </c>
      <c r="H25" s="347">
        <v>24.03</v>
      </c>
      <c r="I25" s="346">
        <v>769</v>
      </c>
    </row>
    <row r="26" spans="1:9" x14ac:dyDescent="0.2">
      <c r="A26" s="341"/>
      <c r="B26" s="342" t="s">
        <v>47</v>
      </c>
      <c r="C26" s="342" t="s">
        <v>0</v>
      </c>
      <c r="D26" s="343">
        <v>2</v>
      </c>
      <c r="E26" s="343">
        <v>7</v>
      </c>
      <c r="F26" s="343">
        <v>49</v>
      </c>
      <c r="G26" s="343">
        <v>58</v>
      </c>
      <c r="H26" s="344">
        <v>25.5</v>
      </c>
      <c r="I26" s="343">
        <v>816</v>
      </c>
    </row>
    <row r="27" spans="1:9" x14ac:dyDescent="0.2">
      <c r="A27" s="341"/>
      <c r="B27" s="345" t="s">
        <v>48</v>
      </c>
      <c r="C27" s="345" t="s">
        <v>0</v>
      </c>
      <c r="D27" s="346">
        <v>0</v>
      </c>
      <c r="E27" s="346">
        <v>5</v>
      </c>
      <c r="F27" s="346">
        <v>77</v>
      </c>
      <c r="G27" s="346">
        <v>82</v>
      </c>
      <c r="H27" s="347">
        <v>30.97</v>
      </c>
      <c r="I27" s="346">
        <v>991</v>
      </c>
    </row>
    <row r="28" spans="1:9" x14ac:dyDescent="0.2">
      <c r="A28" s="341"/>
      <c r="B28" s="342" t="s">
        <v>49</v>
      </c>
      <c r="C28" s="342" t="s">
        <v>0</v>
      </c>
      <c r="D28" s="343">
        <v>1</v>
      </c>
      <c r="E28" s="343">
        <v>6</v>
      </c>
      <c r="F28" s="343">
        <v>55</v>
      </c>
      <c r="G28" s="343">
        <v>62</v>
      </c>
      <c r="H28" s="344">
        <v>28.59</v>
      </c>
      <c r="I28" s="343">
        <v>915</v>
      </c>
    </row>
    <row r="29" spans="1:9" x14ac:dyDescent="0.2">
      <c r="A29" s="341"/>
      <c r="B29" s="345" t="s">
        <v>50</v>
      </c>
      <c r="C29" s="345" t="s">
        <v>0</v>
      </c>
      <c r="D29" s="346">
        <v>3</v>
      </c>
      <c r="E29" s="346">
        <v>7</v>
      </c>
      <c r="F29" s="346">
        <v>130</v>
      </c>
      <c r="G29" s="346">
        <v>140</v>
      </c>
      <c r="H29" s="347">
        <v>42.22</v>
      </c>
      <c r="I29" s="347">
        <v>1351</v>
      </c>
    </row>
    <row r="30" spans="1:9" x14ac:dyDescent="0.2">
      <c r="A30" s="341">
        <v>2018</v>
      </c>
      <c r="B30" s="342" t="s">
        <v>39</v>
      </c>
      <c r="C30" s="342" t="s">
        <v>0</v>
      </c>
      <c r="D30" s="343">
        <v>1</v>
      </c>
      <c r="E30" s="343">
        <v>8</v>
      </c>
      <c r="F30" s="343">
        <v>70</v>
      </c>
      <c r="G30" s="343">
        <v>79</v>
      </c>
      <c r="H30" s="344">
        <v>31.28</v>
      </c>
      <c r="I30" s="344">
        <v>1001</v>
      </c>
    </row>
    <row r="31" spans="1:9" x14ac:dyDescent="0.2">
      <c r="A31" s="341"/>
      <c r="B31" s="345" t="s">
        <v>40</v>
      </c>
      <c r="C31" s="345" t="s">
        <v>0</v>
      </c>
      <c r="D31" s="346">
        <v>0</v>
      </c>
      <c r="E31" s="346">
        <v>8</v>
      </c>
      <c r="F31" s="346">
        <v>93</v>
      </c>
      <c r="G31" s="346">
        <v>101</v>
      </c>
      <c r="H31" s="347">
        <v>40.909999999999997</v>
      </c>
      <c r="I31" s="347">
        <v>1309</v>
      </c>
    </row>
    <row r="32" spans="1:9" x14ac:dyDescent="0.2">
      <c r="A32" s="341"/>
      <c r="B32" s="342" t="s">
        <v>41</v>
      </c>
      <c r="C32" s="342" t="s">
        <v>0</v>
      </c>
      <c r="D32" s="343">
        <v>4</v>
      </c>
      <c r="E32" s="343">
        <v>22</v>
      </c>
      <c r="F32" s="343">
        <v>100</v>
      </c>
      <c r="G32" s="343">
        <v>126</v>
      </c>
      <c r="H32" s="344">
        <v>40.94</v>
      </c>
      <c r="I32" s="344">
        <v>1310</v>
      </c>
    </row>
    <row r="33" spans="1:9" x14ac:dyDescent="0.2">
      <c r="A33" s="341"/>
      <c r="B33" s="345" t="s">
        <v>42</v>
      </c>
      <c r="C33" s="345" t="s">
        <v>0</v>
      </c>
      <c r="D33" s="346">
        <v>0</v>
      </c>
      <c r="E33" s="346">
        <v>19</v>
      </c>
      <c r="F33" s="346">
        <v>91</v>
      </c>
      <c r="G33" s="346">
        <v>110</v>
      </c>
      <c r="H33" s="347">
        <v>43.22</v>
      </c>
      <c r="I33" s="347">
        <v>1383</v>
      </c>
    </row>
    <row r="34" spans="1:9" x14ac:dyDescent="0.2">
      <c r="A34" s="341"/>
      <c r="B34" s="342" t="s">
        <v>43</v>
      </c>
      <c r="C34" s="342" t="s">
        <v>0</v>
      </c>
      <c r="D34" s="343">
        <v>0</v>
      </c>
      <c r="E34" s="343">
        <v>21</v>
      </c>
      <c r="F34" s="343">
        <v>125</v>
      </c>
      <c r="G34" s="343">
        <v>146</v>
      </c>
      <c r="H34" s="344">
        <v>46.5</v>
      </c>
      <c r="I34" s="344">
        <v>1488</v>
      </c>
    </row>
    <row r="35" spans="1:9" x14ac:dyDescent="0.2">
      <c r="A35" s="341"/>
      <c r="B35" s="345" t="s">
        <v>44</v>
      </c>
      <c r="C35" s="345" t="s">
        <v>0</v>
      </c>
      <c r="D35" s="346">
        <v>0</v>
      </c>
      <c r="E35" s="346">
        <v>26</v>
      </c>
      <c r="F35" s="346">
        <v>96</v>
      </c>
      <c r="G35" s="346">
        <v>122</v>
      </c>
      <c r="H35" s="347">
        <v>49.72</v>
      </c>
      <c r="I35" s="347">
        <v>1591</v>
      </c>
    </row>
    <row r="36" spans="1:9" x14ac:dyDescent="0.2">
      <c r="A36" s="341"/>
      <c r="B36" s="342" t="s">
        <v>45</v>
      </c>
      <c r="C36" s="342" t="s">
        <v>0</v>
      </c>
      <c r="D36" s="343">
        <v>1</v>
      </c>
      <c r="E36" s="343">
        <v>7</v>
      </c>
      <c r="F36" s="343">
        <v>74</v>
      </c>
      <c r="G36" s="343">
        <v>82</v>
      </c>
      <c r="H36" s="344">
        <v>38.72</v>
      </c>
      <c r="I36" s="344">
        <v>1239</v>
      </c>
    </row>
    <row r="37" spans="1:9" x14ac:dyDescent="0.2">
      <c r="A37" s="341"/>
      <c r="B37" s="345" t="s">
        <v>46</v>
      </c>
      <c r="C37" s="345" t="s">
        <v>0</v>
      </c>
      <c r="D37" s="346">
        <v>1</v>
      </c>
      <c r="E37" s="346">
        <v>2</v>
      </c>
      <c r="F37" s="346">
        <v>91</v>
      </c>
      <c r="G37" s="346">
        <v>94</v>
      </c>
      <c r="H37" s="347">
        <v>39.909999999999997</v>
      </c>
      <c r="I37" s="347">
        <v>1277</v>
      </c>
    </row>
    <row r="38" spans="1:9" x14ac:dyDescent="0.2">
      <c r="A38" s="341"/>
      <c r="B38" s="342" t="s">
        <v>47</v>
      </c>
      <c r="C38" s="342" t="s">
        <v>0</v>
      </c>
      <c r="D38" s="343">
        <v>1</v>
      </c>
      <c r="E38" s="343">
        <v>11</v>
      </c>
      <c r="F38" s="343">
        <v>141</v>
      </c>
      <c r="G38" s="343">
        <v>153</v>
      </c>
      <c r="H38" s="344">
        <v>51.84</v>
      </c>
      <c r="I38" s="344">
        <v>1659</v>
      </c>
    </row>
    <row r="39" spans="1:9" x14ac:dyDescent="0.2">
      <c r="A39" s="341"/>
      <c r="B39" s="345" t="s">
        <v>48</v>
      </c>
      <c r="C39" s="345" t="s">
        <v>0</v>
      </c>
      <c r="D39" s="346">
        <v>3</v>
      </c>
      <c r="E39" s="346">
        <v>8</v>
      </c>
      <c r="F39" s="346">
        <v>156</v>
      </c>
      <c r="G39" s="346">
        <v>167</v>
      </c>
      <c r="H39" s="347">
        <v>50.44</v>
      </c>
      <c r="I39" s="347">
        <v>1614</v>
      </c>
    </row>
    <row r="40" spans="1:9" x14ac:dyDescent="0.2">
      <c r="A40" s="341"/>
      <c r="B40" s="342" t="s">
        <v>49</v>
      </c>
      <c r="C40" s="342" t="s">
        <v>0</v>
      </c>
      <c r="D40" s="343">
        <v>3</v>
      </c>
      <c r="E40" s="343">
        <v>9</v>
      </c>
      <c r="F40" s="343">
        <v>151</v>
      </c>
      <c r="G40" s="343">
        <v>163</v>
      </c>
      <c r="H40" s="344">
        <v>55.72</v>
      </c>
      <c r="I40" s="344">
        <v>1783</v>
      </c>
    </row>
    <row r="41" spans="1:9" x14ac:dyDescent="0.2">
      <c r="A41" s="341"/>
      <c r="B41" s="345" t="s">
        <v>50</v>
      </c>
      <c r="C41" s="345" t="s">
        <v>0</v>
      </c>
      <c r="D41" s="346">
        <v>5</v>
      </c>
      <c r="E41" s="346">
        <v>11</v>
      </c>
      <c r="F41" s="346">
        <v>218</v>
      </c>
      <c r="G41" s="346">
        <v>234</v>
      </c>
      <c r="H41" s="347">
        <v>67.28</v>
      </c>
      <c r="I41" s="347">
        <v>2153</v>
      </c>
    </row>
    <row r="42" spans="1:9" x14ac:dyDescent="0.2">
      <c r="A42" s="341">
        <v>2019</v>
      </c>
      <c r="B42" s="342" t="s">
        <v>39</v>
      </c>
      <c r="C42" s="342" t="s">
        <v>0</v>
      </c>
      <c r="D42" s="343">
        <v>16</v>
      </c>
      <c r="E42" s="343">
        <v>13</v>
      </c>
      <c r="F42" s="343">
        <v>148</v>
      </c>
      <c r="G42" s="343">
        <v>177</v>
      </c>
      <c r="H42" s="344">
        <v>57.78</v>
      </c>
      <c r="I42" s="344">
        <v>1849</v>
      </c>
    </row>
    <row r="43" spans="1:9" x14ac:dyDescent="0.2">
      <c r="A43" s="341"/>
      <c r="B43" s="345" t="s">
        <v>40</v>
      </c>
      <c r="C43" s="345" t="s">
        <v>0</v>
      </c>
      <c r="D43" s="346">
        <v>5</v>
      </c>
      <c r="E43" s="346">
        <v>16</v>
      </c>
      <c r="F43" s="346">
        <v>107</v>
      </c>
      <c r="G43" s="346">
        <v>128</v>
      </c>
      <c r="H43" s="347">
        <v>45.47</v>
      </c>
      <c r="I43" s="347">
        <v>1455</v>
      </c>
    </row>
    <row r="44" spans="1:9" x14ac:dyDescent="0.2">
      <c r="A44" s="341"/>
      <c r="B44" s="342" t="s">
        <v>41</v>
      </c>
      <c r="C44" s="342" t="s">
        <v>0</v>
      </c>
      <c r="D44" s="343">
        <v>2</v>
      </c>
      <c r="E44" s="343">
        <v>10</v>
      </c>
      <c r="F44" s="343">
        <v>159</v>
      </c>
      <c r="G44" s="343">
        <v>171</v>
      </c>
      <c r="H44" s="344">
        <v>67.5</v>
      </c>
      <c r="I44" s="344">
        <v>2160</v>
      </c>
    </row>
    <row r="45" spans="1:9" x14ac:dyDescent="0.2">
      <c r="A45" s="341"/>
      <c r="B45" s="345" t="s">
        <v>42</v>
      </c>
      <c r="C45" s="345" t="s">
        <v>0</v>
      </c>
      <c r="D45" s="346">
        <v>5</v>
      </c>
      <c r="E45" s="346">
        <v>3</v>
      </c>
      <c r="F45" s="346">
        <v>98</v>
      </c>
      <c r="G45" s="346">
        <v>106</v>
      </c>
      <c r="H45" s="347">
        <v>39.06</v>
      </c>
      <c r="I45" s="347">
        <v>1250</v>
      </c>
    </row>
    <row r="46" spans="1:9" x14ac:dyDescent="0.2">
      <c r="A46" s="341"/>
      <c r="B46" s="342" t="s">
        <v>43</v>
      </c>
      <c r="C46" s="342" t="s">
        <v>0</v>
      </c>
      <c r="D46" s="343">
        <v>4</v>
      </c>
      <c r="E46" s="343">
        <v>1</v>
      </c>
      <c r="F46" s="343">
        <v>97</v>
      </c>
      <c r="G46" s="343">
        <v>102</v>
      </c>
      <c r="H46" s="344">
        <v>35.47</v>
      </c>
      <c r="I46" s="344">
        <v>1135</v>
      </c>
    </row>
    <row r="47" spans="1:9" x14ac:dyDescent="0.2">
      <c r="A47" s="341"/>
      <c r="B47" s="345" t="s">
        <v>44</v>
      </c>
      <c r="C47" s="345" t="s">
        <v>0</v>
      </c>
      <c r="D47" s="346">
        <v>2</v>
      </c>
      <c r="E47" s="346">
        <v>2</v>
      </c>
      <c r="F47" s="346">
        <v>217</v>
      </c>
      <c r="G47" s="346">
        <v>221</v>
      </c>
      <c r="H47" s="347">
        <v>77.84</v>
      </c>
      <c r="I47" s="347">
        <v>2491</v>
      </c>
    </row>
    <row r="48" spans="1:9" x14ac:dyDescent="0.2">
      <c r="A48" s="341"/>
      <c r="B48" s="342" t="s">
        <v>45</v>
      </c>
      <c r="C48" s="342" t="s">
        <v>0</v>
      </c>
      <c r="D48" s="343">
        <v>1</v>
      </c>
      <c r="E48" s="343">
        <v>8</v>
      </c>
      <c r="F48" s="343">
        <v>176</v>
      </c>
      <c r="G48" s="343">
        <v>185</v>
      </c>
      <c r="H48" s="344">
        <v>64.63</v>
      </c>
      <c r="I48" s="344">
        <v>2068</v>
      </c>
    </row>
    <row r="49" spans="1:9" x14ac:dyDescent="0.2">
      <c r="A49" s="341"/>
      <c r="B49" s="345" t="s">
        <v>46</v>
      </c>
      <c r="C49" s="345" t="s">
        <v>0</v>
      </c>
      <c r="D49" s="346">
        <v>1</v>
      </c>
      <c r="E49" s="346">
        <v>4</v>
      </c>
      <c r="F49" s="346">
        <v>156</v>
      </c>
      <c r="G49" s="346">
        <v>161</v>
      </c>
      <c r="H49" s="347">
        <v>57.09</v>
      </c>
      <c r="I49" s="347">
        <v>1827</v>
      </c>
    </row>
    <row r="50" spans="1:9" x14ac:dyDescent="0.2">
      <c r="A50" s="341"/>
      <c r="B50" s="342" t="s">
        <v>47</v>
      </c>
      <c r="C50" s="342" t="s">
        <v>0</v>
      </c>
      <c r="D50" s="343">
        <v>2</v>
      </c>
      <c r="E50" s="343">
        <v>6</v>
      </c>
      <c r="F50" s="343">
        <v>238</v>
      </c>
      <c r="G50" s="343">
        <v>246</v>
      </c>
      <c r="H50" s="344">
        <v>77.06</v>
      </c>
      <c r="I50" s="344">
        <v>2466</v>
      </c>
    </row>
    <row r="51" spans="1:9" x14ac:dyDescent="0.2">
      <c r="A51" s="341"/>
      <c r="B51" s="345" t="s">
        <v>48</v>
      </c>
      <c r="C51" s="345" t="s">
        <v>0</v>
      </c>
      <c r="D51" s="346">
        <v>0</v>
      </c>
      <c r="E51" s="346">
        <v>15</v>
      </c>
      <c r="F51" s="346">
        <v>244</v>
      </c>
      <c r="G51" s="346">
        <v>259</v>
      </c>
      <c r="H51" s="347">
        <v>90.44</v>
      </c>
      <c r="I51" s="347">
        <v>2894</v>
      </c>
    </row>
    <row r="52" spans="1:9" x14ac:dyDescent="0.2">
      <c r="A52" s="341"/>
      <c r="B52" s="342" t="s">
        <v>49</v>
      </c>
      <c r="C52" s="342" t="s">
        <v>0</v>
      </c>
      <c r="D52" s="343">
        <v>4</v>
      </c>
      <c r="E52" s="343">
        <v>10</v>
      </c>
      <c r="F52" s="343">
        <v>293</v>
      </c>
      <c r="G52" s="343">
        <v>307</v>
      </c>
      <c r="H52" s="344">
        <v>96.56</v>
      </c>
      <c r="I52" s="344">
        <v>3090</v>
      </c>
    </row>
    <row r="53" spans="1:9" x14ac:dyDescent="0.2">
      <c r="A53" s="341"/>
      <c r="B53" s="345" t="s">
        <v>50</v>
      </c>
      <c r="C53" s="345" t="s">
        <v>0</v>
      </c>
      <c r="D53" s="346">
        <v>3</v>
      </c>
      <c r="E53" s="346">
        <v>9</v>
      </c>
      <c r="F53" s="346">
        <v>302</v>
      </c>
      <c r="G53" s="346">
        <v>314</v>
      </c>
      <c r="H53" s="347">
        <v>91.34</v>
      </c>
      <c r="I53" s="347">
        <v>2923</v>
      </c>
    </row>
    <row r="54" spans="1:9" x14ac:dyDescent="0.2">
      <c r="A54" s="348">
        <v>2020</v>
      </c>
      <c r="B54" s="342" t="s">
        <v>39</v>
      </c>
      <c r="C54" s="342" t="s">
        <v>0</v>
      </c>
      <c r="D54" s="343">
        <v>1</v>
      </c>
      <c r="E54" s="343">
        <v>19</v>
      </c>
      <c r="F54" s="343">
        <v>191</v>
      </c>
      <c r="G54" s="343">
        <v>211</v>
      </c>
      <c r="H54" s="344">
        <v>78.41</v>
      </c>
      <c r="I54" s="344">
        <v>2509</v>
      </c>
    </row>
    <row r="55" spans="1:9" x14ac:dyDescent="0.2">
      <c r="A55" s="348"/>
      <c r="B55" s="345" t="s">
        <v>40</v>
      </c>
      <c r="C55" s="345" t="s">
        <v>0</v>
      </c>
      <c r="D55" s="346">
        <v>5</v>
      </c>
      <c r="E55" s="346">
        <v>13</v>
      </c>
      <c r="F55" s="346">
        <v>182</v>
      </c>
      <c r="G55" s="346">
        <v>200</v>
      </c>
      <c r="H55" s="347">
        <v>74.81</v>
      </c>
      <c r="I55" s="347">
        <v>2394</v>
      </c>
    </row>
    <row r="56" spans="1:9" x14ac:dyDescent="0.2">
      <c r="A56" s="348"/>
      <c r="B56" s="342" t="s">
        <v>41</v>
      </c>
      <c r="C56" s="342" t="s">
        <v>0</v>
      </c>
      <c r="D56" s="343">
        <v>4</v>
      </c>
      <c r="E56" s="343">
        <v>23</v>
      </c>
      <c r="F56" s="343">
        <v>234</v>
      </c>
      <c r="G56" s="343">
        <v>261</v>
      </c>
      <c r="H56" s="344">
        <v>74.63</v>
      </c>
      <c r="I56" s="344">
        <v>2388</v>
      </c>
    </row>
    <row r="57" spans="1:9" x14ac:dyDescent="0.2">
      <c r="A57" s="348"/>
      <c r="B57" s="345" t="s">
        <v>42</v>
      </c>
      <c r="C57" s="345" t="s">
        <v>0</v>
      </c>
      <c r="D57" s="346">
        <v>2</v>
      </c>
      <c r="E57" s="346">
        <v>10</v>
      </c>
      <c r="F57" s="346">
        <v>142</v>
      </c>
      <c r="G57" s="346">
        <v>154</v>
      </c>
      <c r="H57" s="347">
        <v>34.53</v>
      </c>
      <c r="I57" s="347">
        <v>1105</v>
      </c>
    </row>
    <row r="58" spans="1:9" x14ac:dyDescent="0.2">
      <c r="A58" s="348"/>
      <c r="B58" s="342" t="s">
        <v>43</v>
      </c>
      <c r="C58" s="342" t="s">
        <v>0</v>
      </c>
      <c r="D58" s="343">
        <v>4</v>
      </c>
      <c r="E58" s="343">
        <v>6</v>
      </c>
      <c r="F58" s="343">
        <v>87</v>
      </c>
      <c r="G58" s="343">
        <v>97</v>
      </c>
      <c r="H58" s="344">
        <v>36.94</v>
      </c>
      <c r="I58" s="344">
        <v>1182</v>
      </c>
    </row>
    <row r="59" spans="1:9" x14ac:dyDescent="0.2">
      <c r="A59" s="348"/>
      <c r="B59" s="345" t="s">
        <v>44</v>
      </c>
      <c r="C59" s="345" t="s">
        <v>0</v>
      </c>
      <c r="D59" s="346">
        <v>1</v>
      </c>
      <c r="E59" s="346">
        <v>10</v>
      </c>
      <c r="F59" s="346">
        <v>143</v>
      </c>
      <c r="G59" s="346">
        <v>154</v>
      </c>
      <c r="H59" s="347">
        <v>52.69</v>
      </c>
      <c r="I59" s="347">
        <v>1686</v>
      </c>
    </row>
    <row r="60" spans="1:9" x14ac:dyDescent="0.2">
      <c r="A60" s="348"/>
      <c r="B60" s="342" t="s">
        <v>45</v>
      </c>
      <c r="C60" s="342" t="s">
        <v>0</v>
      </c>
      <c r="D60" s="343">
        <v>0</v>
      </c>
      <c r="E60" s="343">
        <v>11</v>
      </c>
      <c r="F60" s="343">
        <v>172</v>
      </c>
      <c r="G60" s="343">
        <v>183</v>
      </c>
      <c r="H60" s="344">
        <v>55.19</v>
      </c>
      <c r="I60" s="344">
        <v>1766</v>
      </c>
    </row>
    <row r="61" spans="1:9" x14ac:dyDescent="0.2">
      <c r="A61" s="348"/>
      <c r="B61" s="345" t="s">
        <v>46</v>
      </c>
      <c r="C61" s="345" t="s">
        <v>0</v>
      </c>
      <c r="D61" s="346">
        <v>3</v>
      </c>
      <c r="E61" s="346">
        <v>9</v>
      </c>
      <c r="F61" s="346">
        <v>161</v>
      </c>
      <c r="G61" s="346">
        <v>173</v>
      </c>
      <c r="H61" s="347">
        <v>56.38</v>
      </c>
      <c r="I61" s="347">
        <v>1804</v>
      </c>
    </row>
    <row r="62" spans="1:9" x14ac:dyDescent="0.2">
      <c r="A62" s="348"/>
      <c r="B62" s="342" t="s">
        <v>47</v>
      </c>
      <c r="C62" s="342" t="s">
        <v>0</v>
      </c>
      <c r="D62" s="343">
        <v>6</v>
      </c>
      <c r="E62" s="343">
        <v>3</v>
      </c>
      <c r="F62" s="343">
        <v>138</v>
      </c>
      <c r="G62" s="343">
        <v>147</v>
      </c>
      <c r="H62" s="344">
        <v>49.19</v>
      </c>
      <c r="I62" s="344">
        <v>1574</v>
      </c>
    </row>
    <row r="63" spans="1:9" x14ac:dyDescent="0.2">
      <c r="A63" s="348"/>
      <c r="B63" s="345" t="s">
        <v>48</v>
      </c>
      <c r="C63" s="345" t="s">
        <v>0</v>
      </c>
      <c r="D63" s="346">
        <v>4</v>
      </c>
      <c r="E63" s="346">
        <v>7</v>
      </c>
      <c r="F63" s="346">
        <v>154</v>
      </c>
      <c r="G63" s="346">
        <v>165</v>
      </c>
      <c r="H63" s="347">
        <v>64.75</v>
      </c>
      <c r="I63" s="347">
        <v>2072</v>
      </c>
    </row>
    <row r="64" spans="1:9" x14ac:dyDescent="0.2">
      <c r="A64" s="348"/>
      <c r="B64" s="342" t="s">
        <v>49</v>
      </c>
      <c r="C64" s="342" t="s">
        <v>0</v>
      </c>
      <c r="D64" s="343">
        <v>3</v>
      </c>
      <c r="E64" s="343">
        <v>7</v>
      </c>
      <c r="F64" s="343">
        <v>191</v>
      </c>
      <c r="G64" s="343">
        <v>201</v>
      </c>
      <c r="H64" s="344">
        <v>75.06</v>
      </c>
      <c r="I64" s="344">
        <v>2402</v>
      </c>
    </row>
    <row r="65" spans="1:9" x14ac:dyDescent="0.2">
      <c r="A65" s="348"/>
      <c r="B65" s="345" t="s">
        <v>50</v>
      </c>
      <c r="C65" s="345" t="s">
        <v>0</v>
      </c>
      <c r="D65" s="346">
        <v>6</v>
      </c>
      <c r="E65" s="346">
        <v>15</v>
      </c>
      <c r="F65" s="346">
        <v>324</v>
      </c>
      <c r="G65" s="346">
        <v>345</v>
      </c>
      <c r="H65" s="347">
        <v>110.09</v>
      </c>
      <c r="I65" s="347">
        <v>3523</v>
      </c>
    </row>
    <row r="66" spans="1:9" x14ac:dyDescent="0.2">
      <c r="A66" s="341">
        <v>2021</v>
      </c>
      <c r="B66" s="342" t="s">
        <v>39</v>
      </c>
      <c r="C66" s="342" t="s">
        <v>0</v>
      </c>
      <c r="D66" s="343">
        <v>1</v>
      </c>
      <c r="E66" s="343">
        <v>10</v>
      </c>
      <c r="F66" s="343">
        <v>215</v>
      </c>
      <c r="G66" s="343">
        <v>226</v>
      </c>
      <c r="H66" s="344">
        <v>83.94</v>
      </c>
      <c r="I66" s="344">
        <v>2686</v>
      </c>
    </row>
    <row r="67" spans="1:9" x14ac:dyDescent="0.2">
      <c r="A67" s="341"/>
      <c r="B67" s="345" t="s">
        <v>40</v>
      </c>
      <c r="C67" s="345" t="s">
        <v>0</v>
      </c>
      <c r="D67" s="346">
        <v>6</v>
      </c>
      <c r="E67" s="346">
        <v>12</v>
      </c>
      <c r="F67" s="346">
        <v>278</v>
      </c>
      <c r="G67" s="346">
        <v>296</v>
      </c>
      <c r="H67" s="349">
        <v>98</v>
      </c>
      <c r="I67" s="347">
        <v>3136</v>
      </c>
    </row>
    <row r="68" spans="1:9" x14ac:dyDescent="0.2">
      <c r="A68" s="341"/>
      <c r="B68" s="342" t="s">
        <v>41</v>
      </c>
      <c r="C68" s="342" t="s">
        <v>0</v>
      </c>
      <c r="D68" s="343">
        <v>6</v>
      </c>
      <c r="E68" s="343">
        <v>10</v>
      </c>
      <c r="F68" s="343">
        <v>359</v>
      </c>
      <c r="G68" s="343">
        <v>375</v>
      </c>
      <c r="H68" s="350">
        <v>126.22</v>
      </c>
      <c r="I68" s="344">
        <v>4039</v>
      </c>
    </row>
    <row r="69" spans="1:9" x14ac:dyDescent="0.2">
      <c r="A69" s="341"/>
      <c r="B69" s="345" t="s">
        <v>42</v>
      </c>
      <c r="C69" s="345" t="s">
        <v>0</v>
      </c>
      <c r="D69" s="346">
        <v>6</v>
      </c>
      <c r="E69" s="346">
        <v>23</v>
      </c>
      <c r="F69" s="346">
        <v>470</v>
      </c>
      <c r="G69" s="346">
        <v>499</v>
      </c>
      <c r="H69" s="349">
        <v>142.59</v>
      </c>
      <c r="I69" s="347">
        <v>4563</v>
      </c>
    </row>
    <row r="70" spans="1:9" x14ac:dyDescent="0.2">
      <c r="A70" s="341"/>
      <c r="B70" s="342" t="s">
        <v>43</v>
      </c>
      <c r="C70" s="342" t="s">
        <v>0</v>
      </c>
      <c r="D70" s="343">
        <v>7</v>
      </c>
      <c r="E70" s="343">
        <v>30</v>
      </c>
      <c r="F70" s="343">
        <v>431</v>
      </c>
      <c r="G70" s="343">
        <v>468</v>
      </c>
      <c r="H70" s="350">
        <v>136.72</v>
      </c>
      <c r="I70" s="344">
        <v>4375</v>
      </c>
    </row>
    <row r="71" spans="1:9" x14ac:dyDescent="0.2">
      <c r="A71" s="341"/>
      <c r="B71" s="345" t="s">
        <v>44</v>
      </c>
      <c r="C71" s="345" t="s">
        <v>0</v>
      </c>
      <c r="D71" s="346">
        <v>1</v>
      </c>
      <c r="E71" s="346">
        <v>32</v>
      </c>
      <c r="F71" s="346">
        <v>359</v>
      </c>
      <c r="G71" s="346">
        <v>392</v>
      </c>
      <c r="H71" s="349">
        <v>135.75</v>
      </c>
      <c r="I71" s="347">
        <v>4344</v>
      </c>
    </row>
    <row r="72" spans="1:9" x14ac:dyDescent="0.2">
      <c r="A72" s="341"/>
      <c r="B72" s="342" t="s">
        <v>45</v>
      </c>
      <c r="C72" s="342" t="s">
        <v>0</v>
      </c>
      <c r="D72" s="343">
        <v>12</v>
      </c>
      <c r="E72" s="343">
        <v>24</v>
      </c>
      <c r="F72" s="343">
        <v>409</v>
      </c>
      <c r="G72" s="343">
        <v>445</v>
      </c>
      <c r="H72" s="350">
        <v>141.22</v>
      </c>
      <c r="I72" s="344">
        <v>4519</v>
      </c>
    </row>
    <row r="73" spans="1:9" x14ac:dyDescent="0.2">
      <c r="A73" s="341"/>
      <c r="B73" s="345" t="s">
        <v>46</v>
      </c>
      <c r="C73" s="345" t="s">
        <v>0</v>
      </c>
      <c r="D73" s="346">
        <v>5</v>
      </c>
      <c r="E73" s="346">
        <v>23</v>
      </c>
      <c r="F73" s="346">
        <v>321</v>
      </c>
      <c r="G73" s="346">
        <v>349</v>
      </c>
      <c r="H73" s="349">
        <v>124.5</v>
      </c>
      <c r="I73" s="347">
        <v>3984</v>
      </c>
    </row>
    <row r="74" spans="1:9" x14ac:dyDescent="0.2">
      <c r="A74" s="341"/>
      <c r="B74" s="342" t="s">
        <v>47</v>
      </c>
      <c r="C74" s="342" t="s">
        <v>0</v>
      </c>
      <c r="D74" s="343">
        <v>5</v>
      </c>
      <c r="E74" s="343">
        <v>34</v>
      </c>
      <c r="F74" s="343">
        <v>339</v>
      </c>
      <c r="G74" s="343">
        <v>378</v>
      </c>
      <c r="H74" s="350">
        <v>126.56</v>
      </c>
      <c r="I74" s="344">
        <v>4050</v>
      </c>
    </row>
    <row r="75" spans="1:9" x14ac:dyDescent="0.2">
      <c r="A75" s="341"/>
      <c r="B75" s="345" t="s">
        <v>48</v>
      </c>
      <c r="C75" s="345" t="s">
        <v>0</v>
      </c>
      <c r="D75" s="346">
        <v>16</v>
      </c>
      <c r="E75" s="346">
        <v>65</v>
      </c>
      <c r="F75" s="346">
        <v>246</v>
      </c>
      <c r="G75" s="346">
        <v>327</v>
      </c>
      <c r="H75" s="349">
        <v>109.31</v>
      </c>
      <c r="I75" s="347">
        <v>3498</v>
      </c>
    </row>
  </sheetData>
  <mergeCells count="7">
    <mergeCell ref="A54:A65"/>
    <mergeCell ref="A66:A75"/>
    <mergeCell ref="H1:I1"/>
    <mergeCell ref="A6:A17"/>
    <mergeCell ref="A18:A29"/>
    <mergeCell ref="A30:A41"/>
    <mergeCell ref="A42:A53"/>
  </mergeCells>
  <hyperlinks>
    <hyperlink ref="H1:I1" location="Index!A1" display="Regresar al Índice" xr:uid="{1D0BF15E-03EC-4F36-80D2-F9078EA5F1F5}"/>
  </hyperlinks>
  <pageMargins left="0.7" right="0.7" top="0.75" bottom="0.75" header="0.3" footer="0.3"/>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38DB7-0AFB-4B32-A7DF-CA1F798D14B7}">
  <sheetPr codeName="Hoja144"/>
  <dimension ref="A1:I39"/>
  <sheetViews>
    <sheetView workbookViewId="0"/>
  </sheetViews>
  <sheetFormatPr baseColWidth="10" defaultRowHeight="14.25" x14ac:dyDescent="0.2"/>
  <cols>
    <col min="1" max="16384" width="11.42578125" style="10"/>
  </cols>
  <sheetData>
    <row r="1" spans="1:9" x14ac:dyDescent="0.2">
      <c r="A1" s="13" t="s">
        <v>1303</v>
      </c>
      <c r="H1" s="291" t="s">
        <v>38</v>
      </c>
      <c r="I1" s="291"/>
    </row>
    <row r="2" spans="1:9" x14ac:dyDescent="0.2">
      <c r="A2" s="292" t="s">
        <v>514</v>
      </c>
    </row>
    <row r="6" spans="1:9" x14ac:dyDescent="0.2">
      <c r="B6" s="10" t="s">
        <v>521</v>
      </c>
      <c r="C6" s="10" t="s">
        <v>515</v>
      </c>
      <c r="D6" s="10" t="s">
        <v>516</v>
      </c>
      <c r="E6" s="10" t="s">
        <v>962</v>
      </c>
    </row>
    <row r="7" spans="1:9" x14ac:dyDescent="0.2">
      <c r="A7" s="10" t="s">
        <v>3</v>
      </c>
      <c r="B7" s="10">
        <v>44</v>
      </c>
      <c r="C7" s="10">
        <v>0</v>
      </c>
      <c r="D7" s="10">
        <v>8</v>
      </c>
      <c r="E7" s="10">
        <v>36</v>
      </c>
    </row>
    <row r="8" spans="1:9" x14ac:dyDescent="0.2">
      <c r="A8" s="10" t="s">
        <v>4</v>
      </c>
      <c r="B8" s="10">
        <v>75</v>
      </c>
      <c r="C8" s="10">
        <v>0</v>
      </c>
      <c r="D8" s="10">
        <v>18</v>
      </c>
      <c r="E8" s="10">
        <v>57</v>
      </c>
    </row>
    <row r="9" spans="1:9" x14ac:dyDescent="0.2">
      <c r="A9" s="10" t="s">
        <v>5</v>
      </c>
      <c r="B9" s="10">
        <v>43</v>
      </c>
      <c r="C9" s="10">
        <v>0</v>
      </c>
      <c r="D9" s="10">
        <v>5</v>
      </c>
      <c r="E9" s="10">
        <v>38</v>
      </c>
    </row>
    <row r="10" spans="1:9" x14ac:dyDescent="0.2">
      <c r="A10" s="10" t="s">
        <v>6</v>
      </c>
      <c r="B10" s="10">
        <v>18</v>
      </c>
      <c r="C10" s="10">
        <v>0</v>
      </c>
      <c r="D10" s="10">
        <v>0</v>
      </c>
      <c r="E10" s="10">
        <v>18</v>
      </c>
    </row>
    <row r="11" spans="1:9" x14ac:dyDescent="0.2">
      <c r="A11" s="10" t="s">
        <v>10</v>
      </c>
      <c r="B11" s="10">
        <v>101</v>
      </c>
      <c r="C11" s="10">
        <v>1</v>
      </c>
      <c r="D11" s="10">
        <v>12</v>
      </c>
      <c r="E11" s="10">
        <v>88</v>
      </c>
    </row>
    <row r="12" spans="1:9" x14ac:dyDescent="0.2">
      <c r="A12" s="10" t="s">
        <v>11</v>
      </c>
      <c r="B12" s="10">
        <v>17</v>
      </c>
      <c r="C12" s="10">
        <v>0</v>
      </c>
      <c r="D12" s="10">
        <v>0</v>
      </c>
      <c r="E12" s="10">
        <v>17</v>
      </c>
    </row>
    <row r="13" spans="1:9" x14ac:dyDescent="0.2">
      <c r="A13" s="10" t="s">
        <v>7</v>
      </c>
      <c r="B13" s="10">
        <v>26</v>
      </c>
      <c r="C13" s="10">
        <v>0</v>
      </c>
      <c r="D13" s="10">
        <v>1</v>
      </c>
      <c r="E13" s="10">
        <v>25</v>
      </c>
    </row>
    <row r="14" spans="1:9" x14ac:dyDescent="0.2">
      <c r="A14" s="10" t="s">
        <v>8</v>
      </c>
      <c r="B14" s="10">
        <v>68</v>
      </c>
      <c r="C14" s="10">
        <v>1</v>
      </c>
      <c r="D14" s="10">
        <v>16</v>
      </c>
      <c r="E14" s="10">
        <v>51</v>
      </c>
    </row>
    <row r="15" spans="1:9" x14ac:dyDescent="0.2">
      <c r="A15" s="10" t="s">
        <v>9</v>
      </c>
      <c r="B15" s="10">
        <v>753</v>
      </c>
      <c r="C15" s="10">
        <v>106</v>
      </c>
      <c r="D15" s="10">
        <v>152</v>
      </c>
      <c r="E15" s="10">
        <v>495</v>
      </c>
    </row>
    <row r="16" spans="1:9" x14ac:dyDescent="0.2">
      <c r="A16" s="10" t="s">
        <v>12</v>
      </c>
      <c r="B16" s="10">
        <v>16</v>
      </c>
      <c r="C16" s="10">
        <v>0</v>
      </c>
      <c r="D16" s="10">
        <v>0</v>
      </c>
      <c r="E16" s="10">
        <v>16</v>
      </c>
    </row>
    <row r="17" spans="1:5" x14ac:dyDescent="0.2">
      <c r="A17" s="10" t="s">
        <v>14</v>
      </c>
      <c r="B17" s="10">
        <v>127</v>
      </c>
      <c r="C17" s="10">
        <v>3</v>
      </c>
      <c r="D17" s="10">
        <v>23</v>
      </c>
      <c r="E17" s="10">
        <v>101</v>
      </c>
    </row>
    <row r="18" spans="1:5" x14ac:dyDescent="0.2">
      <c r="A18" s="10" t="s">
        <v>15</v>
      </c>
      <c r="B18" s="10">
        <v>7</v>
      </c>
      <c r="C18" s="10">
        <v>0</v>
      </c>
      <c r="D18" s="10">
        <v>0</v>
      </c>
      <c r="E18" s="10">
        <v>7</v>
      </c>
    </row>
    <row r="19" spans="1:5" x14ac:dyDescent="0.2">
      <c r="A19" s="10" t="s">
        <v>16</v>
      </c>
      <c r="B19" s="10">
        <v>77</v>
      </c>
      <c r="C19" s="10">
        <v>35</v>
      </c>
      <c r="D19" s="10">
        <v>5</v>
      </c>
      <c r="E19" s="10">
        <v>37</v>
      </c>
    </row>
    <row r="20" spans="1:5" x14ac:dyDescent="0.2">
      <c r="A20" s="339" t="s">
        <v>0</v>
      </c>
      <c r="B20" s="339">
        <v>327</v>
      </c>
      <c r="C20" s="339">
        <v>16</v>
      </c>
      <c r="D20" s="339">
        <v>65</v>
      </c>
      <c r="E20" s="339">
        <v>246</v>
      </c>
    </row>
    <row r="21" spans="1:5" x14ac:dyDescent="0.2">
      <c r="A21" s="10" t="s">
        <v>13</v>
      </c>
      <c r="B21" s="10">
        <v>549</v>
      </c>
      <c r="C21" s="10">
        <v>87</v>
      </c>
      <c r="D21" s="10">
        <v>95</v>
      </c>
      <c r="E21" s="10">
        <v>367</v>
      </c>
    </row>
    <row r="22" spans="1:5" x14ac:dyDescent="0.2">
      <c r="A22" s="10" t="s">
        <v>17</v>
      </c>
      <c r="B22" s="10">
        <v>103</v>
      </c>
      <c r="C22" s="10">
        <v>1</v>
      </c>
      <c r="D22" s="10">
        <v>21</v>
      </c>
      <c r="E22" s="10">
        <v>81</v>
      </c>
    </row>
    <row r="23" spans="1:5" x14ac:dyDescent="0.2">
      <c r="A23" s="10" t="s">
        <v>18</v>
      </c>
      <c r="B23" s="10">
        <v>40</v>
      </c>
      <c r="C23" s="10">
        <v>0</v>
      </c>
      <c r="D23" s="10">
        <v>8</v>
      </c>
      <c r="E23" s="10">
        <v>32</v>
      </c>
    </row>
    <row r="24" spans="1:5" x14ac:dyDescent="0.2">
      <c r="A24" s="10" t="s">
        <v>19</v>
      </c>
      <c r="B24" s="10">
        <v>6</v>
      </c>
      <c r="C24" s="10">
        <v>0</v>
      </c>
      <c r="D24" s="10">
        <v>0</v>
      </c>
      <c r="E24" s="10">
        <v>6</v>
      </c>
    </row>
    <row r="25" spans="1:5" x14ac:dyDescent="0.2">
      <c r="A25" s="10" t="s">
        <v>20</v>
      </c>
      <c r="B25" s="10">
        <v>376</v>
      </c>
      <c r="C25" s="10">
        <v>7</v>
      </c>
      <c r="D25" s="10">
        <v>52</v>
      </c>
      <c r="E25" s="10">
        <v>317</v>
      </c>
    </row>
    <row r="26" spans="1:5" x14ac:dyDescent="0.2">
      <c r="A26" s="10" t="s">
        <v>21</v>
      </c>
      <c r="B26" s="10">
        <v>29</v>
      </c>
      <c r="C26" s="10">
        <v>1</v>
      </c>
      <c r="D26" s="10">
        <v>1</v>
      </c>
      <c r="E26" s="10">
        <v>27</v>
      </c>
    </row>
    <row r="27" spans="1:5" x14ac:dyDescent="0.2">
      <c r="A27" s="10" t="s">
        <v>22</v>
      </c>
      <c r="B27" s="10">
        <v>117</v>
      </c>
      <c r="C27" s="10">
        <v>2</v>
      </c>
      <c r="D27" s="10">
        <v>13</v>
      </c>
      <c r="E27" s="10">
        <v>102</v>
      </c>
    </row>
    <row r="28" spans="1:5" x14ac:dyDescent="0.2">
      <c r="A28" s="10" t="s">
        <v>23</v>
      </c>
      <c r="B28" s="10">
        <v>64</v>
      </c>
      <c r="C28" s="10">
        <v>1</v>
      </c>
      <c r="D28" s="10">
        <v>16</v>
      </c>
      <c r="E28" s="10">
        <v>47</v>
      </c>
    </row>
    <row r="29" spans="1:5" x14ac:dyDescent="0.2">
      <c r="A29" s="10" t="s">
        <v>24</v>
      </c>
      <c r="B29" s="10">
        <v>37</v>
      </c>
      <c r="C29" s="10">
        <v>0</v>
      </c>
      <c r="D29" s="10">
        <v>2</v>
      </c>
      <c r="E29" s="10">
        <v>35</v>
      </c>
    </row>
    <row r="30" spans="1:5" x14ac:dyDescent="0.2">
      <c r="A30" s="10" t="s">
        <v>25</v>
      </c>
      <c r="B30" s="10">
        <v>47</v>
      </c>
      <c r="C30" s="10">
        <v>0</v>
      </c>
      <c r="D30" s="10">
        <v>10</v>
      </c>
      <c r="E30" s="10">
        <v>37</v>
      </c>
    </row>
    <row r="31" spans="1:5" x14ac:dyDescent="0.2">
      <c r="A31" s="10" t="s">
        <v>26</v>
      </c>
      <c r="B31" s="10">
        <v>136</v>
      </c>
      <c r="C31" s="10">
        <v>1</v>
      </c>
      <c r="D31" s="10">
        <v>19</v>
      </c>
      <c r="E31" s="10">
        <v>116</v>
      </c>
    </row>
    <row r="32" spans="1:5" x14ac:dyDescent="0.2">
      <c r="A32" s="10" t="s">
        <v>27</v>
      </c>
      <c r="B32" s="10">
        <v>58</v>
      </c>
      <c r="C32" s="10">
        <v>0</v>
      </c>
      <c r="D32" s="10">
        <v>1</v>
      </c>
      <c r="E32" s="10">
        <v>57</v>
      </c>
    </row>
    <row r="33" spans="1:5" x14ac:dyDescent="0.2">
      <c r="A33" s="10" t="s">
        <v>28</v>
      </c>
      <c r="B33" s="10">
        <v>19</v>
      </c>
      <c r="C33" s="10">
        <v>0</v>
      </c>
      <c r="D33" s="10">
        <v>0</v>
      </c>
      <c r="E33" s="10">
        <v>19</v>
      </c>
    </row>
    <row r="34" spans="1:5" x14ac:dyDescent="0.2">
      <c r="A34" s="10" t="s">
        <v>29</v>
      </c>
      <c r="B34" s="10">
        <v>41</v>
      </c>
      <c r="C34" s="10">
        <v>1</v>
      </c>
      <c r="D34" s="10">
        <v>1</v>
      </c>
      <c r="E34" s="10">
        <v>39</v>
      </c>
    </row>
    <row r="35" spans="1:5" x14ac:dyDescent="0.2">
      <c r="A35" s="10" t="s">
        <v>30</v>
      </c>
      <c r="B35" s="10">
        <v>3</v>
      </c>
      <c r="C35" s="10">
        <v>0</v>
      </c>
      <c r="D35" s="10">
        <v>0</v>
      </c>
      <c r="E35" s="10">
        <v>3</v>
      </c>
    </row>
    <row r="36" spans="1:5" x14ac:dyDescent="0.2">
      <c r="A36" s="10" t="s">
        <v>31</v>
      </c>
      <c r="B36" s="10">
        <v>85</v>
      </c>
      <c r="C36" s="10">
        <v>0</v>
      </c>
      <c r="D36" s="10">
        <v>10</v>
      </c>
      <c r="E36" s="10">
        <v>75</v>
      </c>
    </row>
    <row r="37" spans="1:5" x14ac:dyDescent="0.2">
      <c r="A37" s="10" t="s">
        <v>32</v>
      </c>
      <c r="B37" s="10">
        <v>78</v>
      </c>
      <c r="C37" s="10">
        <v>2</v>
      </c>
      <c r="D37" s="10">
        <v>12</v>
      </c>
      <c r="E37" s="10">
        <v>64</v>
      </c>
    </row>
    <row r="38" spans="1:5" x14ac:dyDescent="0.2">
      <c r="A38" s="10" t="s">
        <v>33</v>
      </c>
      <c r="B38" s="10">
        <v>11</v>
      </c>
      <c r="C38" s="10">
        <v>0</v>
      </c>
      <c r="D38" s="10">
        <v>1</v>
      </c>
      <c r="E38" s="10">
        <v>10</v>
      </c>
    </row>
    <row r="39" spans="1:5" ht="15" x14ac:dyDescent="0.25">
      <c r="A39" s="335" t="s">
        <v>1</v>
      </c>
      <c r="B39" s="337">
        <v>3498</v>
      </c>
      <c r="C39" s="337">
        <v>265</v>
      </c>
      <c r="D39" s="337">
        <v>567</v>
      </c>
      <c r="E39" s="337">
        <v>2666</v>
      </c>
    </row>
  </sheetData>
  <mergeCells count="1">
    <mergeCell ref="H1:I1"/>
  </mergeCells>
  <hyperlinks>
    <hyperlink ref="H1:I1" location="Index!A1" display="Regresar al Índice" xr:uid="{A5433B23-D9C2-46AF-986D-7E6BEC243084}"/>
  </hyperlink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47FEC-3982-41FE-9CBB-9F1499803613}">
  <sheetPr codeName="Hoja145"/>
  <dimension ref="A1:I39"/>
  <sheetViews>
    <sheetView workbookViewId="0"/>
  </sheetViews>
  <sheetFormatPr baseColWidth="10" defaultRowHeight="14.25" x14ac:dyDescent="0.2"/>
  <cols>
    <col min="1" max="16384" width="11.42578125" style="10"/>
  </cols>
  <sheetData>
    <row r="1" spans="1:9" x14ac:dyDescent="0.2">
      <c r="A1" s="13" t="s">
        <v>1304</v>
      </c>
      <c r="H1" s="291" t="s">
        <v>38</v>
      </c>
      <c r="I1" s="291"/>
    </row>
    <row r="2" spans="1:9" x14ac:dyDescent="0.2">
      <c r="A2" s="292" t="s">
        <v>514</v>
      </c>
    </row>
    <row r="6" spans="1:9" x14ac:dyDescent="0.2">
      <c r="B6" s="10" t="s">
        <v>521</v>
      </c>
      <c r="C6" s="10" t="s">
        <v>515</v>
      </c>
      <c r="D6" s="10" t="s">
        <v>516</v>
      </c>
      <c r="E6" s="10" t="s">
        <v>517</v>
      </c>
    </row>
    <row r="7" spans="1:9" x14ac:dyDescent="0.2">
      <c r="A7" s="10" t="s">
        <v>30</v>
      </c>
      <c r="B7" s="10">
        <v>3</v>
      </c>
      <c r="C7" s="10">
        <v>0</v>
      </c>
      <c r="D7" s="10">
        <v>0</v>
      </c>
      <c r="E7" s="10">
        <v>3</v>
      </c>
    </row>
    <row r="8" spans="1:9" x14ac:dyDescent="0.2">
      <c r="A8" s="10" t="s">
        <v>19</v>
      </c>
      <c r="B8" s="10">
        <v>6</v>
      </c>
      <c r="C8" s="10">
        <v>0</v>
      </c>
      <c r="D8" s="10">
        <v>0</v>
      </c>
      <c r="E8" s="10">
        <v>6</v>
      </c>
    </row>
    <row r="9" spans="1:9" x14ac:dyDescent="0.2">
      <c r="A9" s="10" t="s">
        <v>15</v>
      </c>
      <c r="B9" s="10">
        <v>7</v>
      </c>
      <c r="C9" s="10">
        <v>0</v>
      </c>
      <c r="D9" s="10">
        <v>0</v>
      </c>
      <c r="E9" s="10">
        <v>7</v>
      </c>
    </row>
    <row r="10" spans="1:9" x14ac:dyDescent="0.2">
      <c r="A10" s="10" t="s">
        <v>33</v>
      </c>
      <c r="B10" s="10">
        <v>11</v>
      </c>
      <c r="C10" s="10">
        <v>0</v>
      </c>
      <c r="D10" s="10">
        <v>1</v>
      </c>
      <c r="E10" s="10">
        <v>10</v>
      </c>
    </row>
    <row r="11" spans="1:9" x14ac:dyDescent="0.2">
      <c r="A11" s="10" t="s">
        <v>12</v>
      </c>
      <c r="B11" s="10">
        <v>16</v>
      </c>
      <c r="C11" s="10">
        <v>0</v>
      </c>
      <c r="D11" s="10">
        <v>0</v>
      </c>
      <c r="E11" s="10">
        <v>16</v>
      </c>
    </row>
    <row r="12" spans="1:9" x14ac:dyDescent="0.2">
      <c r="A12" s="10" t="s">
        <v>11</v>
      </c>
      <c r="B12" s="10">
        <v>17</v>
      </c>
      <c r="C12" s="10">
        <v>0</v>
      </c>
      <c r="D12" s="10">
        <v>0</v>
      </c>
      <c r="E12" s="10">
        <v>17</v>
      </c>
    </row>
    <row r="13" spans="1:9" x14ac:dyDescent="0.2">
      <c r="A13" s="10" t="s">
        <v>6</v>
      </c>
      <c r="B13" s="10">
        <v>18</v>
      </c>
      <c r="C13" s="10">
        <v>0</v>
      </c>
      <c r="D13" s="10">
        <v>0</v>
      </c>
      <c r="E13" s="10">
        <v>18</v>
      </c>
    </row>
    <row r="14" spans="1:9" x14ac:dyDescent="0.2">
      <c r="A14" s="10" t="s">
        <v>28</v>
      </c>
      <c r="B14" s="10">
        <v>19</v>
      </c>
      <c r="C14" s="10">
        <v>0</v>
      </c>
      <c r="D14" s="10">
        <v>0</v>
      </c>
      <c r="E14" s="10">
        <v>19</v>
      </c>
    </row>
    <row r="15" spans="1:9" x14ac:dyDescent="0.2">
      <c r="A15" s="10" t="s">
        <v>7</v>
      </c>
      <c r="B15" s="10">
        <v>26</v>
      </c>
      <c r="C15" s="10">
        <v>0</v>
      </c>
      <c r="D15" s="10">
        <v>1</v>
      </c>
      <c r="E15" s="10">
        <v>25</v>
      </c>
    </row>
    <row r="16" spans="1:9" x14ac:dyDescent="0.2">
      <c r="A16" s="10" t="s">
        <v>21</v>
      </c>
      <c r="B16" s="10">
        <v>29</v>
      </c>
      <c r="C16" s="10">
        <v>1</v>
      </c>
      <c r="D16" s="10">
        <v>1</v>
      </c>
      <c r="E16" s="10">
        <v>27</v>
      </c>
    </row>
    <row r="17" spans="1:5" x14ac:dyDescent="0.2">
      <c r="A17" s="10" t="s">
        <v>24</v>
      </c>
      <c r="B17" s="10">
        <v>37</v>
      </c>
      <c r="C17" s="10">
        <v>0</v>
      </c>
      <c r="D17" s="10">
        <v>2</v>
      </c>
      <c r="E17" s="10">
        <v>35</v>
      </c>
    </row>
    <row r="18" spans="1:5" x14ac:dyDescent="0.2">
      <c r="A18" s="10" t="s">
        <v>18</v>
      </c>
      <c r="B18" s="10">
        <v>40</v>
      </c>
      <c r="C18" s="10">
        <v>0</v>
      </c>
      <c r="D18" s="10">
        <v>8</v>
      </c>
      <c r="E18" s="10">
        <v>32</v>
      </c>
    </row>
    <row r="19" spans="1:5" x14ac:dyDescent="0.2">
      <c r="A19" s="10" t="s">
        <v>29</v>
      </c>
      <c r="B19" s="10">
        <v>41</v>
      </c>
      <c r="C19" s="10">
        <v>1</v>
      </c>
      <c r="D19" s="10">
        <v>1</v>
      </c>
      <c r="E19" s="10">
        <v>39</v>
      </c>
    </row>
    <row r="20" spans="1:5" x14ac:dyDescent="0.2">
      <c r="A20" s="10" t="s">
        <v>5</v>
      </c>
      <c r="B20" s="10">
        <v>43</v>
      </c>
      <c r="C20" s="10">
        <v>0</v>
      </c>
      <c r="D20" s="10">
        <v>5</v>
      </c>
      <c r="E20" s="10">
        <v>38</v>
      </c>
    </row>
    <row r="21" spans="1:5" x14ac:dyDescent="0.2">
      <c r="A21" s="10" t="s">
        <v>3</v>
      </c>
      <c r="B21" s="10">
        <v>44</v>
      </c>
      <c r="C21" s="10">
        <v>0</v>
      </c>
      <c r="D21" s="10">
        <v>8</v>
      </c>
      <c r="E21" s="10">
        <v>36</v>
      </c>
    </row>
    <row r="22" spans="1:5" x14ac:dyDescent="0.2">
      <c r="A22" s="10" t="s">
        <v>25</v>
      </c>
      <c r="B22" s="10">
        <v>47</v>
      </c>
      <c r="C22" s="10">
        <v>0</v>
      </c>
      <c r="D22" s="10">
        <v>10</v>
      </c>
      <c r="E22" s="10">
        <v>37</v>
      </c>
    </row>
    <row r="23" spans="1:5" x14ac:dyDescent="0.2">
      <c r="A23" s="10" t="s">
        <v>27</v>
      </c>
      <c r="B23" s="10">
        <v>58</v>
      </c>
      <c r="C23" s="10">
        <v>0</v>
      </c>
      <c r="D23" s="10">
        <v>1</v>
      </c>
      <c r="E23" s="10">
        <v>57</v>
      </c>
    </row>
    <row r="24" spans="1:5" x14ac:dyDescent="0.2">
      <c r="A24" s="10" t="s">
        <v>23</v>
      </c>
      <c r="B24" s="10">
        <v>64</v>
      </c>
      <c r="C24" s="10">
        <v>1</v>
      </c>
      <c r="D24" s="10">
        <v>16</v>
      </c>
      <c r="E24" s="10">
        <v>47</v>
      </c>
    </row>
    <row r="25" spans="1:5" x14ac:dyDescent="0.2">
      <c r="A25" s="10" t="s">
        <v>8</v>
      </c>
      <c r="B25" s="10">
        <v>68</v>
      </c>
      <c r="C25" s="10">
        <v>1</v>
      </c>
      <c r="D25" s="10">
        <v>16</v>
      </c>
      <c r="E25" s="10">
        <v>51</v>
      </c>
    </row>
    <row r="26" spans="1:5" x14ac:dyDescent="0.2">
      <c r="A26" s="10" t="s">
        <v>4</v>
      </c>
      <c r="B26" s="10">
        <v>75</v>
      </c>
      <c r="C26" s="10">
        <v>0</v>
      </c>
      <c r="D26" s="10">
        <v>18</v>
      </c>
      <c r="E26" s="10">
        <v>57</v>
      </c>
    </row>
    <row r="27" spans="1:5" x14ac:dyDescent="0.2">
      <c r="A27" s="10" t="s">
        <v>16</v>
      </c>
      <c r="B27" s="10">
        <v>77</v>
      </c>
      <c r="C27" s="10">
        <v>35</v>
      </c>
      <c r="D27" s="10">
        <v>5</v>
      </c>
      <c r="E27" s="10">
        <v>37</v>
      </c>
    </row>
    <row r="28" spans="1:5" x14ac:dyDescent="0.2">
      <c r="A28" s="10" t="s">
        <v>32</v>
      </c>
      <c r="B28" s="10">
        <v>78</v>
      </c>
      <c r="C28" s="10">
        <v>2</v>
      </c>
      <c r="D28" s="10">
        <v>12</v>
      </c>
      <c r="E28" s="10">
        <v>64</v>
      </c>
    </row>
    <row r="29" spans="1:5" x14ac:dyDescent="0.2">
      <c r="A29" s="10" t="s">
        <v>31</v>
      </c>
      <c r="B29" s="10">
        <v>85</v>
      </c>
      <c r="C29" s="10">
        <v>0</v>
      </c>
      <c r="D29" s="10">
        <v>10</v>
      </c>
      <c r="E29" s="10">
        <v>75</v>
      </c>
    </row>
    <row r="30" spans="1:5" x14ac:dyDescent="0.2">
      <c r="A30" s="10" t="s">
        <v>10</v>
      </c>
      <c r="B30" s="10">
        <v>101</v>
      </c>
      <c r="C30" s="10">
        <v>1</v>
      </c>
      <c r="D30" s="10">
        <v>12</v>
      </c>
      <c r="E30" s="10">
        <v>88</v>
      </c>
    </row>
    <row r="31" spans="1:5" x14ac:dyDescent="0.2">
      <c r="A31" s="10" t="s">
        <v>17</v>
      </c>
      <c r="B31" s="10">
        <v>103</v>
      </c>
      <c r="C31" s="10">
        <v>1</v>
      </c>
      <c r="D31" s="10">
        <v>21</v>
      </c>
      <c r="E31" s="10">
        <v>81</v>
      </c>
    </row>
    <row r="32" spans="1:5" x14ac:dyDescent="0.2">
      <c r="A32" s="10" t="s">
        <v>22</v>
      </c>
      <c r="B32" s="10">
        <v>117</v>
      </c>
      <c r="C32" s="10">
        <v>2</v>
      </c>
      <c r="D32" s="10">
        <v>13</v>
      </c>
      <c r="E32" s="10">
        <v>102</v>
      </c>
    </row>
    <row r="33" spans="1:5" x14ac:dyDescent="0.2">
      <c r="A33" s="10" t="s">
        <v>14</v>
      </c>
      <c r="B33" s="10">
        <v>127</v>
      </c>
      <c r="C33" s="10">
        <v>3</v>
      </c>
      <c r="D33" s="10">
        <v>23</v>
      </c>
      <c r="E33" s="10">
        <v>101</v>
      </c>
    </row>
    <row r="34" spans="1:5" x14ac:dyDescent="0.2">
      <c r="A34" s="10" t="s">
        <v>26</v>
      </c>
      <c r="B34" s="10">
        <v>136</v>
      </c>
      <c r="C34" s="10">
        <v>1</v>
      </c>
      <c r="D34" s="10">
        <v>19</v>
      </c>
      <c r="E34" s="10">
        <v>116</v>
      </c>
    </row>
    <row r="35" spans="1:5" x14ac:dyDescent="0.2">
      <c r="A35" s="10" t="s">
        <v>0</v>
      </c>
      <c r="B35" s="10">
        <v>327</v>
      </c>
      <c r="C35" s="10">
        <v>16</v>
      </c>
      <c r="D35" s="10">
        <v>65</v>
      </c>
      <c r="E35" s="10">
        <v>246</v>
      </c>
    </row>
    <row r="36" spans="1:5" x14ac:dyDescent="0.2">
      <c r="A36" s="10" t="s">
        <v>20</v>
      </c>
      <c r="B36" s="10">
        <v>376</v>
      </c>
      <c r="C36" s="10">
        <v>7</v>
      </c>
      <c r="D36" s="10">
        <v>52</v>
      </c>
      <c r="E36" s="10">
        <v>317</v>
      </c>
    </row>
    <row r="37" spans="1:5" x14ac:dyDescent="0.2">
      <c r="A37" s="10" t="s">
        <v>13</v>
      </c>
      <c r="B37" s="10">
        <v>549</v>
      </c>
      <c r="C37" s="10">
        <v>87</v>
      </c>
      <c r="D37" s="10">
        <v>95</v>
      </c>
      <c r="E37" s="10">
        <v>367</v>
      </c>
    </row>
    <row r="38" spans="1:5" x14ac:dyDescent="0.2">
      <c r="A38" s="10" t="s">
        <v>9</v>
      </c>
      <c r="B38" s="10">
        <v>753</v>
      </c>
      <c r="C38" s="10">
        <v>106</v>
      </c>
      <c r="D38" s="10">
        <v>152</v>
      </c>
      <c r="E38" s="10">
        <v>495</v>
      </c>
    </row>
    <row r="39" spans="1:5" ht="15" x14ac:dyDescent="0.25">
      <c r="A39" s="335" t="s">
        <v>1</v>
      </c>
      <c r="B39" s="337">
        <v>3498</v>
      </c>
      <c r="C39" s="337">
        <v>265</v>
      </c>
      <c r="D39" s="337">
        <v>567</v>
      </c>
      <c r="E39" s="337">
        <v>2666</v>
      </c>
    </row>
  </sheetData>
  <mergeCells count="1">
    <mergeCell ref="H1:I1"/>
  </mergeCells>
  <hyperlinks>
    <hyperlink ref="H1:I1" location="Index!A1" display="Regresar al Índice" xr:uid="{37248428-59A5-40BC-92D9-34A4A6C88922}"/>
  </hyperlinks>
  <pageMargins left="0.7" right="0.7" top="0.75" bottom="0.75" header="0.3" footer="0.3"/>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FAD13-50D1-4E3A-AFBC-C789AE42B9F5}">
  <sheetPr codeName="Hoja146"/>
  <dimension ref="A1:I40"/>
  <sheetViews>
    <sheetView workbookViewId="0"/>
  </sheetViews>
  <sheetFormatPr baseColWidth="10" defaultRowHeight="14.25" x14ac:dyDescent="0.2"/>
  <cols>
    <col min="1" max="1" width="11.42578125" style="10"/>
    <col min="2" max="2" width="12.42578125" style="10" bestFit="1" customWidth="1"/>
    <col min="3" max="5" width="11.5703125" style="10" bestFit="1" customWidth="1"/>
    <col min="6" max="16384" width="11.42578125" style="10"/>
  </cols>
  <sheetData>
    <row r="1" spans="1:9" x14ac:dyDescent="0.2">
      <c r="A1" s="13" t="s">
        <v>1305</v>
      </c>
      <c r="H1" s="291" t="s">
        <v>38</v>
      </c>
      <c r="I1" s="291"/>
    </row>
    <row r="2" spans="1:9" x14ac:dyDescent="0.2">
      <c r="A2" s="292" t="s">
        <v>674</v>
      </c>
    </row>
    <row r="6" spans="1:9" x14ac:dyDescent="0.2">
      <c r="B6" s="10" t="s">
        <v>522</v>
      </c>
      <c r="C6" s="10" t="s">
        <v>521</v>
      </c>
      <c r="D6" s="10" t="s">
        <v>523</v>
      </c>
    </row>
    <row r="7" spans="1:9" x14ac:dyDescent="0.2">
      <c r="A7" s="10" t="s">
        <v>15</v>
      </c>
      <c r="B7" s="19">
        <v>3643974</v>
      </c>
      <c r="C7" s="10">
        <v>7</v>
      </c>
      <c r="D7" s="328">
        <v>1.920979677681564</v>
      </c>
      <c r="E7" s="10">
        <f>B7/C7</f>
        <v>520567.71428571426</v>
      </c>
    </row>
    <row r="8" spans="1:9" x14ac:dyDescent="0.2">
      <c r="A8" s="10" t="s">
        <v>30</v>
      </c>
      <c r="B8" s="19">
        <v>1364147</v>
      </c>
      <c r="C8" s="10">
        <v>3</v>
      </c>
      <c r="D8" s="328">
        <v>2.1991764817134811</v>
      </c>
    </row>
    <row r="9" spans="1:9" x14ac:dyDescent="0.2">
      <c r="A9" s="10" t="s">
        <v>7</v>
      </c>
      <c r="B9" s="19">
        <v>5647532</v>
      </c>
      <c r="C9" s="10">
        <v>26</v>
      </c>
      <c r="D9" s="328">
        <v>4.6037809081914007</v>
      </c>
    </row>
    <row r="10" spans="1:9" x14ac:dyDescent="0.2">
      <c r="A10" s="10" t="s">
        <v>19</v>
      </c>
      <c r="B10" s="329">
        <v>1270646</v>
      </c>
      <c r="C10" s="10">
        <v>6</v>
      </c>
      <c r="D10" s="330">
        <v>4.7220075457680579</v>
      </c>
    </row>
    <row r="11" spans="1:9" x14ac:dyDescent="0.2">
      <c r="A11" s="10" t="s">
        <v>33</v>
      </c>
      <c r="B11" s="19">
        <v>1654593</v>
      </c>
      <c r="C11" s="10">
        <v>11</v>
      </c>
      <c r="D11" s="328">
        <v>6.6481606050551401</v>
      </c>
    </row>
    <row r="12" spans="1:9" x14ac:dyDescent="0.2">
      <c r="A12" s="10" t="s">
        <v>21</v>
      </c>
      <c r="B12" s="19">
        <v>4120741</v>
      </c>
      <c r="C12" s="10">
        <v>29</v>
      </c>
      <c r="D12" s="328">
        <v>7.037569213886532</v>
      </c>
    </row>
    <row r="13" spans="1:9" x14ac:dyDescent="0.2">
      <c r="A13" s="10" t="s">
        <v>28</v>
      </c>
      <c r="B13" s="19">
        <v>2544372</v>
      </c>
      <c r="C13" s="10">
        <v>19</v>
      </c>
      <c r="D13" s="328">
        <v>7.4674615189917199</v>
      </c>
    </row>
    <row r="14" spans="1:9" x14ac:dyDescent="0.2">
      <c r="A14" s="10" t="s">
        <v>12</v>
      </c>
      <c r="B14" s="19">
        <v>1852952</v>
      </c>
      <c r="C14" s="10">
        <v>16</v>
      </c>
      <c r="D14" s="328">
        <v>8.6348701963137735</v>
      </c>
      <c r="E14" s="293"/>
    </row>
    <row r="15" spans="1:9" x14ac:dyDescent="0.2">
      <c r="A15" s="10" t="s">
        <v>31</v>
      </c>
      <c r="B15" s="19">
        <v>8488447</v>
      </c>
      <c r="C15" s="10">
        <v>85</v>
      </c>
      <c r="D15" s="328">
        <v>10.01361026345573</v>
      </c>
    </row>
    <row r="16" spans="1:9" x14ac:dyDescent="0.2">
      <c r="A16" s="10" t="s">
        <v>29</v>
      </c>
      <c r="B16" s="19">
        <v>3620910</v>
      </c>
      <c r="C16" s="10">
        <v>41</v>
      </c>
      <c r="D16" s="328">
        <v>11.323120431051864</v>
      </c>
    </row>
    <row r="17" spans="1:4" x14ac:dyDescent="0.2">
      <c r="A17" s="10" t="s">
        <v>25</v>
      </c>
      <c r="B17" s="19">
        <v>2845959</v>
      </c>
      <c r="C17" s="10">
        <v>47</v>
      </c>
      <c r="D17" s="328">
        <v>16.514644097121568</v>
      </c>
    </row>
    <row r="18" spans="1:4" x14ac:dyDescent="0.2">
      <c r="A18" s="10" t="s">
        <v>22</v>
      </c>
      <c r="B18" s="329">
        <v>6542484</v>
      </c>
      <c r="C18" s="10">
        <v>117</v>
      </c>
      <c r="D18" s="330">
        <v>17.883115954123848</v>
      </c>
    </row>
    <row r="19" spans="1:4" x14ac:dyDescent="0.2">
      <c r="A19" s="10" t="s">
        <v>8</v>
      </c>
      <c r="B19" s="19">
        <v>3765325</v>
      </c>
      <c r="C19" s="10">
        <v>68</v>
      </c>
      <c r="D19" s="328">
        <v>18.059530053846615</v>
      </c>
    </row>
    <row r="20" spans="1:4" x14ac:dyDescent="0.2">
      <c r="A20" s="10" t="s">
        <v>6</v>
      </c>
      <c r="B20" s="19">
        <v>984046</v>
      </c>
      <c r="C20" s="10">
        <v>18</v>
      </c>
      <c r="D20" s="328">
        <v>18.291827821057144</v>
      </c>
    </row>
    <row r="21" spans="1:4" x14ac:dyDescent="0.2">
      <c r="A21" s="10" t="s">
        <v>27</v>
      </c>
      <c r="B21" s="19">
        <v>3037752</v>
      </c>
      <c r="C21" s="10">
        <v>58</v>
      </c>
      <c r="D21" s="328">
        <v>19.093066188418277</v>
      </c>
    </row>
    <row r="22" spans="1:4" x14ac:dyDescent="0.2">
      <c r="A22" s="10" t="s">
        <v>18</v>
      </c>
      <c r="B22" s="19">
        <v>2022568</v>
      </c>
      <c r="C22" s="10">
        <v>40</v>
      </c>
      <c r="D22" s="328">
        <v>19.776838158222613</v>
      </c>
    </row>
    <row r="23" spans="1:4" x14ac:dyDescent="0.2">
      <c r="A23" s="10" t="s">
        <v>14</v>
      </c>
      <c r="B23" s="19">
        <v>6173718</v>
      </c>
      <c r="C23" s="10">
        <v>127</v>
      </c>
      <c r="D23" s="328">
        <v>20.57107240725929</v>
      </c>
    </row>
    <row r="24" spans="1:4" x14ac:dyDescent="0.2">
      <c r="A24" s="10" t="s">
        <v>4</v>
      </c>
      <c r="B24" s="19">
        <v>3578561</v>
      </c>
      <c r="C24" s="10">
        <v>75</v>
      </c>
      <c r="D24" s="328">
        <v>20.958144907967196</v>
      </c>
    </row>
    <row r="25" spans="1:4" x14ac:dyDescent="0.2">
      <c r="A25" s="10" t="s">
        <v>17</v>
      </c>
      <c r="B25" s="19">
        <v>4791977</v>
      </c>
      <c r="C25" s="10">
        <v>103</v>
      </c>
      <c r="D25" s="328">
        <v>21.494260093485423</v>
      </c>
    </row>
    <row r="26" spans="1:4" x14ac:dyDescent="0.2">
      <c r="A26" s="10" t="s">
        <v>24</v>
      </c>
      <c r="B26" s="19">
        <v>1684541</v>
      </c>
      <c r="C26" s="10">
        <v>37</v>
      </c>
      <c r="D26" s="328">
        <v>21.964440165006373</v>
      </c>
    </row>
    <row r="27" spans="1:4" x14ac:dyDescent="0.2">
      <c r="A27" s="10" t="s">
        <v>11</v>
      </c>
      <c r="B27" s="19">
        <v>772842</v>
      </c>
      <c r="C27" s="10">
        <v>17</v>
      </c>
      <c r="D27" s="328">
        <v>21.996734131944173</v>
      </c>
    </row>
    <row r="28" spans="1:4" x14ac:dyDescent="0.2">
      <c r="A28" s="10" t="s">
        <v>16</v>
      </c>
      <c r="B28" s="19">
        <v>3050720</v>
      </c>
      <c r="C28" s="10">
        <v>77</v>
      </c>
      <c r="D28" s="328">
        <v>25.239943357633607</v>
      </c>
    </row>
    <row r="29" spans="1:4" x14ac:dyDescent="0.2">
      <c r="A29" s="10" t="s">
        <v>23</v>
      </c>
      <c r="B29" s="19">
        <v>2239112</v>
      </c>
      <c r="C29" s="10">
        <v>64</v>
      </c>
      <c r="D29" s="328">
        <v>28.582759593981901</v>
      </c>
    </row>
    <row r="30" spans="1:4" x14ac:dyDescent="0.2">
      <c r="A30" s="10" t="s">
        <v>3</v>
      </c>
      <c r="B30" s="19">
        <v>1415421</v>
      </c>
      <c r="C30" s="10">
        <v>44</v>
      </c>
      <c r="D30" s="328">
        <v>31.086157404758016</v>
      </c>
    </row>
    <row r="31" spans="1:4" x14ac:dyDescent="0.2">
      <c r="A31" s="10" t="s">
        <v>10</v>
      </c>
      <c r="B31" s="19">
        <v>3175643</v>
      </c>
      <c r="C31" s="10">
        <v>101</v>
      </c>
      <c r="D31" s="328">
        <v>31.804582568002765</v>
      </c>
    </row>
    <row r="32" spans="1:4" x14ac:dyDescent="0.2">
      <c r="A32" s="10" t="s">
        <v>13</v>
      </c>
      <c r="B32" s="19">
        <v>17245551</v>
      </c>
      <c r="C32" s="10">
        <v>549</v>
      </c>
      <c r="D32" s="328">
        <v>31.834297437060727</v>
      </c>
    </row>
    <row r="33" spans="1:5" x14ac:dyDescent="0.2">
      <c r="A33" s="10" t="s">
        <v>32</v>
      </c>
      <c r="B33" s="19">
        <v>2233866</v>
      </c>
      <c r="C33" s="10">
        <v>78</v>
      </c>
      <c r="D33" s="328">
        <v>34.917045158483099</v>
      </c>
    </row>
    <row r="34" spans="1:5" x14ac:dyDescent="0.2">
      <c r="A34" s="10" t="s">
        <v>0</v>
      </c>
      <c r="B34" s="19">
        <v>8325800</v>
      </c>
      <c r="C34" s="10">
        <v>327</v>
      </c>
      <c r="D34" s="328">
        <v>39.275505056571141</v>
      </c>
    </row>
    <row r="35" spans="1:5" x14ac:dyDescent="0.2">
      <c r="A35" s="10" t="s">
        <v>26</v>
      </c>
      <c r="B35" s="19">
        <v>3131012</v>
      </c>
      <c r="C35" s="10">
        <v>136</v>
      </c>
      <c r="D35" s="328">
        <v>43.436435248411698</v>
      </c>
    </row>
    <row r="36" spans="1:5" x14ac:dyDescent="0.2">
      <c r="A36" s="10" t="s">
        <v>5</v>
      </c>
      <c r="B36" s="19">
        <v>788119</v>
      </c>
      <c r="C36" s="10">
        <v>43</v>
      </c>
      <c r="D36" s="328">
        <v>54.560288484353251</v>
      </c>
    </row>
    <row r="37" spans="1:5" x14ac:dyDescent="0.2">
      <c r="A37" s="10" t="s">
        <v>20</v>
      </c>
      <c r="B37" s="19">
        <v>5533147</v>
      </c>
      <c r="C37" s="10">
        <v>376</v>
      </c>
      <c r="D37" s="328">
        <v>67.954095562615635</v>
      </c>
    </row>
    <row r="38" spans="1:5" x14ac:dyDescent="0.2">
      <c r="A38" s="10" t="s">
        <v>9</v>
      </c>
      <c r="B38" s="19">
        <v>9031213</v>
      </c>
      <c r="C38" s="10">
        <v>753</v>
      </c>
      <c r="D38" s="328">
        <v>83.377504217871945</v>
      </c>
    </row>
    <row r="39" spans="1:5" ht="15" x14ac:dyDescent="0.25">
      <c r="A39" s="331" t="s">
        <v>1</v>
      </c>
      <c r="B39" s="332">
        <v>126577691</v>
      </c>
      <c r="C39" s="333">
        <v>3498</v>
      </c>
      <c r="D39" s="334">
        <v>27.635201530102172</v>
      </c>
    </row>
    <row r="40" spans="1:5" ht="15" x14ac:dyDescent="0.25">
      <c r="A40" s="335" t="s">
        <v>1</v>
      </c>
      <c r="B40" s="336">
        <v>126577691</v>
      </c>
      <c r="C40" s="337">
        <v>4039</v>
      </c>
      <c r="D40" s="338">
        <v>31.909256426553082</v>
      </c>
      <c r="E40" s="19"/>
    </row>
  </sheetData>
  <mergeCells count="1">
    <mergeCell ref="H1:I1"/>
  </mergeCells>
  <hyperlinks>
    <hyperlink ref="H1:I1" location="Index!A1" display="Regresar al Índice" xr:uid="{289762D8-25AD-4462-BB3C-9AFAC352E40A}"/>
  </hyperlinks>
  <pageMargins left="0.7" right="0.7" top="0.75" bottom="0.75" header="0.3" footer="0.3"/>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Hoja112"/>
  <dimension ref="A1:P159"/>
  <sheetViews>
    <sheetView zoomScaleNormal="100" workbookViewId="0"/>
  </sheetViews>
  <sheetFormatPr baseColWidth="10" defaultColWidth="11.42578125" defaultRowHeight="14.25" x14ac:dyDescent="0.2"/>
  <cols>
    <col min="1" max="3" width="11.42578125" style="10"/>
    <col min="4" max="4" width="12.5703125" style="10" bestFit="1" customWidth="1"/>
    <col min="5" max="16384" width="11.42578125" style="10"/>
  </cols>
  <sheetData>
    <row r="1" spans="1:16" x14ac:dyDescent="0.2">
      <c r="A1" s="13" t="s">
        <v>1306</v>
      </c>
      <c r="H1" s="291" t="s">
        <v>38</v>
      </c>
      <c r="I1" s="291"/>
    </row>
    <row r="2" spans="1:16" x14ac:dyDescent="0.2">
      <c r="A2" s="163" t="s">
        <v>397</v>
      </c>
    </row>
    <row r="3" spans="1:16" ht="15" x14ac:dyDescent="0.25">
      <c r="E3" s="160"/>
    </row>
    <row r="4" spans="1:16" x14ac:dyDescent="0.2">
      <c r="A4" s="10" t="s">
        <v>719</v>
      </c>
      <c r="P4" s="19"/>
    </row>
    <row r="5" spans="1:16" x14ac:dyDescent="0.2">
      <c r="A5" s="10" t="s">
        <v>53</v>
      </c>
      <c r="B5" s="159" t="s">
        <v>937</v>
      </c>
      <c r="C5" s="19">
        <v>112920</v>
      </c>
      <c r="O5" s="159"/>
      <c r="P5" s="19"/>
    </row>
    <row r="6" spans="1:16" x14ac:dyDescent="0.2">
      <c r="A6" s="10" t="s">
        <v>53</v>
      </c>
      <c r="B6" s="159" t="s">
        <v>938</v>
      </c>
      <c r="C6" s="19">
        <v>108872</v>
      </c>
      <c r="P6" s="19"/>
    </row>
    <row r="7" spans="1:16" x14ac:dyDescent="0.2">
      <c r="A7" s="10" t="s">
        <v>53</v>
      </c>
      <c r="B7" s="159" t="s">
        <v>939</v>
      </c>
      <c r="C7" s="19">
        <v>113977</v>
      </c>
      <c r="O7" s="161"/>
      <c r="P7" s="162"/>
    </row>
    <row r="8" spans="1:16" x14ac:dyDescent="0.2">
      <c r="A8" s="10" t="s">
        <v>53</v>
      </c>
      <c r="B8" s="159" t="s">
        <v>940</v>
      </c>
      <c r="C8" s="19">
        <v>118809</v>
      </c>
      <c r="P8" s="19"/>
    </row>
    <row r="9" spans="1:16" x14ac:dyDescent="0.2">
      <c r="A9" s="10" t="s">
        <v>53</v>
      </c>
      <c r="B9" s="10" t="s">
        <v>941</v>
      </c>
      <c r="C9" s="19">
        <v>116964</v>
      </c>
      <c r="P9" s="19"/>
    </row>
    <row r="10" spans="1:16" x14ac:dyDescent="0.2">
      <c r="A10" s="10" t="s">
        <v>53</v>
      </c>
      <c r="B10" s="10" t="s">
        <v>942</v>
      </c>
      <c r="C10" s="19">
        <v>104542</v>
      </c>
      <c r="P10" s="19"/>
    </row>
    <row r="11" spans="1:16" x14ac:dyDescent="0.2">
      <c r="A11" s="10" t="s">
        <v>53</v>
      </c>
      <c r="B11" s="10" t="s">
        <v>943</v>
      </c>
      <c r="C11" s="19">
        <v>88524</v>
      </c>
      <c r="O11" s="161"/>
      <c r="P11" s="162"/>
    </row>
    <row r="12" spans="1:16" x14ac:dyDescent="0.2">
      <c r="A12" s="10" t="s">
        <v>53</v>
      </c>
      <c r="B12" s="10" t="s">
        <v>944</v>
      </c>
      <c r="C12" s="19">
        <v>88609</v>
      </c>
      <c r="P12" s="19"/>
    </row>
    <row r="13" spans="1:16" x14ac:dyDescent="0.2">
      <c r="A13" s="10" t="s">
        <v>53</v>
      </c>
      <c r="B13" s="10" t="s">
        <v>945</v>
      </c>
      <c r="C13" s="19">
        <v>98171</v>
      </c>
      <c r="O13" s="159"/>
      <c r="P13" s="19"/>
    </row>
    <row r="14" spans="1:16" x14ac:dyDescent="0.2">
      <c r="A14" s="10" t="s">
        <v>53</v>
      </c>
      <c r="B14" s="10" t="s">
        <v>828</v>
      </c>
      <c r="C14" s="19">
        <v>103638</v>
      </c>
      <c r="O14" s="159"/>
      <c r="P14" s="19"/>
    </row>
    <row r="15" spans="1:16" x14ac:dyDescent="0.2">
      <c r="A15" s="10" t="s">
        <v>53</v>
      </c>
      <c r="B15" s="10" t="s">
        <v>839</v>
      </c>
      <c r="C15" s="19">
        <v>109088</v>
      </c>
      <c r="O15" s="161"/>
      <c r="P15" s="162"/>
    </row>
    <row r="16" spans="1:16" x14ac:dyDescent="0.2">
      <c r="A16" s="10" t="s">
        <v>53</v>
      </c>
      <c r="B16" s="161" t="s">
        <v>848</v>
      </c>
      <c r="C16" s="162">
        <v>115253</v>
      </c>
      <c r="O16" s="161"/>
      <c r="P16" s="162"/>
    </row>
    <row r="17" spans="1:16" x14ac:dyDescent="0.2">
      <c r="A17" s="161" t="s">
        <v>53</v>
      </c>
      <c r="B17" s="161" t="s">
        <v>857</v>
      </c>
      <c r="C17" s="162">
        <v>102970</v>
      </c>
      <c r="E17" s="163" t="s">
        <v>397</v>
      </c>
      <c r="P17" s="19"/>
    </row>
    <row r="18" spans="1:16" x14ac:dyDescent="0.2">
      <c r="A18" s="161" t="s">
        <v>53</v>
      </c>
      <c r="B18" s="161" t="s">
        <v>946</v>
      </c>
      <c r="C18" s="162">
        <v>101027</v>
      </c>
      <c r="E18" s="163" t="s">
        <v>963</v>
      </c>
      <c r="O18" s="159"/>
      <c r="P18" s="19"/>
    </row>
    <row r="19" spans="1:16" x14ac:dyDescent="0.2">
      <c r="A19" s="159">
        <v>44166</v>
      </c>
      <c r="B19" s="162">
        <v>125111</v>
      </c>
      <c r="C19" s="161"/>
      <c r="P19" s="19"/>
    </row>
    <row r="20" spans="1:16" x14ac:dyDescent="0.2">
      <c r="C20" s="19">
        <f>C18-B19</f>
        <v>-24084</v>
      </c>
      <c r="D20" s="164"/>
      <c r="E20" s="18"/>
      <c r="F20" s="19"/>
    </row>
    <row r="21" spans="1:16" x14ac:dyDescent="0.2">
      <c r="C21" s="164">
        <f>C18/C17-1</f>
        <v>-1.8869573662231742E-2</v>
      </c>
      <c r="D21" s="18"/>
      <c r="E21" s="164"/>
      <c r="F21" s="18"/>
    </row>
    <row r="22" spans="1:16" x14ac:dyDescent="0.2">
      <c r="A22" s="194" t="s">
        <v>720</v>
      </c>
      <c r="E22" s="164"/>
      <c r="F22" s="19"/>
    </row>
    <row r="23" spans="1:16" x14ac:dyDescent="0.2">
      <c r="E23" s="164"/>
      <c r="F23" s="162"/>
    </row>
    <row r="24" spans="1:16" x14ac:dyDescent="0.2">
      <c r="B24" s="159"/>
      <c r="E24" s="19"/>
      <c r="F24" s="19"/>
      <c r="H24" s="19"/>
      <c r="L24" s="161"/>
    </row>
    <row r="25" spans="1:16" x14ac:dyDescent="0.2">
      <c r="B25" s="159"/>
      <c r="E25" s="18"/>
      <c r="H25" s="19"/>
    </row>
    <row r="26" spans="1:16" x14ac:dyDescent="0.2">
      <c r="B26" s="159"/>
      <c r="E26" s="18"/>
      <c r="F26" s="19"/>
    </row>
    <row r="27" spans="1:16" x14ac:dyDescent="0.2">
      <c r="B27" s="159"/>
      <c r="E27" s="19"/>
      <c r="F27" s="19"/>
    </row>
    <row r="28" spans="1:16" x14ac:dyDescent="0.2">
      <c r="E28" s="164"/>
      <c r="F28" s="19"/>
    </row>
    <row r="29" spans="1:16" x14ac:dyDescent="0.2">
      <c r="E29" s="19"/>
      <c r="F29" s="19"/>
    </row>
    <row r="30" spans="1:16" x14ac:dyDescent="0.2">
      <c r="E30" s="162"/>
      <c r="F30" s="19"/>
    </row>
    <row r="31" spans="1:16" x14ac:dyDescent="0.2">
      <c r="E31" s="19"/>
      <c r="F31" s="19"/>
    </row>
    <row r="32" spans="1:16" x14ac:dyDescent="0.2">
      <c r="E32" s="19"/>
      <c r="F32" s="19"/>
    </row>
    <row r="33" spans="5:6" x14ac:dyDescent="0.2">
      <c r="E33" s="19"/>
      <c r="F33" s="19"/>
    </row>
    <row r="34" spans="5:6" x14ac:dyDescent="0.2">
      <c r="E34" s="19"/>
      <c r="F34" s="19"/>
    </row>
    <row r="35" spans="5:6" x14ac:dyDescent="0.2">
      <c r="E35" s="19"/>
    </row>
    <row r="159" spans="2:2" x14ac:dyDescent="0.2">
      <c r="B159" s="212"/>
    </row>
  </sheetData>
  <mergeCells count="1">
    <mergeCell ref="H1:I1"/>
  </mergeCells>
  <hyperlinks>
    <hyperlink ref="A22" r:id="rId1" location="Datos_abiertos" xr:uid="{00000000-0004-0000-8E00-000000000000}"/>
    <hyperlink ref="H1:I1" location="Index!A1" display="Regresar al Índice" xr:uid="{00000000-0004-0000-8E00-000001000000}"/>
  </hyperlinks>
  <pageMargins left="0.7" right="0.7" top="0.75" bottom="0.75" header="0.3" footer="0.3"/>
  <pageSetup paperSize="9" orientation="portrait" horizontalDpi="300" r:id="rId2"/>
  <drawing r:id="rId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Hoja113"/>
  <dimension ref="A1:P159"/>
  <sheetViews>
    <sheetView zoomScaleNormal="100" workbookViewId="0"/>
  </sheetViews>
  <sheetFormatPr baseColWidth="10" defaultColWidth="11.42578125" defaultRowHeight="14.25" x14ac:dyDescent="0.2"/>
  <cols>
    <col min="1" max="4" width="11.42578125" style="10"/>
    <col min="5" max="5" width="12.140625" style="10" bestFit="1" customWidth="1"/>
    <col min="6" max="16384" width="11.42578125" style="10"/>
  </cols>
  <sheetData>
    <row r="1" spans="1:16" x14ac:dyDescent="0.2">
      <c r="A1" s="13" t="s">
        <v>1307</v>
      </c>
      <c r="H1" s="291" t="s">
        <v>38</v>
      </c>
      <c r="I1" s="291"/>
    </row>
    <row r="2" spans="1:16" x14ac:dyDescent="0.2">
      <c r="A2" s="163" t="s">
        <v>397</v>
      </c>
    </row>
    <row r="3" spans="1:16" x14ac:dyDescent="0.2">
      <c r="O3" s="19"/>
    </row>
    <row r="4" spans="1:16" ht="15" x14ac:dyDescent="0.2">
      <c r="E4" s="169"/>
      <c r="O4" s="159"/>
      <c r="P4" s="19"/>
    </row>
    <row r="5" spans="1:16" x14ac:dyDescent="0.2">
      <c r="A5" s="10" t="s">
        <v>721</v>
      </c>
      <c r="P5" s="19"/>
    </row>
    <row r="6" spans="1:16" x14ac:dyDescent="0.2">
      <c r="A6" s="10" t="s">
        <v>53</v>
      </c>
      <c r="B6" s="159" t="s">
        <v>937</v>
      </c>
      <c r="C6" s="19">
        <v>13975</v>
      </c>
      <c r="P6" s="19"/>
    </row>
    <row r="7" spans="1:16" x14ac:dyDescent="0.2">
      <c r="A7" s="10" t="s">
        <v>53</v>
      </c>
      <c r="B7" s="159" t="s">
        <v>938</v>
      </c>
      <c r="C7" s="19">
        <v>14033</v>
      </c>
      <c r="P7" s="19"/>
    </row>
    <row r="8" spans="1:16" x14ac:dyDescent="0.2">
      <c r="A8" s="10" t="s">
        <v>53</v>
      </c>
      <c r="B8" s="159" t="s">
        <v>939</v>
      </c>
      <c r="C8" s="19">
        <v>15612</v>
      </c>
      <c r="P8" s="19"/>
    </row>
    <row r="9" spans="1:16" ht="14.25" customHeight="1" x14ac:dyDescent="0.2">
      <c r="A9" s="10" t="s">
        <v>53</v>
      </c>
      <c r="B9" s="159" t="s">
        <v>940</v>
      </c>
      <c r="C9" s="19">
        <v>16191</v>
      </c>
      <c r="P9" s="19"/>
    </row>
    <row r="10" spans="1:16" x14ac:dyDescent="0.2">
      <c r="A10" s="10" t="s">
        <v>53</v>
      </c>
      <c r="B10" s="10" t="s">
        <v>941</v>
      </c>
      <c r="C10" s="19">
        <v>15296</v>
      </c>
      <c r="O10" s="159"/>
      <c r="P10" s="19"/>
    </row>
    <row r="11" spans="1:16" x14ac:dyDescent="0.2">
      <c r="A11" s="10" t="s">
        <v>53</v>
      </c>
      <c r="B11" s="10" t="s">
        <v>942</v>
      </c>
      <c r="C11" s="19">
        <v>13530</v>
      </c>
      <c r="P11" s="19"/>
    </row>
    <row r="12" spans="1:16" x14ac:dyDescent="0.2">
      <c r="A12" s="10" t="s">
        <v>53</v>
      </c>
      <c r="B12" s="10" t="s">
        <v>943</v>
      </c>
      <c r="C12" s="19">
        <v>11070</v>
      </c>
      <c r="O12" s="159"/>
      <c r="P12" s="19"/>
    </row>
    <row r="13" spans="1:16" x14ac:dyDescent="0.2">
      <c r="A13" s="10" t="s">
        <v>53</v>
      </c>
      <c r="B13" s="10" t="s">
        <v>944</v>
      </c>
      <c r="C13" s="19">
        <v>11075</v>
      </c>
      <c r="O13" s="159"/>
      <c r="P13" s="19"/>
    </row>
    <row r="14" spans="1:16" x14ac:dyDescent="0.2">
      <c r="A14" s="10" t="s">
        <v>53</v>
      </c>
      <c r="B14" s="10" t="s">
        <v>945</v>
      </c>
      <c r="C14" s="19">
        <v>12316</v>
      </c>
      <c r="P14" s="19"/>
    </row>
    <row r="15" spans="1:16" x14ac:dyDescent="0.2">
      <c r="A15" s="10" t="s">
        <v>53</v>
      </c>
      <c r="B15" s="10" t="s">
        <v>828</v>
      </c>
      <c r="C15" s="19">
        <v>12738</v>
      </c>
      <c r="O15" s="159"/>
      <c r="P15" s="19"/>
    </row>
    <row r="16" spans="1:16" x14ac:dyDescent="0.2">
      <c r="A16" s="10" t="s">
        <v>53</v>
      </c>
      <c r="B16" s="10" t="s">
        <v>839</v>
      </c>
      <c r="C16" s="19">
        <v>13636</v>
      </c>
      <c r="O16" s="161"/>
      <c r="P16" s="162"/>
    </row>
    <row r="17" spans="1:16" x14ac:dyDescent="0.2">
      <c r="A17" s="10" t="s">
        <v>53</v>
      </c>
      <c r="B17" s="161" t="s">
        <v>848</v>
      </c>
      <c r="C17" s="162">
        <v>15033</v>
      </c>
      <c r="D17" s="164">
        <f>C19/C18-1</f>
        <v>-2.8658452166689719E-2</v>
      </c>
      <c r="E17" s="18"/>
      <c r="O17" s="161"/>
      <c r="P17" s="162"/>
    </row>
    <row r="18" spans="1:16" x14ac:dyDescent="0.2">
      <c r="A18" s="161" t="s">
        <v>53</v>
      </c>
      <c r="B18" s="161" t="s">
        <v>857</v>
      </c>
      <c r="C18" s="162">
        <v>14446</v>
      </c>
      <c r="F18" s="192"/>
      <c r="N18" s="19"/>
      <c r="O18" s="161"/>
      <c r="P18" s="162"/>
    </row>
    <row r="19" spans="1:16" x14ac:dyDescent="0.2">
      <c r="A19" s="161" t="s">
        <v>53</v>
      </c>
      <c r="B19" s="161" t="s">
        <v>946</v>
      </c>
      <c r="C19" s="162">
        <v>14032</v>
      </c>
      <c r="N19" s="19"/>
      <c r="O19" s="19"/>
    </row>
    <row r="20" spans="1:16" x14ac:dyDescent="0.2">
      <c r="A20" s="159">
        <v>44166</v>
      </c>
      <c r="B20" s="19">
        <v>17586</v>
      </c>
      <c r="E20" s="164"/>
      <c r="F20" s="19"/>
      <c r="N20" s="19"/>
      <c r="P20" s="19"/>
    </row>
    <row r="21" spans="1:16" x14ac:dyDescent="0.2">
      <c r="C21" s="19">
        <f>C19-B20</f>
        <v>-3554</v>
      </c>
      <c r="E21" s="18"/>
      <c r="F21" s="193"/>
      <c r="G21" s="193"/>
      <c r="N21" s="19"/>
    </row>
    <row r="22" spans="1:16" x14ac:dyDescent="0.2">
      <c r="N22" s="19"/>
    </row>
    <row r="23" spans="1:16" x14ac:dyDescent="0.2">
      <c r="O23" s="19"/>
    </row>
    <row r="24" spans="1:16" x14ac:dyDescent="0.2">
      <c r="N24" s="19"/>
      <c r="P24" s="19"/>
    </row>
    <row r="25" spans="1:16" x14ac:dyDescent="0.2">
      <c r="N25" s="162"/>
      <c r="P25" s="19"/>
    </row>
    <row r="26" spans="1:16" x14ac:dyDescent="0.2">
      <c r="B26" s="159"/>
      <c r="E26" s="10" t="s">
        <v>397</v>
      </c>
      <c r="N26" s="19"/>
      <c r="O26" s="161"/>
      <c r="P26" s="162"/>
    </row>
    <row r="27" spans="1:16" ht="38.25" customHeight="1" x14ac:dyDescent="0.2">
      <c r="B27" s="159"/>
      <c r="E27" s="273" t="s">
        <v>984</v>
      </c>
      <c r="F27" s="273"/>
      <c r="G27" s="273"/>
      <c r="H27" s="273"/>
      <c r="I27" s="273"/>
      <c r="J27" s="273"/>
      <c r="K27" s="273"/>
      <c r="L27" s="273"/>
      <c r="M27" s="273"/>
      <c r="N27" s="19"/>
      <c r="P27" s="19"/>
    </row>
    <row r="28" spans="1:16" x14ac:dyDescent="0.2">
      <c r="B28" s="159"/>
      <c r="N28" s="19"/>
      <c r="P28" s="19"/>
    </row>
    <row r="29" spans="1:16" x14ac:dyDescent="0.2">
      <c r="N29" s="19"/>
      <c r="P29" s="19"/>
    </row>
    <row r="30" spans="1:16" x14ac:dyDescent="0.2">
      <c r="B30" s="159"/>
      <c r="E30" s="159"/>
      <c r="F30" s="19"/>
      <c r="N30" s="19"/>
      <c r="O30" s="19"/>
    </row>
    <row r="31" spans="1:16" x14ac:dyDescent="0.2">
      <c r="E31" s="159"/>
      <c r="F31" s="19"/>
      <c r="N31" s="19"/>
      <c r="O31" s="19"/>
    </row>
    <row r="32" spans="1:16" x14ac:dyDescent="0.2">
      <c r="F32" s="19"/>
    </row>
    <row r="33" spans="5:6" x14ac:dyDescent="0.2">
      <c r="E33" s="161"/>
      <c r="F33" s="162"/>
    </row>
    <row r="34" spans="5:6" x14ac:dyDescent="0.2">
      <c r="E34" s="159"/>
      <c r="F34" s="19"/>
    </row>
    <row r="35" spans="5:6" x14ac:dyDescent="0.2">
      <c r="E35" s="159"/>
      <c r="F35" s="19"/>
    </row>
    <row r="36" spans="5:6" x14ac:dyDescent="0.2">
      <c r="F36" s="19"/>
    </row>
    <row r="37" spans="5:6" x14ac:dyDescent="0.2">
      <c r="F37" s="19"/>
    </row>
    <row r="38" spans="5:6" x14ac:dyDescent="0.2">
      <c r="F38" s="19"/>
    </row>
    <row r="39" spans="5:6" x14ac:dyDescent="0.2">
      <c r="F39" s="19"/>
    </row>
    <row r="40" spans="5:6" x14ac:dyDescent="0.2">
      <c r="F40" s="19"/>
    </row>
    <row r="41" spans="5:6" x14ac:dyDescent="0.2">
      <c r="F41" s="19"/>
    </row>
    <row r="159" spans="2:2" x14ac:dyDescent="0.2">
      <c r="B159" s="212"/>
    </row>
  </sheetData>
  <mergeCells count="2">
    <mergeCell ref="E27:M27"/>
    <mergeCell ref="H1:I1"/>
  </mergeCells>
  <hyperlinks>
    <hyperlink ref="H1:I1" location="Index!A1" display="Regresar al Índice" xr:uid="{00000000-0004-0000-8F00-000000000000}"/>
  </hyperlinks>
  <pageMargins left="0.7" right="0.7" top="0.75" bottom="0.75" header="0.3" footer="0.3"/>
  <pageSetup orientation="portrait" horizontalDpi="4294967295" verticalDpi="4294967295"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Hoja114"/>
  <dimension ref="A1:P159"/>
  <sheetViews>
    <sheetView zoomScaleNormal="100" workbookViewId="0"/>
  </sheetViews>
  <sheetFormatPr baseColWidth="10" defaultColWidth="11.42578125" defaultRowHeight="14.25" x14ac:dyDescent="0.2"/>
  <cols>
    <col min="1" max="1" width="11.42578125" style="10"/>
    <col min="2" max="2" width="14" style="10" customWidth="1"/>
    <col min="3" max="14" width="11.42578125" style="10"/>
    <col min="15" max="15" width="13.28515625" style="10" customWidth="1"/>
    <col min="16" max="16384" width="11.42578125" style="10"/>
  </cols>
  <sheetData>
    <row r="1" spans="1:16" x14ac:dyDescent="0.2">
      <c r="A1" s="13" t="s">
        <v>1308</v>
      </c>
      <c r="H1" s="291" t="s">
        <v>38</v>
      </c>
      <c r="I1" s="291"/>
    </row>
    <row r="2" spans="1:16" x14ac:dyDescent="0.2">
      <c r="A2" s="163" t="s">
        <v>397</v>
      </c>
    </row>
    <row r="3" spans="1:16" ht="15" x14ac:dyDescent="0.25">
      <c r="E3" s="160"/>
      <c r="O3" s="159"/>
      <c r="P3" s="19"/>
    </row>
    <row r="4" spans="1:16" x14ac:dyDescent="0.2">
      <c r="A4" s="10" t="s">
        <v>719</v>
      </c>
      <c r="O4" s="159"/>
      <c r="P4" s="19"/>
    </row>
    <row r="5" spans="1:16" x14ac:dyDescent="0.2">
      <c r="A5" s="10" t="s">
        <v>53</v>
      </c>
      <c r="B5" s="159" t="s">
        <v>1144</v>
      </c>
      <c r="C5" s="19">
        <v>1275456</v>
      </c>
      <c r="O5" s="159"/>
      <c r="P5" s="19"/>
    </row>
    <row r="6" spans="1:16" x14ac:dyDescent="0.2">
      <c r="A6" s="10" t="s">
        <v>53</v>
      </c>
      <c r="B6" s="159" t="s">
        <v>1145</v>
      </c>
      <c r="C6" s="19">
        <v>1191811</v>
      </c>
      <c r="O6" s="159"/>
      <c r="P6" s="19"/>
    </row>
    <row r="7" spans="1:16" ht="15" customHeight="1" x14ac:dyDescent="0.2">
      <c r="A7" s="10" t="s">
        <v>53</v>
      </c>
      <c r="B7" s="159" t="s">
        <v>1146</v>
      </c>
      <c r="C7" s="19">
        <v>1214726</v>
      </c>
      <c r="O7" s="159"/>
      <c r="P7" s="19"/>
    </row>
    <row r="8" spans="1:16" ht="15" customHeight="1" x14ac:dyDescent="0.2">
      <c r="A8" s="10" t="s">
        <v>53</v>
      </c>
      <c r="B8" s="159" t="s">
        <v>1147</v>
      </c>
      <c r="C8" s="19">
        <v>1249740</v>
      </c>
      <c r="O8" s="165"/>
      <c r="P8" s="162"/>
    </row>
    <row r="9" spans="1:16" ht="15" customHeight="1" x14ac:dyDescent="0.2">
      <c r="A9" s="10" t="s">
        <v>53</v>
      </c>
      <c r="B9" s="159" t="s">
        <v>1148</v>
      </c>
      <c r="C9" s="19">
        <v>1243996</v>
      </c>
      <c r="O9" s="159"/>
      <c r="P9" s="19"/>
    </row>
    <row r="10" spans="1:16" ht="15" customHeight="1" x14ac:dyDescent="0.2">
      <c r="A10" s="10" t="s">
        <v>53</v>
      </c>
      <c r="B10" s="159" t="s">
        <v>1149</v>
      </c>
      <c r="C10" s="19">
        <v>1154589</v>
      </c>
      <c r="O10" s="165"/>
      <c r="P10" s="162"/>
    </row>
    <row r="11" spans="1:16" ht="15" customHeight="1" x14ac:dyDescent="0.2">
      <c r="A11" s="10" t="s">
        <v>53</v>
      </c>
      <c r="B11" s="159" t="s">
        <v>1150</v>
      </c>
      <c r="C11" s="19">
        <v>996199</v>
      </c>
      <c r="O11" s="159"/>
      <c r="P11" s="19"/>
    </row>
    <row r="12" spans="1:16" ht="15" customHeight="1" x14ac:dyDescent="0.2">
      <c r="A12" s="10" t="s">
        <v>53</v>
      </c>
      <c r="B12" s="159" t="s">
        <v>1151</v>
      </c>
      <c r="C12" s="19">
        <v>950782</v>
      </c>
      <c r="O12" s="159"/>
      <c r="P12" s="19"/>
    </row>
    <row r="13" spans="1:16" ht="14.25" customHeight="1" x14ac:dyDescent="0.2">
      <c r="A13" s="10" t="s">
        <v>53</v>
      </c>
      <c r="B13" s="159" t="s">
        <v>1152</v>
      </c>
      <c r="C13" s="19">
        <v>1012260</v>
      </c>
      <c r="O13" s="165"/>
      <c r="P13" s="162"/>
    </row>
    <row r="14" spans="1:16" ht="14.25" customHeight="1" x14ac:dyDescent="0.2">
      <c r="A14" s="10" t="s">
        <v>53</v>
      </c>
      <c r="B14" s="159" t="s">
        <v>1153</v>
      </c>
      <c r="C14" s="19">
        <v>1029831</v>
      </c>
      <c r="O14" s="159"/>
      <c r="P14" s="19"/>
    </row>
    <row r="15" spans="1:16" x14ac:dyDescent="0.2">
      <c r="A15" s="10" t="s">
        <v>53</v>
      </c>
      <c r="B15" s="159" t="s">
        <v>1154</v>
      </c>
      <c r="C15" s="19">
        <v>1120660</v>
      </c>
      <c r="O15" s="159"/>
      <c r="P15" s="19"/>
    </row>
    <row r="16" spans="1:16" ht="14.25" customHeight="1" x14ac:dyDescent="0.2">
      <c r="A16" s="10" t="s">
        <v>53</v>
      </c>
      <c r="B16" s="165" t="s">
        <v>1155</v>
      </c>
      <c r="C16" s="162">
        <v>1189073</v>
      </c>
      <c r="O16" s="159"/>
      <c r="P16" s="19"/>
    </row>
    <row r="17" spans="1:16" ht="14.25" customHeight="1" x14ac:dyDescent="0.2">
      <c r="A17" s="161" t="s">
        <v>53</v>
      </c>
      <c r="B17" s="165" t="s">
        <v>1156</v>
      </c>
      <c r="C17" s="162">
        <v>1143622</v>
      </c>
      <c r="D17" s="164"/>
      <c r="O17" s="159"/>
      <c r="P17" s="19"/>
    </row>
    <row r="18" spans="1:16" ht="14.25" customHeight="1" x14ac:dyDescent="0.2">
      <c r="A18" s="161" t="s">
        <v>53</v>
      </c>
      <c r="B18" s="165" t="s">
        <v>1157</v>
      </c>
      <c r="C18" s="162">
        <v>1091535</v>
      </c>
      <c r="D18" s="164">
        <f>C18/C17-1</f>
        <v>-4.5545643578035366E-2</v>
      </c>
      <c r="L18" s="19"/>
      <c r="M18" s="166"/>
      <c r="N18" s="19"/>
      <c r="O18" s="165"/>
      <c r="P18" s="162"/>
    </row>
    <row r="19" spans="1:16" ht="14.25" customHeight="1" x14ac:dyDescent="0.2">
      <c r="B19" s="159"/>
      <c r="C19" s="19"/>
      <c r="L19" s="19"/>
      <c r="M19" s="166"/>
      <c r="N19" s="162"/>
      <c r="O19" s="159"/>
      <c r="P19" s="19"/>
    </row>
    <row r="20" spans="1:16" ht="14.25" customHeight="1" x14ac:dyDescent="0.2">
      <c r="L20" s="19"/>
      <c r="M20" s="166"/>
      <c r="N20" s="19"/>
    </row>
    <row r="21" spans="1:16" ht="14.25" customHeight="1" x14ac:dyDescent="0.2">
      <c r="L21" s="19"/>
    </row>
    <row r="22" spans="1:16" x14ac:dyDescent="0.2">
      <c r="L22" s="19"/>
      <c r="M22" s="166"/>
      <c r="N22" s="19"/>
      <c r="O22" s="159"/>
      <c r="P22" s="19"/>
    </row>
    <row r="23" spans="1:16" ht="14.25" customHeight="1" x14ac:dyDescent="0.2">
      <c r="B23" s="159"/>
      <c r="L23" s="162"/>
      <c r="M23" s="166"/>
      <c r="N23" s="19"/>
    </row>
    <row r="24" spans="1:16" ht="14.25" customHeight="1" x14ac:dyDescent="0.2">
      <c r="B24" s="159"/>
      <c r="E24" s="163" t="s">
        <v>397</v>
      </c>
      <c r="L24" s="19"/>
    </row>
    <row r="25" spans="1:16" x14ac:dyDescent="0.2">
      <c r="E25" s="163" t="s">
        <v>964</v>
      </c>
      <c r="L25" s="19"/>
      <c r="M25" s="166"/>
      <c r="N25" s="19"/>
      <c r="O25" s="159"/>
      <c r="P25" s="19"/>
    </row>
    <row r="26" spans="1:16" ht="15" customHeight="1" x14ac:dyDescent="0.2">
      <c r="L26" s="19"/>
      <c r="M26" s="166"/>
      <c r="N26" s="19"/>
      <c r="O26" s="159"/>
      <c r="P26" s="19"/>
    </row>
    <row r="27" spans="1:16" ht="15" customHeight="1" x14ac:dyDescent="0.2">
      <c r="B27" s="159"/>
      <c r="L27" s="19"/>
      <c r="M27" s="166"/>
      <c r="N27" s="19"/>
      <c r="O27" s="159"/>
      <c r="P27" s="19"/>
    </row>
    <row r="28" spans="1:16" ht="15" customHeight="1" x14ac:dyDescent="0.2">
      <c r="B28" s="159"/>
      <c r="L28" s="19"/>
      <c r="M28" s="166"/>
      <c r="N28" s="19"/>
      <c r="O28" s="159"/>
      <c r="P28" s="19"/>
    </row>
    <row r="29" spans="1:16" x14ac:dyDescent="0.2">
      <c r="L29" s="19"/>
      <c r="M29" s="166"/>
      <c r="N29" s="19"/>
    </row>
    <row r="30" spans="1:16" x14ac:dyDescent="0.2">
      <c r="M30" s="166"/>
      <c r="N30" s="19"/>
    </row>
    <row r="31" spans="1:16" x14ac:dyDescent="0.2">
      <c r="M31" s="166"/>
      <c r="N31" s="19"/>
    </row>
    <row r="159" spans="2:2" x14ac:dyDescent="0.2">
      <c r="B159" s="212"/>
    </row>
  </sheetData>
  <mergeCells count="1">
    <mergeCell ref="H1:I1"/>
  </mergeCells>
  <hyperlinks>
    <hyperlink ref="H1:I1" location="Index!A1" display="Regresar al Índice" xr:uid="{00000000-0004-0000-9000-000000000000}"/>
  </hyperlinks>
  <pageMargins left="0.7" right="0.7" top="0.75" bottom="0.75" header="0.3" footer="0.3"/>
  <pageSetup paperSize="9" orientation="portrait" horizontalDpi="300" verticalDpi="4294967295"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Hoja115"/>
  <dimension ref="A1:P159"/>
  <sheetViews>
    <sheetView workbookViewId="0"/>
  </sheetViews>
  <sheetFormatPr baseColWidth="10" defaultColWidth="11.42578125" defaultRowHeight="14.25" x14ac:dyDescent="0.2"/>
  <cols>
    <col min="1" max="1" width="11.42578125" style="10"/>
    <col min="2" max="2" width="15.5703125" style="10" customWidth="1"/>
    <col min="3" max="4" width="11.42578125" style="10"/>
    <col min="5" max="5" width="11.85546875" style="10" bestFit="1" customWidth="1"/>
    <col min="6" max="14" width="11.42578125" style="10"/>
    <col min="15" max="15" width="13" style="10" bestFit="1" customWidth="1"/>
    <col min="16" max="16384" width="11.42578125" style="10"/>
  </cols>
  <sheetData>
    <row r="1" spans="1:16" x14ac:dyDescent="0.2">
      <c r="A1" s="13" t="s">
        <v>1309</v>
      </c>
      <c r="H1" s="291" t="s">
        <v>38</v>
      </c>
      <c r="I1" s="291"/>
    </row>
    <row r="2" spans="1:16" x14ac:dyDescent="0.2">
      <c r="A2" s="163" t="s">
        <v>397</v>
      </c>
    </row>
    <row r="4" spans="1:16" ht="15" x14ac:dyDescent="0.2">
      <c r="E4" s="169"/>
    </row>
    <row r="5" spans="1:16" x14ac:dyDescent="0.2">
      <c r="A5" s="10" t="s">
        <v>721</v>
      </c>
      <c r="O5" s="165"/>
      <c r="P5" s="162"/>
    </row>
    <row r="6" spans="1:16" ht="15" customHeight="1" x14ac:dyDescent="0.2">
      <c r="A6" s="10" t="s">
        <v>53</v>
      </c>
      <c r="B6" s="159" t="s">
        <v>1144</v>
      </c>
      <c r="C6" s="19">
        <v>156047</v>
      </c>
      <c r="O6" s="159"/>
      <c r="P6" s="19"/>
    </row>
    <row r="7" spans="1:16" ht="14.25" customHeight="1" x14ac:dyDescent="0.2">
      <c r="A7" s="10" t="s">
        <v>53</v>
      </c>
      <c r="B7" s="159" t="s">
        <v>1145</v>
      </c>
      <c r="C7" s="19">
        <v>155301</v>
      </c>
      <c r="O7" s="159"/>
      <c r="P7" s="19"/>
    </row>
    <row r="8" spans="1:16" ht="14.25" customHeight="1" x14ac:dyDescent="0.2">
      <c r="A8" s="10" t="s">
        <v>53</v>
      </c>
      <c r="B8" s="159" t="s">
        <v>1146</v>
      </c>
      <c r="C8" s="19">
        <v>165601</v>
      </c>
      <c r="O8" s="159"/>
      <c r="P8" s="19"/>
    </row>
    <row r="9" spans="1:16" ht="14.25" customHeight="1" x14ac:dyDescent="0.2">
      <c r="A9" s="10" t="s">
        <v>53</v>
      </c>
      <c r="B9" s="159" t="s">
        <v>1147</v>
      </c>
      <c r="C9" s="19">
        <v>170292</v>
      </c>
      <c r="O9" s="159"/>
      <c r="P9" s="19"/>
    </row>
    <row r="10" spans="1:16" ht="14.25" customHeight="1" x14ac:dyDescent="0.2">
      <c r="A10" s="10" t="s">
        <v>53</v>
      </c>
      <c r="B10" s="159" t="s">
        <v>1148</v>
      </c>
      <c r="C10" s="19">
        <v>168967</v>
      </c>
      <c r="O10" s="159"/>
      <c r="P10" s="19"/>
    </row>
    <row r="11" spans="1:16" x14ac:dyDescent="0.2">
      <c r="A11" s="10" t="s">
        <v>53</v>
      </c>
      <c r="B11" s="159" t="s">
        <v>1149</v>
      </c>
      <c r="C11" s="19">
        <v>150464</v>
      </c>
      <c r="O11" s="165"/>
      <c r="P11" s="162"/>
    </row>
    <row r="12" spans="1:16" ht="14.25" customHeight="1" x14ac:dyDescent="0.2">
      <c r="A12" s="10" t="s">
        <v>53</v>
      </c>
      <c r="B12" s="159" t="s">
        <v>1150</v>
      </c>
      <c r="C12" s="19">
        <v>127499</v>
      </c>
      <c r="O12" s="159"/>
      <c r="P12" s="19"/>
    </row>
    <row r="13" spans="1:16" x14ac:dyDescent="0.2">
      <c r="A13" s="10" t="s">
        <v>53</v>
      </c>
      <c r="B13" s="159" t="s">
        <v>1151</v>
      </c>
      <c r="C13" s="19">
        <v>120361</v>
      </c>
      <c r="O13" s="159"/>
      <c r="P13" s="19"/>
    </row>
    <row r="14" spans="1:16" x14ac:dyDescent="0.2">
      <c r="A14" s="10" t="s">
        <v>53</v>
      </c>
      <c r="B14" s="159" t="s">
        <v>1152</v>
      </c>
      <c r="C14" s="19">
        <v>125136</v>
      </c>
      <c r="O14" s="165"/>
      <c r="P14" s="162"/>
    </row>
    <row r="15" spans="1:16" x14ac:dyDescent="0.2">
      <c r="A15" s="10" t="s">
        <v>53</v>
      </c>
      <c r="B15" s="159" t="s">
        <v>1153</v>
      </c>
      <c r="C15" s="19">
        <v>127502</v>
      </c>
      <c r="O15" s="159"/>
      <c r="P15" s="19"/>
    </row>
    <row r="16" spans="1:16" x14ac:dyDescent="0.2">
      <c r="A16" s="10" t="s">
        <v>53</v>
      </c>
      <c r="B16" s="159" t="s">
        <v>1154</v>
      </c>
      <c r="C16" s="19">
        <v>141127</v>
      </c>
      <c r="O16" s="159"/>
      <c r="P16" s="19"/>
    </row>
    <row r="17" spans="1:16" x14ac:dyDescent="0.2">
      <c r="A17" s="10" t="s">
        <v>53</v>
      </c>
      <c r="B17" s="165" t="s">
        <v>1155</v>
      </c>
      <c r="C17" s="162">
        <v>154851</v>
      </c>
      <c r="N17" s="19"/>
      <c r="O17" s="159"/>
      <c r="P17" s="19"/>
    </row>
    <row r="18" spans="1:16" x14ac:dyDescent="0.2">
      <c r="A18" s="161" t="s">
        <v>53</v>
      </c>
      <c r="B18" s="165" t="s">
        <v>1156</v>
      </c>
      <c r="C18" s="162">
        <v>156271</v>
      </c>
      <c r="D18" s="164">
        <f>C19/C18-1</f>
        <v>2.8156215804595597E-3</v>
      </c>
      <c r="E18" s="167"/>
      <c r="N18" s="19"/>
      <c r="O18" s="159"/>
      <c r="P18" s="19"/>
    </row>
    <row r="19" spans="1:16" x14ac:dyDescent="0.2">
      <c r="A19" s="161" t="s">
        <v>53</v>
      </c>
      <c r="B19" s="165" t="s">
        <v>1157</v>
      </c>
      <c r="C19" s="162">
        <v>156711</v>
      </c>
      <c r="D19" s="164"/>
      <c r="G19" s="164"/>
      <c r="N19" s="19"/>
      <c r="O19" s="165"/>
      <c r="P19" s="162"/>
    </row>
    <row r="20" spans="1:16" x14ac:dyDescent="0.2">
      <c r="B20" s="159"/>
      <c r="C20" s="19"/>
      <c r="N20" s="19"/>
      <c r="O20" s="159"/>
      <c r="P20" s="19"/>
    </row>
    <row r="21" spans="1:16" x14ac:dyDescent="0.2">
      <c r="N21" s="19"/>
      <c r="O21" s="159"/>
      <c r="P21" s="19"/>
    </row>
    <row r="22" spans="1:16" x14ac:dyDescent="0.2">
      <c r="N22" s="162"/>
    </row>
    <row r="23" spans="1:16" x14ac:dyDescent="0.2">
      <c r="N23" s="19"/>
    </row>
    <row r="24" spans="1:16" x14ac:dyDescent="0.2">
      <c r="N24" s="19"/>
    </row>
    <row r="25" spans="1:16" x14ac:dyDescent="0.2">
      <c r="B25" s="159"/>
      <c r="E25" s="10" t="s">
        <v>397</v>
      </c>
      <c r="N25" s="19"/>
    </row>
    <row r="26" spans="1:16" ht="38.25" customHeight="1" x14ac:dyDescent="0.2">
      <c r="B26" s="159"/>
      <c r="E26" s="273" t="s">
        <v>965</v>
      </c>
      <c r="F26" s="273"/>
      <c r="G26" s="273"/>
      <c r="H26" s="273"/>
      <c r="I26" s="273"/>
      <c r="J26" s="273"/>
      <c r="K26" s="273"/>
      <c r="L26" s="273"/>
      <c r="M26" s="273"/>
      <c r="N26" s="19"/>
    </row>
    <row r="27" spans="1:16" x14ac:dyDescent="0.2">
      <c r="B27" s="159"/>
      <c r="N27" s="19"/>
    </row>
    <row r="28" spans="1:16" x14ac:dyDescent="0.2">
      <c r="N28" s="19"/>
    </row>
    <row r="29" spans="1:16" x14ac:dyDescent="0.2">
      <c r="B29" s="159"/>
      <c r="N29" s="159"/>
    </row>
    <row r="30" spans="1:16" x14ac:dyDescent="0.2">
      <c r="N30" s="159"/>
    </row>
    <row r="159" spans="2:2" x14ac:dyDescent="0.2">
      <c r="B159" s="212"/>
    </row>
  </sheetData>
  <mergeCells count="2">
    <mergeCell ref="E26:M26"/>
    <mergeCell ref="H1:I1"/>
  </mergeCells>
  <hyperlinks>
    <hyperlink ref="H1:I1" location="Index!A1" display="Regresar al Índice" xr:uid="{00000000-0004-0000-91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3"/>
  <dimension ref="A1:M159"/>
  <sheetViews>
    <sheetView zoomScaleNormal="100" workbookViewId="0"/>
  </sheetViews>
  <sheetFormatPr baseColWidth="10" defaultColWidth="11.42578125" defaultRowHeight="14.25" x14ac:dyDescent="0.2"/>
  <cols>
    <col min="1" max="1" width="15.28515625" style="10" customWidth="1"/>
    <col min="2" max="2" width="10.42578125" style="10" bestFit="1" customWidth="1"/>
    <col min="3" max="3" width="10.28515625" style="10" bestFit="1" customWidth="1"/>
    <col min="4" max="4" width="10.42578125" style="10" customWidth="1"/>
    <col min="5" max="5" width="10" style="10" customWidth="1"/>
    <col min="6" max="6" width="10.28515625" style="10" bestFit="1" customWidth="1"/>
    <col min="7" max="7" width="10.140625" style="10" bestFit="1" customWidth="1"/>
    <col min="8" max="8" width="14.7109375" style="10" customWidth="1"/>
    <col min="9" max="9" width="9.42578125" style="10" customWidth="1"/>
    <col min="10" max="10" width="9.28515625" style="10" customWidth="1"/>
    <col min="11" max="16384" width="11.42578125" style="10"/>
  </cols>
  <sheetData>
    <row r="1" spans="1:13" x14ac:dyDescent="0.2">
      <c r="A1" s="13" t="s">
        <v>1180</v>
      </c>
      <c r="H1" s="291" t="s">
        <v>38</v>
      </c>
      <c r="I1" s="291"/>
    </row>
    <row r="2" spans="1:13" ht="15" x14ac:dyDescent="0.25">
      <c r="A2" s="160" t="s">
        <v>472</v>
      </c>
    </row>
    <row r="3" spans="1:13" ht="15" x14ac:dyDescent="0.25">
      <c r="A3" s="160"/>
      <c r="M3" s="19"/>
    </row>
    <row r="4" spans="1:13" ht="25.5" customHeight="1" x14ac:dyDescent="0.2">
      <c r="A4" s="377" t="s">
        <v>401</v>
      </c>
      <c r="B4" s="378" t="s">
        <v>79</v>
      </c>
      <c r="C4" s="378"/>
      <c r="D4" s="378" t="s">
        <v>80</v>
      </c>
      <c r="E4" s="378"/>
      <c r="F4" s="379" t="s">
        <v>1158</v>
      </c>
      <c r="G4" s="379"/>
      <c r="H4" s="377" t="s">
        <v>1159</v>
      </c>
      <c r="I4" s="377" t="s">
        <v>675</v>
      </c>
      <c r="J4" s="377"/>
    </row>
    <row r="5" spans="1:13" ht="33" customHeight="1" x14ac:dyDescent="0.2">
      <c r="A5" s="377"/>
      <c r="B5" s="380" t="s">
        <v>1</v>
      </c>
      <c r="C5" s="380" t="s">
        <v>0</v>
      </c>
      <c r="D5" s="380" t="s">
        <v>1</v>
      </c>
      <c r="E5" s="380" t="s">
        <v>0</v>
      </c>
      <c r="F5" s="380" t="s">
        <v>1</v>
      </c>
      <c r="G5" s="380" t="s">
        <v>0</v>
      </c>
      <c r="H5" s="377"/>
      <c r="I5" s="380" t="s">
        <v>1</v>
      </c>
      <c r="J5" s="380" t="s">
        <v>0</v>
      </c>
    </row>
    <row r="6" spans="1:13" ht="15" x14ac:dyDescent="0.25">
      <c r="A6" s="381" t="s">
        <v>402</v>
      </c>
      <c r="B6" s="382">
        <v>1846202</v>
      </c>
      <c r="C6" s="382">
        <v>348196</v>
      </c>
      <c r="D6" s="382">
        <v>1933496</v>
      </c>
      <c r="E6" s="382">
        <v>369307</v>
      </c>
      <c r="F6" s="382">
        <v>1872165</v>
      </c>
      <c r="G6" s="382">
        <v>351859</v>
      </c>
      <c r="H6" s="383">
        <f>G6/F6</f>
        <v>0.18794230209409962</v>
      </c>
      <c r="I6" s="382">
        <f t="shared" ref="I6:J9" si="0">D6-B6</f>
        <v>87294</v>
      </c>
      <c r="J6" s="382">
        <f t="shared" si="0"/>
        <v>21111</v>
      </c>
    </row>
    <row r="7" spans="1:13" ht="15" x14ac:dyDescent="0.25">
      <c r="A7" s="384" t="s">
        <v>403</v>
      </c>
      <c r="B7" s="385">
        <v>5108579</v>
      </c>
      <c r="C7" s="385">
        <v>946940</v>
      </c>
      <c r="D7" s="385">
        <v>4910373</v>
      </c>
      <c r="E7" s="385">
        <v>882104</v>
      </c>
      <c r="F7" s="385">
        <v>4218092</v>
      </c>
      <c r="G7" s="385">
        <v>723065</v>
      </c>
      <c r="H7" s="386">
        <f>G7/F7</f>
        <v>0.17141992161384817</v>
      </c>
      <c r="I7" s="385">
        <f t="shared" si="0"/>
        <v>-198206</v>
      </c>
      <c r="J7" s="385">
        <f t="shared" si="0"/>
        <v>-64836</v>
      </c>
    </row>
    <row r="8" spans="1:13" ht="15" x14ac:dyDescent="0.25">
      <c r="A8" s="381" t="s">
        <v>404</v>
      </c>
      <c r="B8" s="382">
        <v>121318</v>
      </c>
      <c r="C8" s="382">
        <v>14807</v>
      </c>
      <c r="D8" s="382">
        <v>114307</v>
      </c>
      <c r="E8" s="382">
        <v>11729</v>
      </c>
      <c r="F8" s="382">
        <v>112402</v>
      </c>
      <c r="G8" s="382">
        <v>12425</v>
      </c>
      <c r="H8" s="383">
        <f>G8/F8</f>
        <v>0.11054073770929343</v>
      </c>
      <c r="I8" s="382">
        <f t="shared" si="0"/>
        <v>-7011</v>
      </c>
      <c r="J8" s="382">
        <f t="shared" si="0"/>
        <v>-3078</v>
      </c>
    </row>
    <row r="9" spans="1:13" ht="15" x14ac:dyDescent="0.25">
      <c r="A9" s="384" t="s">
        <v>405</v>
      </c>
      <c r="B9" s="385">
        <v>41700</v>
      </c>
      <c r="C9" s="385">
        <v>6900</v>
      </c>
      <c r="D9" s="385">
        <v>32563</v>
      </c>
      <c r="E9" s="385">
        <v>5593</v>
      </c>
      <c r="F9" s="385">
        <v>26059</v>
      </c>
      <c r="G9" s="385">
        <v>4186</v>
      </c>
      <c r="H9" s="386">
        <f>G9/F9</f>
        <v>0.16063548102383055</v>
      </c>
      <c r="I9" s="385">
        <f t="shared" si="0"/>
        <v>-9137</v>
      </c>
      <c r="J9" s="385">
        <f t="shared" si="0"/>
        <v>-1307</v>
      </c>
    </row>
    <row r="10" spans="1:13" ht="15.75" thickBot="1" x14ac:dyDescent="0.3">
      <c r="A10" s="387" t="s">
        <v>53</v>
      </c>
      <c r="B10" s="388">
        <v>7117799</v>
      </c>
      <c r="C10" s="388">
        <v>1316843</v>
      </c>
      <c r="D10" s="388">
        <f t="shared" ref="D10:G10" si="1">SUM(D6:D9)</f>
        <v>6990739</v>
      </c>
      <c r="E10" s="388">
        <f t="shared" si="1"/>
        <v>1268733</v>
      </c>
      <c r="F10" s="388">
        <f t="shared" si="1"/>
        <v>6228718</v>
      </c>
      <c r="G10" s="388">
        <f t="shared" si="1"/>
        <v>1091535</v>
      </c>
      <c r="H10" s="389">
        <f>G10/F10</f>
        <v>0.17524232113253482</v>
      </c>
      <c r="I10" s="388">
        <f>D10-B10</f>
        <v>-127060</v>
      </c>
      <c r="J10" s="388">
        <f>E10-C10</f>
        <v>-48110</v>
      </c>
    </row>
    <row r="11" spans="1:13" x14ac:dyDescent="0.2">
      <c r="L11" s="19"/>
      <c r="M11" s="164"/>
    </row>
    <row r="12" spans="1:13" x14ac:dyDescent="0.2">
      <c r="A12" s="177" t="s">
        <v>970</v>
      </c>
    </row>
    <row r="13" spans="1:13" x14ac:dyDescent="0.2">
      <c r="A13" s="163" t="s">
        <v>397</v>
      </c>
    </row>
    <row r="16" spans="1:13" ht="35.25" customHeight="1" x14ac:dyDescent="0.2"/>
    <row r="159" spans="2:2" x14ac:dyDescent="0.2">
      <c r="B159" s="212"/>
    </row>
  </sheetData>
  <mergeCells count="7">
    <mergeCell ref="H1:I1"/>
    <mergeCell ref="I4:J4"/>
    <mergeCell ref="A4:A5"/>
    <mergeCell ref="B4:C4"/>
    <mergeCell ref="D4:E4"/>
    <mergeCell ref="F4:G4"/>
    <mergeCell ref="H4:H5"/>
  </mergeCells>
  <hyperlinks>
    <hyperlink ref="H1:I1" location="Index!A1" display="Regresar al Índice" xr:uid="{00000000-0004-0000-1100-000000000000}"/>
  </hyperlinks>
  <pageMargins left="0.7" right="0.7" top="0.75" bottom="0.75" header="0.3" footer="0.3"/>
  <pageSetup orientation="portrait" horizontalDpi="1200" verticalDpi="1200"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Hoja116"/>
  <dimension ref="A1:I159"/>
  <sheetViews>
    <sheetView zoomScaleNormal="100" workbookViewId="0"/>
  </sheetViews>
  <sheetFormatPr baseColWidth="10" defaultColWidth="11.42578125" defaultRowHeight="14.25" x14ac:dyDescent="0.2"/>
  <cols>
    <col min="1" max="1" width="25" style="10" customWidth="1"/>
    <col min="2" max="12" width="11.42578125" style="10"/>
    <col min="13" max="13" width="5.140625" style="10" customWidth="1"/>
    <col min="14" max="16384" width="11.42578125" style="10"/>
  </cols>
  <sheetData>
    <row r="1" spans="1:9" x14ac:dyDescent="0.2">
      <c r="A1" s="13" t="s">
        <v>1310</v>
      </c>
      <c r="H1" s="291" t="s">
        <v>38</v>
      </c>
      <c r="I1" s="291"/>
    </row>
    <row r="2" spans="1:9" x14ac:dyDescent="0.2">
      <c r="A2" s="163" t="s">
        <v>397</v>
      </c>
    </row>
    <row r="4" spans="1:9" ht="15" x14ac:dyDescent="0.25">
      <c r="A4" s="160" t="s">
        <v>966</v>
      </c>
      <c r="E4" s="169"/>
    </row>
    <row r="5" spans="1:9" ht="15" x14ac:dyDescent="0.25">
      <c r="A5" s="160" t="s">
        <v>967</v>
      </c>
    </row>
    <row r="6" spans="1:9" ht="15" x14ac:dyDescent="0.25">
      <c r="A6" s="170" t="s">
        <v>968</v>
      </c>
    </row>
    <row r="8" spans="1:9" ht="60" x14ac:dyDescent="0.2">
      <c r="A8" s="178" t="s">
        <v>718</v>
      </c>
      <c r="B8" s="179" t="s">
        <v>398</v>
      </c>
      <c r="C8" s="179" t="s">
        <v>722</v>
      </c>
      <c r="D8" s="179" t="s">
        <v>969</v>
      </c>
    </row>
    <row r="9" spans="1:9" x14ac:dyDescent="0.2">
      <c r="A9" s="181" t="s">
        <v>30</v>
      </c>
      <c r="B9" s="189">
        <v>143</v>
      </c>
      <c r="C9" s="174">
        <v>3.0912235192390833E-3</v>
      </c>
      <c r="D9" s="181">
        <v>31</v>
      </c>
    </row>
    <row r="10" spans="1:9" x14ac:dyDescent="0.2">
      <c r="A10" s="180" t="s">
        <v>24</v>
      </c>
      <c r="B10" s="188">
        <v>169</v>
      </c>
      <c r="C10" s="174">
        <v>3.653264159100735E-3</v>
      </c>
      <c r="D10" s="181">
        <v>30</v>
      </c>
    </row>
    <row r="11" spans="1:9" x14ac:dyDescent="0.2">
      <c r="A11" s="181" t="s">
        <v>4</v>
      </c>
      <c r="B11" s="189">
        <v>196</v>
      </c>
      <c r="C11" s="174">
        <v>4.2369217466493728E-3</v>
      </c>
      <c r="D11" s="181">
        <v>29</v>
      </c>
    </row>
    <row r="12" spans="1:9" x14ac:dyDescent="0.2">
      <c r="A12" s="180" t="s">
        <v>32</v>
      </c>
      <c r="B12" s="188">
        <v>284</v>
      </c>
      <c r="C12" s="174">
        <v>6.1392131431041936E-3</v>
      </c>
      <c r="D12" s="181">
        <v>28</v>
      </c>
    </row>
    <row r="13" spans="1:9" x14ac:dyDescent="0.2">
      <c r="A13" s="180" t="s">
        <v>6</v>
      </c>
      <c r="B13" s="188">
        <v>297</v>
      </c>
      <c r="C13" s="174">
        <v>6.4202334630350192E-3</v>
      </c>
      <c r="D13" s="181">
        <v>27</v>
      </c>
    </row>
    <row r="14" spans="1:9" x14ac:dyDescent="0.2">
      <c r="A14" s="180" t="s">
        <v>20</v>
      </c>
      <c r="B14" s="188">
        <v>305</v>
      </c>
      <c r="C14" s="174">
        <v>6.5931690445309122E-3</v>
      </c>
      <c r="D14" s="181">
        <v>26</v>
      </c>
    </row>
    <row r="15" spans="1:9" x14ac:dyDescent="0.2">
      <c r="A15" s="180" t="s">
        <v>18</v>
      </c>
      <c r="B15" s="188">
        <v>320</v>
      </c>
      <c r="C15" s="174">
        <v>6.9174232598357109E-3</v>
      </c>
      <c r="D15" s="181">
        <v>25</v>
      </c>
    </row>
    <row r="16" spans="1:9" x14ac:dyDescent="0.2">
      <c r="A16" s="180" t="s">
        <v>5</v>
      </c>
      <c r="B16" s="188">
        <v>324</v>
      </c>
      <c r="C16" s="174">
        <v>7.0038910505836579E-3</v>
      </c>
      <c r="D16" s="181">
        <v>24</v>
      </c>
    </row>
    <row r="17" spans="1:4" x14ac:dyDescent="0.2">
      <c r="A17" s="181" t="s">
        <v>11</v>
      </c>
      <c r="B17" s="189">
        <v>327</v>
      </c>
      <c r="C17" s="174">
        <v>7.0687418936446174E-3</v>
      </c>
      <c r="D17" s="181">
        <v>23</v>
      </c>
    </row>
    <row r="18" spans="1:4" x14ac:dyDescent="0.2">
      <c r="A18" s="180" t="s">
        <v>27</v>
      </c>
      <c r="B18" s="188">
        <v>558</v>
      </c>
      <c r="C18" s="174">
        <v>1.2062256809338522E-2</v>
      </c>
      <c r="D18" s="181">
        <v>22</v>
      </c>
    </row>
    <row r="19" spans="1:4" x14ac:dyDescent="0.2">
      <c r="A19" s="180" t="s">
        <v>26</v>
      </c>
      <c r="B19" s="188">
        <v>613</v>
      </c>
      <c r="C19" s="174">
        <v>1.3251188932122784E-2</v>
      </c>
      <c r="D19" s="181">
        <v>21</v>
      </c>
    </row>
    <row r="20" spans="1:4" x14ac:dyDescent="0.2">
      <c r="A20" s="180" t="s">
        <v>19</v>
      </c>
      <c r="B20" s="188">
        <v>662</v>
      </c>
      <c r="C20" s="174">
        <v>1.4310419368785127E-2</v>
      </c>
      <c r="D20" s="181">
        <v>20</v>
      </c>
    </row>
    <row r="21" spans="1:4" x14ac:dyDescent="0.2">
      <c r="A21" s="180" t="s">
        <v>21</v>
      </c>
      <c r="B21" s="188">
        <v>671</v>
      </c>
      <c r="C21" s="174">
        <v>1.4504971897968007E-2</v>
      </c>
      <c r="D21" s="181">
        <v>19</v>
      </c>
    </row>
    <row r="22" spans="1:4" x14ac:dyDescent="0.2">
      <c r="A22" s="181" t="s">
        <v>28</v>
      </c>
      <c r="B22" s="189">
        <v>748</v>
      </c>
      <c r="C22" s="174">
        <v>1.6169476869865976E-2</v>
      </c>
      <c r="D22" s="181">
        <v>18</v>
      </c>
    </row>
    <row r="23" spans="1:4" x14ac:dyDescent="0.2">
      <c r="A23" s="181" t="s">
        <v>29</v>
      </c>
      <c r="B23" s="189">
        <v>840</v>
      </c>
      <c r="C23" s="174">
        <v>1.8158236057068743E-2</v>
      </c>
      <c r="D23" s="181">
        <v>17</v>
      </c>
    </row>
    <row r="24" spans="1:4" x14ac:dyDescent="0.2">
      <c r="A24" s="180" t="s">
        <v>12</v>
      </c>
      <c r="B24" s="188">
        <v>862</v>
      </c>
      <c r="C24" s="174">
        <v>1.8633808906182447E-2</v>
      </c>
      <c r="D24" s="181">
        <v>16</v>
      </c>
    </row>
    <row r="25" spans="1:4" x14ac:dyDescent="0.2">
      <c r="A25" s="180" t="s">
        <v>33</v>
      </c>
      <c r="B25" s="188">
        <v>869</v>
      </c>
      <c r="C25" s="174">
        <v>1.8785127539991352E-2</v>
      </c>
      <c r="D25" s="181">
        <v>15</v>
      </c>
    </row>
    <row r="26" spans="1:4" x14ac:dyDescent="0.2">
      <c r="A26" s="180" t="s">
        <v>3</v>
      </c>
      <c r="B26" s="188">
        <v>893</v>
      </c>
      <c r="C26" s="182">
        <v>1.9303934284479032E-2</v>
      </c>
      <c r="D26" s="180">
        <v>14</v>
      </c>
    </row>
    <row r="27" spans="1:4" x14ac:dyDescent="0.2">
      <c r="A27" s="181" t="s">
        <v>23</v>
      </c>
      <c r="B27" s="189">
        <v>1151</v>
      </c>
      <c r="C27" s="174">
        <v>2.4881106787721572E-2</v>
      </c>
      <c r="D27" s="181">
        <v>13</v>
      </c>
    </row>
    <row r="28" spans="1:4" x14ac:dyDescent="0.2">
      <c r="A28" s="180" t="s">
        <v>16</v>
      </c>
      <c r="B28" s="188">
        <v>1201</v>
      </c>
      <c r="C28" s="174">
        <v>2.5961954172070905E-2</v>
      </c>
      <c r="D28" s="181">
        <v>12</v>
      </c>
    </row>
    <row r="29" spans="1:4" x14ac:dyDescent="0.2">
      <c r="A29" s="181" t="s">
        <v>25</v>
      </c>
      <c r="B29" s="189">
        <v>1280</v>
      </c>
      <c r="C29" s="174">
        <v>2.7669693039342844E-2</v>
      </c>
      <c r="D29" s="181">
        <v>11</v>
      </c>
    </row>
    <row r="30" spans="1:4" x14ac:dyDescent="0.2">
      <c r="A30" s="181" t="s">
        <v>15</v>
      </c>
      <c r="B30" s="189">
        <v>1405</v>
      </c>
      <c r="C30" s="174">
        <v>3.0371811500216169E-2</v>
      </c>
      <c r="D30" s="181">
        <v>10</v>
      </c>
    </row>
    <row r="31" spans="1:4" x14ac:dyDescent="0.2">
      <c r="A31" s="180" t="s">
        <v>22</v>
      </c>
      <c r="B31" s="188">
        <v>1633</v>
      </c>
      <c r="C31" s="174">
        <v>3.5300475572849113E-2</v>
      </c>
      <c r="D31" s="181">
        <v>9</v>
      </c>
    </row>
    <row r="32" spans="1:4" x14ac:dyDescent="0.2">
      <c r="A32" s="181" t="s">
        <v>7</v>
      </c>
      <c r="B32" s="189">
        <v>1694</v>
      </c>
      <c r="C32" s="174">
        <v>3.6619109381755298E-2</v>
      </c>
      <c r="D32" s="181">
        <v>8</v>
      </c>
    </row>
    <row r="33" spans="1:8" x14ac:dyDescent="0.2">
      <c r="A33" s="181" t="s">
        <v>8</v>
      </c>
      <c r="B33" s="189">
        <v>2075</v>
      </c>
      <c r="C33" s="174">
        <v>4.485516645049719E-2</v>
      </c>
      <c r="D33" s="181">
        <v>7</v>
      </c>
    </row>
    <row r="34" spans="1:8" x14ac:dyDescent="0.2">
      <c r="A34" s="180" t="s">
        <v>31</v>
      </c>
      <c r="B34" s="188">
        <v>2091</v>
      </c>
      <c r="C34" s="174">
        <v>4.5201037613488974E-2</v>
      </c>
      <c r="D34" s="181">
        <v>6</v>
      </c>
    </row>
    <row r="35" spans="1:8" x14ac:dyDescent="0.2">
      <c r="A35" s="180" t="s">
        <v>10</v>
      </c>
      <c r="B35" s="188">
        <v>2161</v>
      </c>
      <c r="C35" s="174">
        <v>4.6714223951578038E-2</v>
      </c>
      <c r="D35" s="181">
        <v>5</v>
      </c>
    </row>
    <row r="36" spans="1:8" x14ac:dyDescent="0.2">
      <c r="A36" s="181" t="s">
        <v>13</v>
      </c>
      <c r="B36" s="189">
        <v>3681</v>
      </c>
      <c r="C36" s="174">
        <v>7.957198443579766E-2</v>
      </c>
      <c r="D36" s="181">
        <v>4</v>
      </c>
    </row>
    <row r="37" spans="1:8" x14ac:dyDescent="0.2">
      <c r="A37" s="181" t="s">
        <v>14</v>
      </c>
      <c r="B37" s="189">
        <v>4055</v>
      </c>
      <c r="C37" s="174">
        <v>8.7656722870730647E-2</v>
      </c>
      <c r="D37" s="181">
        <v>3</v>
      </c>
    </row>
    <row r="38" spans="1:8" x14ac:dyDescent="0.2">
      <c r="A38" s="181" t="s">
        <v>17</v>
      </c>
      <c r="B38" s="189">
        <v>5604</v>
      </c>
      <c r="C38" s="174">
        <v>0.12114137483787289</v>
      </c>
      <c r="D38" s="181">
        <v>2</v>
      </c>
    </row>
    <row r="39" spans="1:8" ht="15" x14ac:dyDescent="0.25">
      <c r="A39" s="183" t="s">
        <v>0</v>
      </c>
      <c r="B39" s="190">
        <v>9148</v>
      </c>
      <c r="C39" s="184">
        <v>0.19775183744055339</v>
      </c>
      <c r="D39" s="183">
        <v>1</v>
      </c>
    </row>
    <row r="40" spans="1:8" ht="15" x14ac:dyDescent="0.25">
      <c r="A40" s="185" t="s">
        <v>723</v>
      </c>
      <c r="B40" s="186">
        <v>46260</v>
      </c>
      <c r="C40" s="187">
        <v>0.99999999999999989</v>
      </c>
      <c r="D40" s="185"/>
    </row>
    <row r="42" spans="1:8" x14ac:dyDescent="0.2">
      <c r="A42" s="10" t="s">
        <v>397</v>
      </c>
    </row>
    <row r="43" spans="1:8" ht="33" customHeight="1" x14ac:dyDescent="0.2">
      <c r="A43" s="273" t="s">
        <v>399</v>
      </c>
      <c r="B43" s="273"/>
      <c r="C43" s="273"/>
      <c r="D43" s="273"/>
      <c r="E43" s="273"/>
      <c r="F43" s="273"/>
      <c r="G43" s="273"/>
      <c r="H43" s="273"/>
    </row>
    <row r="44" spans="1:8" x14ac:dyDescent="0.2">
      <c r="A44" s="177" t="s">
        <v>970</v>
      </c>
    </row>
    <row r="159" spans="2:2" x14ac:dyDescent="0.2">
      <c r="B159" s="212"/>
    </row>
  </sheetData>
  <mergeCells count="2">
    <mergeCell ref="A43:H43"/>
    <mergeCell ref="H1:I1"/>
  </mergeCells>
  <hyperlinks>
    <hyperlink ref="H1:I1" location="Index!A1" display="Regresar al Índice" xr:uid="{00000000-0004-0000-9200-000000000000}"/>
  </hyperlinks>
  <pageMargins left="0.7" right="0.7" top="0.75" bottom="0.75" header="0.3" footer="0.3"/>
  <pageSetup paperSize="9" orientation="portrait" horizontalDpi="300"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Hoja117"/>
  <dimension ref="A1:I159"/>
  <sheetViews>
    <sheetView workbookViewId="0"/>
  </sheetViews>
  <sheetFormatPr baseColWidth="10" defaultColWidth="11.42578125" defaultRowHeight="14.25" x14ac:dyDescent="0.2"/>
  <cols>
    <col min="1" max="1" width="25" style="10" customWidth="1"/>
    <col min="2" max="16384" width="11.42578125" style="10"/>
  </cols>
  <sheetData>
    <row r="1" spans="1:9" x14ac:dyDescent="0.2">
      <c r="A1" s="13" t="s">
        <v>1311</v>
      </c>
      <c r="H1" s="291" t="s">
        <v>38</v>
      </c>
      <c r="I1" s="291"/>
    </row>
    <row r="2" spans="1:9" x14ac:dyDescent="0.2">
      <c r="A2" s="163" t="s">
        <v>397</v>
      </c>
    </row>
    <row r="5" spans="1:9" ht="15" x14ac:dyDescent="0.25">
      <c r="A5" s="160" t="s">
        <v>971</v>
      </c>
      <c r="E5" s="169"/>
    </row>
    <row r="6" spans="1:9" ht="15" x14ac:dyDescent="0.25">
      <c r="A6" s="160" t="s">
        <v>967</v>
      </c>
    </row>
    <row r="7" spans="1:9" ht="15" x14ac:dyDescent="0.25">
      <c r="A7" s="170" t="s">
        <v>968</v>
      </c>
      <c r="C7" s="10" t="s">
        <v>724</v>
      </c>
    </row>
    <row r="9" spans="1:9" ht="60" x14ac:dyDescent="0.2">
      <c r="A9" s="178" t="s">
        <v>718</v>
      </c>
      <c r="B9" s="179" t="s">
        <v>398</v>
      </c>
      <c r="C9" s="179" t="s">
        <v>722</v>
      </c>
      <c r="D9" s="179" t="s">
        <v>969</v>
      </c>
    </row>
    <row r="10" spans="1:9" x14ac:dyDescent="0.2">
      <c r="A10" s="180" t="s">
        <v>4</v>
      </c>
      <c r="B10" s="188">
        <v>21</v>
      </c>
      <c r="C10" s="174">
        <v>7.3150341368259718E-4</v>
      </c>
      <c r="D10" s="181">
        <v>31</v>
      </c>
    </row>
    <row r="11" spans="1:9" x14ac:dyDescent="0.2">
      <c r="A11" s="181" t="s">
        <v>12</v>
      </c>
      <c r="B11" s="189">
        <v>24</v>
      </c>
      <c r="C11" s="174">
        <v>8.3600390135153961E-4</v>
      </c>
      <c r="D11" s="181">
        <v>30</v>
      </c>
    </row>
    <row r="12" spans="1:9" x14ac:dyDescent="0.2">
      <c r="A12" s="181" t="s">
        <v>5</v>
      </c>
      <c r="B12" s="189">
        <v>29</v>
      </c>
      <c r="C12" s="174">
        <v>1.0101713807997772E-3</v>
      </c>
      <c r="D12" s="181">
        <v>29</v>
      </c>
    </row>
    <row r="13" spans="1:9" x14ac:dyDescent="0.2">
      <c r="A13" s="181" t="s">
        <v>20</v>
      </c>
      <c r="B13" s="189">
        <v>31</v>
      </c>
      <c r="C13" s="174">
        <v>1.079838372579072E-3</v>
      </c>
      <c r="D13" s="181">
        <v>27</v>
      </c>
    </row>
    <row r="14" spans="1:9" x14ac:dyDescent="0.2">
      <c r="A14" s="181" t="s">
        <v>28</v>
      </c>
      <c r="B14" s="189">
        <v>31</v>
      </c>
      <c r="C14" s="174">
        <v>1.079838372579072E-3</v>
      </c>
      <c r="D14" s="181">
        <v>27</v>
      </c>
    </row>
    <row r="15" spans="1:9" x14ac:dyDescent="0.2">
      <c r="A15" s="181" t="s">
        <v>29</v>
      </c>
      <c r="B15" s="189">
        <v>59</v>
      </c>
      <c r="C15" s="174">
        <v>2.0551762574892015E-3</v>
      </c>
      <c r="D15" s="181">
        <v>26</v>
      </c>
    </row>
    <row r="16" spans="1:9" x14ac:dyDescent="0.2">
      <c r="A16" s="181" t="s">
        <v>7</v>
      </c>
      <c r="B16" s="189">
        <v>60</v>
      </c>
      <c r="C16" s="174">
        <v>2.0900097533788492E-3</v>
      </c>
      <c r="D16" s="181">
        <v>25</v>
      </c>
    </row>
    <row r="17" spans="1:4" x14ac:dyDescent="0.2">
      <c r="A17" s="180" t="s">
        <v>8</v>
      </c>
      <c r="B17" s="188">
        <v>180</v>
      </c>
      <c r="C17" s="174">
        <v>6.2700292601365476E-3</v>
      </c>
      <c r="D17" s="181">
        <v>24</v>
      </c>
    </row>
    <row r="18" spans="1:4" x14ac:dyDescent="0.2">
      <c r="A18" s="181" t="s">
        <v>21</v>
      </c>
      <c r="B18" s="189">
        <v>199</v>
      </c>
      <c r="C18" s="174">
        <v>6.9318656820398497E-3</v>
      </c>
      <c r="D18" s="181">
        <v>23</v>
      </c>
    </row>
    <row r="19" spans="1:4" x14ac:dyDescent="0.2">
      <c r="A19" s="181" t="s">
        <v>26</v>
      </c>
      <c r="B19" s="189">
        <v>215</v>
      </c>
      <c r="C19" s="174">
        <v>7.4892016162742096E-3</v>
      </c>
      <c r="D19" s="181">
        <v>22</v>
      </c>
    </row>
    <row r="20" spans="1:4" x14ac:dyDescent="0.2">
      <c r="A20" s="181" t="s">
        <v>6</v>
      </c>
      <c r="B20" s="189">
        <v>227</v>
      </c>
      <c r="C20" s="174">
        <v>7.9072035669499798E-3</v>
      </c>
      <c r="D20" s="181">
        <v>21</v>
      </c>
    </row>
    <row r="21" spans="1:4" x14ac:dyDescent="0.2">
      <c r="A21" s="181" t="s">
        <v>30</v>
      </c>
      <c r="B21" s="189">
        <v>232</v>
      </c>
      <c r="C21" s="174">
        <v>8.0813710463982173E-3</v>
      </c>
      <c r="D21" s="181">
        <v>20</v>
      </c>
    </row>
    <row r="22" spans="1:4" x14ac:dyDescent="0.2">
      <c r="A22" s="181" t="s">
        <v>10</v>
      </c>
      <c r="B22" s="189">
        <v>353</v>
      </c>
      <c r="C22" s="174">
        <v>1.2296224049045562E-2</v>
      </c>
      <c r="D22" s="181">
        <v>19</v>
      </c>
    </row>
    <row r="23" spans="1:4" x14ac:dyDescent="0.2">
      <c r="A23" s="181" t="s">
        <v>24</v>
      </c>
      <c r="B23" s="189">
        <v>360</v>
      </c>
      <c r="C23" s="174">
        <v>1.2540058520273095E-2</v>
      </c>
      <c r="D23" s="181">
        <v>18</v>
      </c>
    </row>
    <row r="24" spans="1:4" x14ac:dyDescent="0.2">
      <c r="A24" s="181" t="s">
        <v>33</v>
      </c>
      <c r="B24" s="189">
        <v>372</v>
      </c>
      <c r="C24" s="174">
        <v>1.2958060470948864E-2</v>
      </c>
      <c r="D24" s="181">
        <v>17</v>
      </c>
    </row>
    <row r="25" spans="1:4" x14ac:dyDescent="0.2">
      <c r="A25" s="181" t="s">
        <v>27</v>
      </c>
      <c r="B25" s="189">
        <v>405</v>
      </c>
      <c r="C25" s="174">
        <v>1.4107565835307232E-2</v>
      </c>
      <c r="D25" s="181">
        <v>16</v>
      </c>
    </row>
    <row r="26" spans="1:4" x14ac:dyDescent="0.2">
      <c r="A26" s="180" t="s">
        <v>11</v>
      </c>
      <c r="B26" s="188">
        <v>410</v>
      </c>
      <c r="C26" s="174">
        <v>1.428173331475547E-2</v>
      </c>
      <c r="D26" s="181">
        <v>15</v>
      </c>
    </row>
    <row r="27" spans="1:4" x14ac:dyDescent="0.2">
      <c r="A27" s="181" t="s">
        <v>19</v>
      </c>
      <c r="B27" s="189">
        <v>538</v>
      </c>
      <c r="C27" s="174">
        <v>1.8740420788630346E-2</v>
      </c>
      <c r="D27" s="181">
        <v>14</v>
      </c>
    </row>
    <row r="28" spans="1:4" x14ac:dyDescent="0.2">
      <c r="A28" s="181" t="s">
        <v>25</v>
      </c>
      <c r="B28" s="189">
        <v>652</v>
      </c>
      <c r="C28" s="174">
        <v>2.271143932005016E-2</v>
      </c>
      <c r="D28" s="181">
        <v>13</v>
      </c>
    </row>
    <row r="29" spans="1:4" x14ac:dyDescent="0.2">
      <c r="A29" s="181" t="s">
        <v>16</v>
      </c>
      <c r="B29" s="189">
        <v>896</v>
      </c>
      <c r="C29" s="174">
        <v>3.1210812317124147E-2</v>
      </c>
      <c r="D29" s="181">
        <v>12</v>
      </c>
    </row>
    <row r="30" spans="1:4" x14ac:dyDescent="0.2">
      <c r="A30" s="180" t="s">
        <v>15</v>
      </c>
      <c r="B30" s="188">
        <v>966</v>
      </c>
      <c r="C30" s="174">
        <v>3.3649157029399468E-2</v>
      </c>
      <c r="D30" s="181">
        <v>11</v>
      </c>
    </row>
    <row r="31" spans="1:4" x14ac:dyDescent="0.2">
      <c r="A31" s="181" t="s">
        <v>3</v>
      </c>
      <c r="B31" s="189">
        <v>993</v>
      </c>
      <c r="C31" s="174">
        <v>3.4589661418419952E-2</v>
      </c>
      <c r="D31" s="181">
        <v>10</v>
      </c>
    </row>
    <row r="32" spans="1:4" x14ac:dyDescent="0.2">
      <c r="A32" s="181" t="s">
        <v>18</v>
      </c>
      <c r="B32" s="189">
        <v>1064</v>
      </c>
      <c r="C32" s="174">
        <v>3.7062839626584923E-2</v>
      </c>
      <c r="D32" s="181">
        <v>9</v>
      </c>
    </row>
    <row r="33" spans="1:8" x14ac:dyDescent="0.2">
      <c r="A33" s="180" t="s">
        <v>23</v>
      </c>
      <c r="B33" s="188">
        <v>1339</v>
      </c>
      <c r="C33" s="174">
        <v>4.6642050996237985E-2</v>
      </c>
      <c r="D33" s="181">
        <v>8</v>
      </c>
    </row>
    <row r="34" spans="1:8" x14ac:dyDescent="0.2">
      <c r="A34" s="181" t="s">
        <v>31</v>
      </c>
      <c r="B34" s="189">
        <v>1481</v>
      </c>
      <c r="C34" s="174">
        <v>5.1588407412567927E-2</v>
      </c>
      <c r="D34" s="181">
        <v>7</v>
      </c>
    </row>
    <row r="35" spans="1:8" x14ac:dyDescent="0.2">
      <c r="A35" s="180" t="s">
        <v>32</v>
      </c>
      <c r="B35" s="188">
        <v>1900</v>
      </c>
      <c r="C35" s="174">
        <v>6.6183642190330225E-2</v>
      </c>
      <c r="D35" s="181">
        <v>6</v>
      </c>
    </row>
    <row r="36" spans="1:8" x14ac:dyDescent="0.2">
      <c r="A36" s="181" t="s">
        <v>17</v>
      </c>
      <c r="B36" s="189">
        <v>2052</v>
      </c>
      <c r="C36" s="174">
        <v>7.1478333565556634E-2</v>
      </c>
      <c r="D36" s="181">
        <v>5</v>
      </c>
    </row>
    <row r="37" spans="1:8" x14ac:dyDescent="0.2">
      <c r="A37" s="180" t="s">
        <v>22</v>
      </c>
      <c r="B37" s="188">
        <v>2104</v>
      </c>
      <c r="C37" s="174">
        <v>7.3289675351818309E-2</v>
      </c>
      <c r="D37" s="181">
        <v>4</v>
      </c>
    </row>
    <row r="38" spans="1:8" x14ac:dyDescent="0.2">
      <c r="A38" s="180" t="s">
        <v>14</v>
      </c>
      <c r="B38" s="188">
        <v>2234</v>
      </c>
      <c r="C38" s="174">
        <v>7.7818029817472475E-2</v>
      </c>
      <c r="D38" s="181">
        <v>3</v>
      </c>
    </row>
    <row r="39" spans="1:8" x14ac:dyDescent="0.2">
      <c r="A39" s="181" t="s">
        <v>13</v>
      </c>
      <c r="B39" s="189">
        <v>4434</v>
      </c>
      <c r="C39" s="182">
        <v>0.15445172077469696</v>
      </c>
      <c r="D39" s="180">
        <v>2</v>
      </c>
    </row>
    <row r="40" spans="1:8" ht="15" x14ac:dyDescent="0.25">
      <c r="A40" s="183" t="s">
        <v>0</v>
      </c>
      <c r="B40" s="190">
        <v>4847</v>
      </c>
      <c r="C40" s="184">
        <v>0.16883795457712136</v>
      </c>
      <c r="D40" s="183">
        <v>1</v>
      </c>
    </row>
    <row r="41" spans="1:8" ht="15" x14ac:dyDescent="0.25">
      <c r="A41" s="185" t="s">
        <v>723</v>
      </c>
      <c r="B41" s="186">
        <v>28708</v>
      </c>
      <c r="C41" s="187">
        <v>0.99999999999999989</v>
      </c>
      <c r="D41" s="185"/>
    </row>
    <row r="43" spans="1:8" x14ac:dyDescent="0.2">
      <c r="A43" s="10" t="s">
        <v>397</v>
      </c>
    </row>
    <row r="44" spans="1:8" x14ac:dyDescent="0.2">
      <c r="A44" s="273" t="s">
        <v>399</v>
      </c>
      <c r="B44" s="273"/>
      <c r="C44" s="273"/>
      <c r="D44" s="273"/>
      <c r="E44" s="273"/>
      <c r="F44" s="273"/>
      <c r="G44" s="273"/>
      <c r="H44" s="273"/>
    </row>
    <row r="45" spans="1:8" x14ac:dyDescent="0.2">
      <c r="A45" s="177" t="s">
        <v>970</v>
      </c>
    </row>
    <row r="159" spans="2:2" x14ac:dyDescent="0.2">
      <c r="B159" s="212"/>
    </row>
  </sheetData>
  <mergeCells count="2">
    <mergeCell ref="A44:H44"/>
    <mergeCell ref="H1:I1"/>
  </mergeCells>
  <hyperlinks>
    <hyperlink ref="H1:I1" location="Index!A1" display="Regresar al Índice" xr:uid="{00000000-0004-0000-9300-000000000000}"/>
  </hyperlinks>
  <pageMargins left="0.7" right="0.7" top="0.75" bottom="0.75" header="0.3" footer="0.3"/>
  <pageSetup orientation="portrait" horizontalDpi="4294967295" verticalDpi="4294967295"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Hoja118"/>
  <dimension ref="A1:I159"/>
  <sheetViews>
    <sheetView topLeftCell="A31" workbookViewId="0"/>
  </sheetViews>
  <sheetFormatPr baseColWidth="10" defaultColWidth="11.42578125" defaultRowHeight="14.25" x14ac:dyDescent="0.2"/>
  <cols>
    <col min="1" max="1" width="25" style="10" customWidth="1"/>
    <col min="2" max="16384" width="11.42578125" style="10"/>
  </cols>
  <sheetData>
    <row r="1" spans="1:9" x14ac:dyDescent="0.2">
      <c r="A1" s="13" t="s">
        <v>1312</v>
      </c>
      <c r="H1" s="291" t="s">
        <v>38</v>
      </c>
      <c r="I1" s="291"/>
    </row>
    <row r="2" spans="1:9" x14ac:dyDescent="0.2">
      <c r="A2" s="163" t="s">
        <v>397</v>
      </c>
    </row>
    <row r="5" spans="1:9" ht="15" x14ac:dyDescent="0.25">
      <c r="A5" s="160" t="s">
        <v>972</v>
      </c>
      <c r="F5" s="169"/>
    </row>
    <row r="6" spans="1:9" ht="15" x14ac:dyDescent="0.25">
      <c r="A6" s="160" t="s">
        <v>967</v>
      </c>
    </row>
    <row r="7" spans="1:9" ht="15" x14ac:dyDescent="0.25">
      <c r="A7" s="170" t="s">
        <v>968</v>
      </c>
    </row>
    <row r="9" spans="1:9" ht="60" x14ac:dyDescent="0.2">
      <c r="A9" s="178" t="s">
        <v>718</v>
      </c>
      <c r="B9" s="179" t="s">
        <v>398</v>
      </c>
      <c r="C9" s="179" t="s">
        <v>722</v>
      </c>
      <c r="D9" s="179" t="s">
        <v>969</v>
      </c>
    </row>
    <row r="10" spans="1:9" x14ac:dyDescent="0.2">
      <c r="A10" s="181" t="s">
        <v>5</v>
      </c>
      <c r="B10" s="181">
        <v>0</v>
      </c>
      <c r="C10" s="174">
        <v>0</v>
      </c>
      <c r="D10" s="181">
        <v>21</v>
      </c>
    </row>
    <row r="11" spans="1:9" x14ac:dyDescent="0.2">
      <c r="A11" s="181" t="s">
        <v>6</v>
      </c>
      <c r="B11" s="181">
        <v>0</v>
      </c>
      <c r="C11" s="174">
        <v>0</v>
      </c>
      <c r="D11" s="181">
        <v>21</v>
      </c>
    </row>
    <row r="12" spans="1:9" x14ac:dyDescent="0.2">
      <c r="A12" s="180" t="s">
        <v>7</v>
      </c>
      <c r="B12" s="180">
        <v>0</v>
      </c>
      <c r="C12" s="174">
        <v>0</v>
      </c>
      <c r="D12" s="181">
        <v>21</v>
      </c>
    </row>
    <row r="13" spans="1:9" x14ac:dyDescent="0.2">
      <c r="A13" s="181" t="s">
        <v>12</v>
      </c>
      <c r="B13" s="181">
        <v>0</v>
      </c>
      <c r="C13" s="174">
        <v>0</v>
      </c>
      <c r="D13" s="181">
        <v>21</v>
      </c>
    </row>
    <row r="14" spans="1:9" x14ac:dyDescent="0.2">
      <c r="A14" s="180" t="s">
        <v>15</v>
      </c>
      <c r="B14" s="180">
        <v>0</v>
      </c>
      <c r="C14" s="174">
        <v>0</v>
      </c>
      <c r="D14" s="181">
        <v>21</v>
      </c>
    </row>
    <row r="15" spans="1:9" x14ac:dyDescent="0.2">
      <c r="A15" s="181" t="s">
        <v>18</v>
      </c>
      <c r="B15" s="181">
        <v>0</v>
      </c>
      <c r="C15" s="174">
        <v>0</v>
      </c>
      <c r="D15" s="181">
        <v>21</v>
      </c>
    </row>
    <row r="16" spans="1:9" x14ac:dyDescent="0.2">
      <c r="A16" s="180" t="s">
        <v>19</v>
      </c>
      <c r="B16" s="180">
        <v>0</v>
      </c>
      <c r="C16" s="174">
        <v>0</v>
      </c>
      <c r="D16" s="181">
        <v>21</v>
      </c>
    </row>
    <row r="17" spans="1:4" x14ac:dyDescent="0.2">
      <c r="A17" s="181" t="s">
        <v>20</v>
      </c>
      <c r="B17" s="181">
        <v>0</v>
      </c>
      <c r="C17" s="174">
        <v>0</v>
      </c>
      <c r="D17" s="181">
        <v>21</v>
      </c>
    </row>
    <row r="18" spans="1:4" x14ac:dyDescent="0.2">
      <c r="A18" s="180" t="s">
        <v>27</v>
      </c>
      <c r="B18" s="180">
        <v>0</v>
      </c>
      <c r="C18" s="174">
        <v>0</v>
      </c>
      <c r="D18" s="181">
        <v>21</v>
      </c>
    </row>
    <row r="19" spans="1:4" x14ac:dyDescent="0.2">
      <c r="A19" s="180" t="s">
        <v>28</v>
      </c>
      <c r="B19" s="180">
        <v>0</v>
      </c>
      <c r="C19" s="174">
        <v>0</v>
      </c>
      <c r="D19" s="181">
        <v>21</v>
      </c>
    </row>
    <row r="20" spans="1:4" x14ac:dyDescent="0.2">
      <c r="A20" s="180" t="s">
        <v>31</v>
      </c>
      <c r="B20" s="180">
        <v>0</v>
      </c>
      <c r="C20" s="174">
        <v>0</v>
      </c>
      <c r="D20" s="181">
        <v>21</v>
      </c>
    </row>
    <row r="21" spans="1:4" x14ac:dyDescent="0.2">
      <c r="A21" s="180" t="s">
        <v>10</v>
      </c>
      <c r="B21" s="180">
        <v>1</v>
      </c>
      <c r="C21" s="174">
        <v>3.7037037037037038E-3</v>
      </c>
      <c r="D21" s="181">
        <v>19</v>
      </c>
    </row>
    <row r="22" spans="1:4" x14ac:dyDescent="0.2">
      <c r="A22" s="181" t="s">
        <v>30</v>
      </c>
      <c r="B22" s="181">
        <v>1</v>
      </c>
      <c r="C22" s="174">
        <v>3.7037037037037038E-3</v>
      </c>
      <c r="D22" s="181">
        <v>19</v>
      </c>
    </row>
    <row r="23" spans="1:4" x14ac:dyDescent="0.2">
      <c r="A23" s="180" t="s">
        <v>4</v>
      </c>
      <c r="B23" s="180">
        <v>2</v>
      </c>
      <c r="C23" s="174">
        <v>7.4074074074074077E-3</v>
      </c>
      <c r="D23" s="181">
        <v>16</v>
      </c>
    </row>
    <row r="24" spans="1:4" x14ac:dyDescent="0.2">
      <c r="A24" s="181" t="s">
        <v>21</v>
      </c>
      <c r="B24" s="181">
        <v>2</v>
      </c>
      <c r="C24" s="174">
        <v>7.4074074074074077E-3</v>
      </c>
      <c r="D24" s="181">
        <v>16</v>
      </c>
    </row>
    <row r="25" spans="1:4" x14ac:dyDescent="0.2">
      <c r="A25" s="180" t="s">
        <v>29</v>
      </c>
      <c r="B25" s="180">
        <v>2</v>
      </c>
      <c r="C25" s="174">
        <v>7.4074074074074077E-3</v>
      </c>
      <c r="D25" s="181">
        <v>16</v>
      </c>
    </row>
    <row r="26" spans="1:4" x14ac:dyDescent="0.2">
      <c r="A26" s="181" t="s">
        <v>11</v>
      </c>
      <c r="B26" s="181">
        <v>3</v>
      </c>
      <c r="C26" s="174">
        <v>1.1111111111111112E-2</v>
      </c>
      <c r="D26" s="181">
        <v>13</v>
      </c>
    </row>
    <row r="27" spans="1:4" x14ac:dyDescent="0.2">
      <c r="A27" s="180" t="s">
        <v>8</v>
      </c>
      <c r="B27" s="180">
        <v>3</v>
      </c>
      <c r="C27" s="174">
        <v>1.1111111111111112E-2</v>
      </c>
      <c r="D27" s="181">
        <v>13</v>
      </c>
    </row>
    <row r="28" spans="1:4" x14ac:dyDescent="0.2">
      <c r="A28" s="181" t="s">
        <v>25</v>
      </c>
      <c r="B28" s="181">
        <v>3</v>
      </c>
      <c r="C28" s="174">
        <v>1.1111111111111112E-2</v>
      </c>
      <c r="D28" s="181">
        <v>13</v>
      </c>
    </row>
    <row r="29" spans="1:4" x14ac:dyDescent="0.2">
      <c r="A29" s="181" t="s">
        <v>22</v>
      </c>
      <c r="B29" s="181">
        <v>5</v>
      </c>
      <c r="C29" s="174">
        <v>1.8518518518518517E-2</v>
      </c>
      <c r="D29" s="181">
        <v>10</v>
      </c>
    </row>
    <row r="30" spans="1:4" x14ac:dyDescent="0.2">
      <c r="A30" s="180" t="s">
        <v>24</v>
      </c>
      <c r="B30" s="180">
        <v>5</v>
      </c>
      <c r="C30" s="174">
        <v>1.8518518518518517E-2</v>
      </c>
      <c r="D30" s="181">
        <v>10</v>
      </c>
    </row>
    <row r="31" spans="1:4" x14ac:dyDescent="0.2">
      <c r="A31" s="181" t="s">
        <v>32</v>
      </c>
      <c r="B31" s="181">
        <v>5</v>
      </c>
      <c r="C31" s="174">
        <v>1.8518518518518517E-2</v>
      </c>
      <c r="D31" s="181">
        <v>10</v>
      </c>
    </row>
    <row r="32" spans="1:4" x14ac:dyDescent="0.2">
      <c r="A32" s="180" t="s">
        <v>26</v>
      </c>
      <c r="B32" s="180">
        <v>6</v>
      </c>
      <c r="C32" s="174">
        <v>2.2222222222222223E-2</v>
      </c>
      <c r="D32" s="181">
        <v>8</v>
      </c>
    </row>
    <row r="33" spans="1:8" x14ac:dyDescent="0.2">
      <c r="A33" s="180" t="s">
        <v>33</v>
      </c>
      <c r="B33" s="180">
        <v>6</v>
      </c>
      <c r="C33" s="174">
        <v>2.2222222222222223E-2</v>
      </c>
      <c r="D33" s="181">
        <v>8</v>
      </c>
    </row>
    <row r="34" spans="1:8" x14ac:dyDescent="0.2">
      <c r="A34" s="181" t="s">
        <v>16</v>
      </c>
      <c r="B34" s="181">
        <v>7</v>
      </c>
      <c r="C34" s="174">
        <v>2.5925925925925925E-2</v>
      </c>
      <c r="D34" s="181">
        <v>7</v>
      </c>
    </row>
    <row r="35" spans="1:8" x14ac:dyDescent="0.2">
      <c r="A35" s="181" t="s">
        <v>14</v>
      </c>
      <c r="B35" s="181">
        <v>13</v>
      </c>
      <c r="C35" s="174">
        <v>4.8148148148148148E-2</v>
      </c>
      <c r="D35" s="181">
        <v>5</v>
      </c>
    </row>
    <row r="36" spans="1:8" x14ac:dyDescent="0.2">
      <c r="A36" s="180" t="s">
        <v>17</v>
      </c>
      <c r="B36" s="180">
        <v>13</v>
      </c>
      <c r="C36" s="182">
        <v>4.8148148148148148E-2</v>
      </c>
      <c r="D36" s="180">
        <v>5</v>
      </c>
    </row>
    <row r="37" spans="1:8" x14ac:dyDescent="0.2">
      <c r="A37" s="181" t="s">
        <v>23</v>
      </c>
      <c r="B37" s="181">
        <v>22</v>
      </c>
      <c r="C37" s="182">
        <v>8.1481481481481488E-2</v>
      </c>
      <c r="D37" s="180">
        <v>4</v>
      </c>
    </row>
    <row r="38" spans="1:8" ht="15" x14ac:dyDescent="0.25">
      <c r="A38" s="183" t="s">
        <v>0</v>
      </c>
      <c r="B38" s="183">
        <v>29</v>
      </c>
      <c r="C38" s="184">
        <v>0.10740740740740741</v>
      </c>
      <c r="D38" s="183">
        <v>3</v>
      </c>
    </row>
    <row r="39" spans="1:8" x14ac:dyDescent="0.2">
      <c r="A39" s="181" t="s">
        <v>13</v>
      </c>
      <c r="B39" s="181">
        <v>64</v>
      </c>
      <c r="C39" s="174">
        <v>0.23703703703703705</v>
      </c>
      <c r="D39" s="181">
        <v>2</v>
      </c>
    </row>
    <row r="40" spans="1:8" x14ac:dyDescent="0.2">
      <c r="A40" s="180" t="s">
        <v>3</v>
      </c>
      <c r="B40" s="180">
        <v>78</v>
      </c>
      <c r="C40" s="174">
        <v>0.28888888888888886</v>
      </c>
      <c r="D40" s="181">
        <v>1</v>
      </c>
    </row>
    <row r="41" spans="1:8" ht="15" x14ac:dyDescent="0.25">
      <c r="A41" s="185" t="s">
        <v>723</v>
      </c>
      <c r="B41" s="186">
        <v>270</v>
      </c>
      <c r="C41" s="187">
        <v>1</v>
      </c>
      <c r="D41" s="185"/>
    </row>
    <row r="43" spans="1:8" x14ac:dyDescent="0.2">
      <c r="A43" s="10" t="s">
        <v>397</v>
      </c>
    </row>
    <row r="44" spans="1:8" x14ac:dyDescent="0.2">
      <c r="A44" s="273" t="s">
        <v>399</v>
      </c>
      <c r="B44" s="273"/>
      <c r="C44" s="273"/>
      <c r="D44" s="273"/>
      <c r="E44" s="273"/>
      <c r="F44" s="273"/>
      <c r="G44" s="273"/>
      <c r="H44" s="273"/>
    </row>
    <row r="45" spans="1:8" x14ac:dyDescent="0.2">
      <c r="A45" s="177" t="s">
        <v>970</v>
      </c>
    </row>
    <row r="159" spans="2:2" x14ac:dyDescent="0.2">
      <c r="B159" s="212"/>
    </row>
  </sheetData>
  <mergeCells count="2">
    <mergeCell ref="A44:H44"/>
    <mergeCell ref="H1:I1"/>
  </mergeCells>
  <hyperlinks>
    <hyperlink ref="H1:I1" location="Index!A1" display="Regresar al Índice" xr:uid="{00000000-0004-0000-9400-000000000000}"/>
  </hyperlinks>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Hoja119"/>
  <dimension ref="A1:K159"/>
  <sheetViews>
    <sheetView zoomScaleNormal="100" workbookViewId="0"/>
  </sheetViews>
  <sheetFormatPr baseColWidth="10" defaultColWidth="11.42578125" defaultRowHeight="14.25" x14ac:dyDescent="0.2"/>
  <cols>
    <col min="1" max="1" width="25" style="10" customWidth="1"/>
    <col min="2" max="16384" width="11.42578125" style="10"/>
  </cols>
  <sheetData>
    <row r="1" spans="1:9" x14ac:dyDescent="0.2">
      <c r="A1" s="13" t="s">
        <v>1313</v>
      </c>
      <c r="H1" s="291" t="s">
        <v>38</v>
      </c>
      <c r="I1" s="291"/>
    </row>
    <row r="2" spans="1:9" x14ac:dyDescent="0.2">
      <c r="A2" s="163" t="s">
        <v>397</v>
      </c>
    </row>
    <row r="5" spans="1:9" ht="15" x14ac:dyDescent="0.25">
      <c r="A5" s="160" t="s">
        <v>973</v>
      </c>
      <c r="E5" s="169"/>
    </row>
    <row r="6" spans="1:9" ht="15" x14ac:dyDescent="0.25">
      <c r="A6" s="160" t="s">
        <v>967</v>
      </c>
    </row>
    <row r="7" spans="1:9" ht="15" x14ac:dyDescent="0.25">
      <c r="A7" s="170" t="s">
        <v>968</v>
      </c>
    </row>
    <row r="9" spans="1:9" ht="60" x14ac:dyDescent="0.2">
      <c r="A9" s="178" t="s">
        <v>718</v>
      </c>
      <c r="B9" s="179" t="s">
        <v>398</v>
      </c>
      <c r="C9" s="179" t="s">
        <v>722</v>
      </c>
      <c r="D9" s="179" t="s">
        <v>969</v>
      </c>
    </row>
    <row r="10" spans="1:9" ht="15" customHeight="1" x14ac:dyDescent="0.2">
      <c r="A10" s="180" t="s">
        <v>4</v>
      </c>
      <c r="B10" s="180">
        <v>0</v>
      </c>
      <c r="C10" s="174">
        <v>0</v>
      </c>
      <c r="D10" s="181">
        <v>13</v>
      </c>
    </row>
    <row r="11" spans="1:9" ht="15" customHeight="1" x14ac:dyDescent="0.2">
      <c r="A11" s="180" t="s">
        <v>5</v>
      </c>
      <c r="B11" s="180">
        <v>0</v>
      </c>
      <c r="C11" s="174">
        <v>0</v>
      </c>
      <c r="D11" s="181">
        <v>13</v>
      </c>
    </row>
    <row r="12" spans="1:9" ht="15" customHeight="1" x14ac:dyDescent="0.2">
      <c r="A12" s="181" t="s">
        <v>6</v>
      </c>
      <c r="B12" s="181">
        <v>0</v>
      </c>
      <c r="C12" s="174">
        <v>0</v>
      </c>
      <c r="D12" s="181">
        <v>13</v>
      </c>
    </row>
    <row r="13" spans="1:9" ht="15" customHeight="1" x14ac:dyDescent="0.2">
      <c r="A13" s="180" t="s">
        <v>10</v>
      </c>
      <c r="B13" s="180">
        <v>0</v>
      </c>
      <c r="C13" s="174">
        <v>0</v>
      </c>
      <c r="D13" s="181">
        <v>13</v>
      </c>
    </row>
    <row r="14" spans="1:9" ht="15" customHeight="1" x14ac:dyDescent="0.2">
      <c r="A14" s="180" t="s">
        <v>7</v>
      </c>
      <c r="B14" s="180">
        <v>0</v>
      </c>
      <c r="C14" s="174">
        <v>0</v>
      </c>
      <c r="D14" s="181">
        <v>13</v>
      </c>
    </row>
    <row r="15" spans="1:9" ht="15" customHeight="1" x14ac:dyDescent="0.2">
      <c r="A15" s="181" t="s">
        <v>12</v>
      </c>
      <c r="B15" s="181">
        <v>0</v>
      </c>
      <c r="C15" s="174">
        <v>0</v>
      </c>
      <c r="D15" s="181">
        <v>13</v>
      </c>
    </row>
    <row r="16" spans="1:9" ht="15" customHeight="1" x14ac:dyDescent="0.2">
      <c r="A16" s="180" t="s">
        <v>15</v>
      </c>
      <c r="B16" s="180">
        <v>0</v>
      </c>
      <c r="C16" s="174">
        <v>0</v>
      </c>
      <c r="D16" s="181">
        <v>13</v>
      </c>
    </row>
    <row r="17" spans="1:4" ht="15" customHeight="1" x14ac:dyDescent="0.2">
      <c r="A17" s="181" t="s">
        <v>16</v>
      </c>
      <c r="B17" s="181">
        <v>0</v>
      </c>
      <c r="C17" s="174">
        <v>0</v>
      </c>
      <c r="D17" s="181">
        <v>13</v>
      </c>
    </row>
    <row r="18" spans="1:4" ht="15" customHeight="1" x14ac:dyDescent="0.2">
      <c r="A18" s="180" t="s">
        <v>13</v>
      </c>
      <c r="B18" s="180">
        <v>0</v>
      </c>
      <c r="C18" s="174">
        <v>0</v>
      </c>
      <c r="D18" s="181">
        <v>13</v>
      </c>
    </row>
    <row r="19" spans="1:4" ht="15" customHeight="1" x14ac:dyDescent="0.2">
      <c r="A19" s="180" t="s">
        <v>19</v>
      </c>
      <c r="B19" s="180">
        <v>0</v>
      </c>
      <c r="C19" s="174">
        <v>0</v>
      </c>
      <c r="D19" s="181">
        <v>13</v>
      </c>
    </row>
    <row r="20" spans="1:4" ht="15" customHeight="1" x14ac:dyDescent="0.2">
      <c r="A20" s="180" t="s">
        <v>20</v>
      </c>
      <c r="B20" s="180">
        <v>0</v>
      </c>
      <c r="C20" s="174">
        <v>0</v>
      </c>
      <c r="D20" s="181">
        <v>13</v>
      </c>
    </row>
    <row r="21" spans="1:4" ht="15" customHeight="1" x14ac:dyDescent="0.2">
      <c r="A21" s="181" t="s">
        <v>22</v>
      </c>
      <c r="B21" s="181">
        <v>0</v>
      </c>
      <c r="C21" s="174">
        <v>0</v>
      </c>
      <c r="D21" s="181">
        <v>13</v>
      </c>
    </row>
    <row r="22" spans="1:4" ht="15" customHeight="1" x14ac:dyDescent="0.2">
      <c r="A22" s="180" t="s">
        <v>23</v>
      </c>
      <c r="B22" s="180">
        <v>0</v>
      </c>
      <c r="C22" s="174">
        <v>0</v>
      </c>
      <c r="D22" s="181">
        <v>13</v>
      </c>
    </row>
    <row r="23" spans="1:4" ht="15" customHeight="1" x14ac:dyDescent="0.2">
      <c r="A23" s="181" t="s">
        <v>24</v>
      </c>
      <c r="B23" s="181">
        <v>0</v>
      </c>
      <c r="C23" s="174">
        <v>0</v>
      </c>
      <c r="D23" s="181">
        <v>13</v>
      </c>
    </row>
    <row r="24" spans="1:4" ht="15" customHeight="1" x14ac:dyDescent="0.2">
      <c r="A24" s="180" t="s">
        <v>25</v>
      </c>
      <c r="B24" s="180">
        <v>0</v>
      </c>
      <c r="C24" s="174">
        <v>0</v>
      </c>
      <c r="D24" s="181">
        <v>13</v>
      </c>
    </row>
    <row r="25" spans="1:4" ht="15" customHeight="1" x14ac:dyDescent="0.2">
      <c r="A25" s="180" t="s">
        <v>28</v>
      </c>
      <c r="B25" s="180">
        <v>0</v>
      </c>
      <c r="C25" s="174">
        <v>0</v>
      </c>
      <c r="D25" s="181">
        <v>13</v>
      </c>
    </row>
    <row r="26" spans="1:4" ht="15" customHeight="1" x14ac:dyDescent="0.2">
      <c r="A26" s="181" t="s">
        <v>30</v>
      </c>
      <c r="B26" s="181">
        <v>0</v>
      </c>
      <c r="C26" s="174">
        <v>0</v>
      </c>
      <c r="D26" s="181">
        <v>13</v>
      </c>
    </row>
    <row r="27" spans="1:4" ht="15" customHeight="1" x14ac:dyDescent="0.2">
      <c r="A27" s="181" t="s">
        <v>31</v>
      </c>
      <c r="B27" s="181">
        <v>0</v>
      </c>
      <c r="C27" s="174">
        <v>0</v>
      </c>
      <c r="D27" s="181">
        <v>13</v>
      </c>
    </row>
    <row r="28" spans="1:4" ht="15" customHeight="1" x14ac:dyDescent="0.2">
      <c r="A28" s="181" t="s">
        <v>32</v>
      </c>
      <c r="B28" s="181">
        <v>0</v>
      </c>
      <c r="C28" s="174">
        <v>0</v>
      </c>
      <c r="D28" s="181">
        <v>13</v>
      </c>
    </row>
    <row r="29" spans="1:4" ht="15" customHeight="1" x14ac:dyDescent="0.2">
      <c r="A29" s="180" t="s">
        <v>11</v>
      </c>
      <c r="B29" s="180">
        <v>1</v>
      </c>
      <c r="C29" s="174">
        <v>2.0833333333333332E-2</v>
      </c>
      <c r="D29" s="181">
        <v>8</v>
      </c>
    </row>
    <row r="30" spans="1:4" ht="15" customHeight="1" x14ac:dyDescent="0.2">
      <c r="A30" s="181" t="s">
        <v>8</v>
      </c>
      <c r="B30" s="181">
        <v>1</v>
      </c>
      <c r="C30" s="174">
        <v>2.0833333333333332E-2</v>
      </c>
      <c r="D30" s="181">
        <v>8</v>
      </c>
    </row>
    <row r="31" spans="1:4" ht="15" customHeight="1" x14ac:dyDescent="0.2">
      <c r="A31" s="181" t="s">
        <v>18</v>
      </c>
      <c r="B31" s="181">
        <v>1</v>
      </c>
      <c r="C31" s="174">
        <v>2.0833333333333332E-2</v>
      </c>
      <c r="D31" s="181">
        <v>8</v>
      </c>
    </row>
    <row r="32" spans="1:4" ht="15" customHeight="1" x14ac:dyDescent="0.2">
      <c r="A32" s="181" t="s">
        <v>21</v>
      </c>
      <c r="B32" s="181">
        <v>1</v>
      </c>
      <c r="C32" s="174">
        <v>2.0833333333333332E-2</v>
      </c>
      <c r="D32" s="181">
        <v>8</v>
      </c>
    </row>
    <row r="33" spans="1:11" ht="15" customHeight="1" x14ac:dyDescent="0.2">
      <c r="A33" s="181" t="s">
        <v>27</v>
      </c>
      <c r="B33" s="181">
        <v>1</v>
      </c>
      <c r="C33" s="174">
        <v>2.0833333333333332E-2</v>
      </c>
      <c r="D33" s="181">
        <v>8</v>
      </c>
    </row>
    <row r="34" spans="1:11" ht="15" customHeight="1" x14ac:dyDescent="0.2">
      <c r="A34" s="181" t="s">
        <v>3</v>
      </c>
      <c r="B34" s="181">
        <v>4</v>
      </c>
      <c r="C34" s="174">
        <v>8.3333333333333329E-2</v>
      </c>
      <c r="D34" s="181">
        <v>5</v>
      </c>
    </row>
    <row r="35" spans="1:11" ht="15" customHeight="1" x14ac:dyDescent="0.2">
      <c r="A35" s="181" t="s">
        <v>29</v>
      </c>
      <c r="B35" s="181">
        <v>4</v>
      </c>
      <c r="C35" s="174">
        <v>8.3333333333333329E-2</v>
      </c>
      <c r="D35" s="181">
        <v>5</v>
      </c>
    </row>
    <row r="36" spans="1:11" ht="15" customHeight="1" x14ac:dyDescent="0.2">
      <c r="A36" s="181" t="s">
        <v>33</v>
      </c>
      <c r="B36" s="181">
        <v>4</v>
      </c>
      <c r="C36" s="182">
        <v>8.3333333333333329E-2</v>
      </c>
      <c r="D36" s="180">
        <v>5</v>
      </c>
    </row>
    <row r="37" spans="1:11" ht="15" customHeight="1" x14ac:dyDescent="0.2">
      <c r="A37" s="180" t="s">
        <v>26</v>
      </c>
      <c r="B37" s="180">
        <v>5</v>
      </c>
      <c r="C37" s="182">
        <v>0.10416666666666667</v>
      </c>
      <c r="D37" s="180">
        <v>4</v>
      </c>
    </row>
    <row r="38" spans="1:11" ht="15" x14ac:dyDescent="0.25">
      <c r="A38" s="183" t="s">
        <v>0</v>
      </c>
      <c r="B38" s="183">
        <v>8</v>
      </c>
      <c r="C38" s="184">
        <v>0.16666666666666666</v>
      </c>
      <c r="D38" s="183">
        <v>2</v>
      </c>
    </row>
    <row r="39" spans="1:11" x14ac:dyDescent="0.2">
      <c r="A39" s="180" t="s">
        <v>17</v>
      </c>
      <c r="B39" s="180">
        <v>8</v>
      </c>
      <c r="C39" s="182">
        <v>0.16666666666666666</v>
      </c>
      <c r="D39" s="180">
        <v>2</v>
      </c>
    </row>
    <row r="40" spans="1:11" x14ac:dyDescent="0.2">
      <c r="A40" s="181" t="s">
        <v>14</v>
      </c>
      <c r="B40" s="181">
        <v>10</v>
      </c>
      <c r="C40" s="174">
        <v>0.20833333333333334</v>
      </c>
      <c r="D40" s="181">
        <v>1</v>
      </c>
    </row>
    <row r="41" spans="1:11" ht="15" x14ac:dyDescent="0.25">
      <c r="A41" s="185" t="s">
        <v>723</v>
      </c>
      <c r="B41" s="186">
        <v>48</v>
      </c>
      <c r="C41" s="187">
        <v>1</v>
      </c>
      <c r="D41" s="185"/>
    </row>
    <row r="42" spans="1:11" x14ac:dyDescent="0.2">
      <c r="K42" s="164"/>
    </row>
    <row r="43" spans="1:11" x14ac:dyDescent="0.2">
      <c r="A43" s="10" t="s">
        <v>397</v>
      </c>
      <c r="K43" s="164"/>
    </row>
    <row r="44" spans="1:11" x14ac:dyDescent="0.2">
      <c r="A44" s="273" t="s">
        <v>399</v>
      </c>
      <c r="B44" s="273"/>
      <c r="C44" s="273"/>
      <c r="D44" s="273"/>
      <c r="E44" s="273"/>
      <c r="F44" s="273"/>
      <c r="G44" s="273"/>
      <c r="H44" s="273"/>
      <c r="K44" s="164"/>
    </row>
    <row r="45" spans="1:11" x14ac:dyDescent="0.2">
      <c r="A45" s="177" t="s">
        <v>970</v>
      </c>
    </row>
    <row r="159" spans="2:2" x14ac:dyDescent="0.2">
      <c r="B159" s="212"/>
    </row>
  </sheetData>
  <mergeCells count="2">
    <mergeCell ref="A44:H44"/>
    <mergeCell ref="H1:I1"/>
  </mergeCells>
  <hyperlinks>
    <hyperlink ref="H1:I1" location="Index!A1" display="Regresar al Índice" xr:uid="{00000000-0004-0000-9500-000000000000}"/>
  </hyperlinks>
  <pageMargins left="0.7" right="0.7" top="0.75" bottom="0.75" header="0.3" footer="0.3"/>
  <pageSetup paperSize="9" orientation="portrait" horizontalDpi="300" verticalDpi="0" copies="0"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Hoja120"/>
  <dimension ref="A1:Q159"/>
  <sheetViews>
    <sheetView zoomScaleNormal="100" workbookViewId="0"/>
  </sheetViews>
  <sheetFormatPr baseColWidth="10" defaultColWidth="11.42578125" defaultRowHeight="14.25" x14ac:dyDescent="0.2"/>
  <cols>
    <col min="1" max="1" width="5.7109375" style="10" customWidth="1"/>
    <col min="2" max="2" width="8.140625" style="10" customWidth="1"/>
    <col min="3" max="16384" width="11.42578125" style="10"/>
  </cols>
  <sheetData>
    <row r="1" spans="1:9" x14ac:dyDescent="0.2">
      <c r="A1" s="13" t="s">
        <v>1314</v>
      </c>
      <c r="B1" s="163"/>
      <c r="H1" s="291" t="s">
        <v>38</v>
      </c>
      <c r="I1" s="291"/>
    </row>
    <row r="2" spans="1:9" x14ac:dyDescent="0.2">
      <c r="A2" s="163" t="s">
        <v>397</v>
      </c>
    </row>
    <row r="4" spans="1:9" ht="15" x14ac:dyDescent="0.2">
      <c r="H4" s="169" t="s">
        <v>974</v>
      </c>
    </row>
    <row r="5" spans="1:9" ht="15" x14ac:dyDescent="0.25">
      <c r="A5" s="160" t="s">
        <v>966</v>
      </c>
    </row>
    <row r="6" spans="1:9" ht="15" x14ac:dyDescent="0.25">
      <c r="A6" s="160" t="s">
        <v>975</v>
      </c>
    </row>
    <row r="7" spans="1:9" ht="15" x14ac:dyDescent="0.25">
      <c r="A7" s="170" t="s">
        <v>976</v>
      </c>
    </row>
    <row r="10" spans="1:9" ht="15" x14ac:dyDescent="0.25">
      <c r="A10" s="171" t="s">
        <v>725</v>
      </c>
      <c r="B10" s="171" t="s">
        <v>400</v>
      </c>
      <c r="C10" s="171" t="s">
        <v>1</v>
      </c>
      <c r="D10" s="171" t="s">
        <v>0</v>
      </c>
    </row>
    <row r="11" spans="1:9" ht="15" customHeight="1" x14ac:dyDescent="0.2">
      <c r="A11" s="285">
        <v>2017</v>
      </c>
      <c r="B11" s="172" t="s">
        <v>140</v>
      </c>
      <c r="C11" s="176">
        <v>36928</v>
      </c>
      <c r="D11" s="176">
        <v>7186</v>
      </c>
    </row>
    <row r="12" spans="1:9" ht="15" customHeight="1" x14ac:dyDescent="0.2">
      <c r="A12" s="286"/>
      <c r="B12" s="172" t="s">
        <v>141</v>
      </c>
      <c r="C12" s="176">
        <v>31747</v>
      </c>
      <c r="D12" s="176">
        <v>5512</v>
      </c>
    </row>
    <row r="13" spans="1:9" ht="15" customHeight="1" x14ac:dyDescent="0.2">
      <c r="A13" s="286"/>
      <c r="B13" s="172" t="s">
        <v>142</v>
      </c>
      <c r="C13" s="176">
        <v>34872</v>
      </c>
      <c r="D13" s="176">
        <v>6676</v>
      </c>
    </row>
    <row r="14" spans="1:9" ht="15" customHeight="1" x14ac:dyDescent="0.2">
      <c r="A14" s="286"/>
      <c r="B14" s="172" t="s">
        <v>143</v>
      </c>
      <c r="C14" s="176">
        <v>32605</v>
      </c>
      <c r="D14" s="176">
        <v>6032</v>
      </c>
    </row>
    <row r="15" spans="1:9" ht="15" customHeight="1" x14ac:dyDescent="0.2">
      <c r="A15" s="286"/>
      <c r="B15" s="172" t="s">
        <v>144</v>
      </c>
      <c r="C15" s="176">
        <v>37241</v>
      </c>
      <c r="D15" s="176">
        <v>7201</v>
      </c>
    </row>
    <row r="16" spans="1:9" ht="15" customHeight="1" x14ac:dyDescent="0.2">
      <c r="A16" s="286"/>
      <c r="B16" s="172" t="s">
        <v>145</v>
      </c>
      <c r="C16" s="176">
        <v>36505</v>
      </c>
      <c r="D16" s="176">
        <v>6696</v>
      </c>
    </row>
    <row r="17" spans="1:17" ht="15" customHeight="1" x14ac:dyDescent="0.2">
      <c r="A17" s="286"/>
      <c r="B17" s="172" t="s">
        <v>146</v>
      </c>
      <c r="C17" s="176">
        <v>36531</v>
      </c>
      <c r="D17" s="176">
        <v>6514</v>
      </c>
    </row>
    <row r="18" spans="1:17" ht="15" customHeight="1" x14ac:dyDescent="0.2">
      <c r="A18" s="286"/>
      <c r="B18" s="172" t="s">
        <v>147</v>
      </c>
      <c r="C18" s="176">
        <v>36199</v>
      </c>
      <c r="D18" s="176">
        <v>6514</v>
      </c>
    </row>
    <row r="19" spans="1:17" ht="15" customHeight="1" x14ac:dyDescent="0.2">
      <c r="A19" s="286"/>
      <c r="B19" s="172" t="s">
        <v>148</v>
      </c>
      <c r="C19" s="176">
        <v>35317</v>
      </c>
      <c r="D19" s="176">
        <v>6800</v>
      </c>
    </row>
    <row r="20" spans="1:17" ht="15" customHeight="1" x14ac:dyDescent="0.2">
      <c r="A20" s="286"/>
      <c r="B20" s="172" t="s">
        <v>149</v>
      </c>
      <c r="C20" s="176">
        <v>36488</v>
      </c>
      <c r="D20" s="176">
        <v>7226</v>
      </c>
    </row>
    <row r="21" spans="1:17" ht="15" customHeight="1" x14ac:dyDescent="0.2">
      <c r="A21" s="286"/>
      <c r="B21" s="172" t="s">
        <v>150</v>
      </c>
      <c r="C21" s="176">
        <v>35768</v>
      </c>
      <c r="D21" s="176">
        <v>7297</v>
      </c>
    </row>
    <row r="22" spans="1:17" ht="15" customHeight="1" x14ac:dyDescent="0.25">
      <c r="A22" s="287"/>
      <c r="B22" s="172" t="s">
        <v>151</v>
      </c>
      <c r="C22" s="176">
        <v>41191</v>
      </c>
      <c r="D22" s="176">
        <v>8283</v>
      </c>
      <c r="I22" s="171" t="s">
        <v>1</v>
      </c>
      <c r="J22" s="171" t="s">
        <v>0</v>
      </c>
    </row>
    <row r="23" spans="1:17" x14ac:dyDescent="0.2">
      <c r="A23" s="282">
        <v>2018</v>
      </c>
      <c r="B23" s="172" t="s">
        <v>140</v>
      </c>
      <c r="C23" s="176">
        <v>38418</v>
      </c>
      <c r="D23" s="176">
        <v>7433</v>
      </c>
      <c r="G23" s="288" t="s">
        <v>726</v>
      </c>
      <c r="H23" s="172" t="s">
        <v>140</v>
      </c>
      <c r="I23" s="174">
        <f t="shared" ref="I23:J38" si="0">C23/C11-1</f>
        <v>4.0348786828422911E-2</v>
      </c>
      <c r="J23" s="174">
        <f t="shared" si="0"/>
        <v>3.43723907598108E-2</v>
      </c>
    </row>
    <row r="24" spans="1:17" ht="15" customHeight="1" x14ac:dyDescent="0.2">
      <c r="A24" s="283"/>
      <c r="B24" s="172" t="s">
        <v>141</v>
      </c>
      <c r="C24" s="176">
        <v>33440</v>
      </c>
      <c r="D24" s="176">
        <v>6417</v>
      </c>
      <c r="G24" s="288"/>
      <c r="H24" s="172" t="s">
        <v>141</v>
      </c>
      <c r="I24" s="174">
        <f t="shared" si="0"/>
        <v>5.3327873499858347E-2</v>
      </c>
      <c r="J24" s="174">
        <f t="shared" si="0"/>
        <v>0.16418722786647311</v>
      </c>
    </row>
    <row r="25" spans="1:17" ht="15" customHeight="1" x14ac:dyDescent="0.2">
      <c r="A25" s="283"/>
      <c r="B25" s="172" t="s">
        <v>142</v>
      </c>
      <c r="C25" s="176">
        <v>33956</v>
      </c>
      <c r="D25" s="176">
        <v>6272</v>
      </c>
      <c r="G25" s="288"/>
      <c r="H25" s="172" t="s">
        <v>142</v>
      </c>
      <c r="I25" s="174">
        <f t="shared" si="0"/>
        <v>-2.6267492544161497E-2</v>
      </c>
      <c r="J25" s="174">
        <f t="shared" si="0"/>
        <v>-6.0515278609946099E-2</v>
      </c>
      <c r="L25" s="10" t="s">
        <v>397</v>
      </c>
    </row>
    <row r="26" spans="1:17" ht="15" customHeight="1" x14ac:dyDescent="0.2">
      <c r="A26" s="283"/>
      <c r="B26" s="172" t="s">
        <v>143</v>
      </c>
      <c r="C26" s="176">
        <v>38396</v>
      </c>
      <c r="D26" s="176">
        <v>8159</v>
      </c>
      <c r="G26" s="288"/>
      <c r="H26" s="172" t="s">
        <v>143</v>
      </c>
      <c r="I26" s="174">
        <f t="shared" si="0"/>
        <v>0.1776107958902009</v>
      </c>
      <c r="J26" s="174">
        <f t="shared" si="0"/>
        <v>0.35261936339522548</v>
      </c>
      <c r="L26" s="273" t="s">
        <v>399</v>
      </c>
      <c r="M26" s="273"/>
      <c r="N26" s="273"/>
      <c r="O26" s="273"/>
      <c r="P26" s="273"/>
      <c r="Q26" s="273"/>
    </row>
    <row r="27" spans="1:17" ht="15" customHeight="1" x14ac:dyDescent="0.2">
      <c r="A27" s="283"/>
      <c r="B27" s="172" t="s">
        <v>144</v>
      </c>
      <c r="C27" s="176">
        <v>38533</v>
      </c>
      <c r="D27" s="176">
        <v>7817</v>
      </c>
      <c r="G27" s="288"/>
      <c r="H27" s="172" t="s">
        <v>144</v>
      </c>
      <c r="I27" s="174">
        <f t="shared" si="0"/>
        <v>3.4692945946671605E-2</v>
      </c>
      <c r="J27" s="174">
        <f t="shared" si="0"/>
        <v>8.5543674489654276E-2</v>
      </c>
      <c r="L27" s="273"/>
      <c r="M27" s="273"/>
      <c r="N27" s="273"/>
      <c r="O27" s="273"/>
      <c r="P27" s="273"/>
      <c r="Q27" s="273"/>
    </row>
    <row r="28" spans="1:17" ht="15" customHeight="1" x14ac:dyDescent="0.2">
      <c r="A28" s="283"/>
      <c r="B28" s="172" t="s">
        <v>145</v>
      </c>
      <c r="C28" s="176">
        <v>38929</v>
      </c>
      <c r="D28" s="176">
        <v>8142</v>
      </c>
      <c r="G28" s="288"/>
      <c r="H28" s="172" t="s">
        <v>145</v>
      </c>
      <c r="I28" s="174">
        <f t="shared" si="0"/>
        <v>6.6401862758526331E-2</v>
      </c>
      <c r="J28" s="174">
        <f t="shared" si="0"/>
        <v>0.21594982078853042</v>
      </c>
      <c r="L28" s="273"/>
      <c r="M28" s="273"/>
      <c r="N28" s="273"/>
      <c r="O28" s="273"/>
      <c r="P28" s="273"/>
      <c r="Q28" s="273"/>
    </row>
    <row r="29" spans="1:17" ht="15" customHeight="1" x14ac:dyDescent="0.2">
      <c r="A29" s="283"/>
      <c r="B29" s="172" t="s">
        <v>146</v>
      </c>
      <c r="C29" s="176">
        <v>38352</v>
      </c>
      <c r="D29" s="176">
        <v>7468</v>
      </c>
      <c r="G29" s="288"/>
      <c r="H29" s="172" t="s">
        <v>146</v>
      </c>
      <c r="I29" s="174">
        <f t="shared" si="0"/>
        <v>4.9848074238318052E-2</v>
      </c>
      <c r="J29" s="174">
        <f t="shared" si="0"/>
        <v>0.14645379183297513</v>
      </c>
      <c r="L29" s="177" t="s">
        <v>977</v>
      </c>
      <c r="M29" s="175"/>
      <c r="N29" s="175"/>
      <c r="O29" s="175"/>
      <c r="P29" s="175"/>
      <c r="Q29" s="175"/>
    </row>
    <row r="30" spans="1:17" ht="15" customHeight="1" x14ac:dyDescent="0.2">
      <c r="A30" s="283"/>
      <c r="B30" s="172" t="s">
        <v>147</v>
      </c>
      <c r="C30" s="176">
        <v>39496</v>
      </c>
      <c r="D30" s="176">
        <v>8133</v>
      </c>
      <c r="G30" s="288"/>
      <c r="H30" s="172" t="s">
        <v>147</v>
      </c>
      <c r="I30" s="174">
        <f t="shared" si="0"/>
        <v>9.1079864084643303E-2</v>
      </c>
      <c r="J30" s="174">
        <f t="shared" si="0"/>
        <v>0.24854160270187298</v>
      </c>
    </row>
    <row r="31" spans="1:17" ht="15" customHeight="1" x14ac:dyDescent="0.2">
      <c r="A31" s="283"/>
      <c r="B31" s="172" t="s">
        <v>148</v>
      </c>
      <c r="C31" s="176">
        <v>36562</v>
      </c>
      <c r="D31" s="176">
        <v>7964</v>
      </c>
      <c r="G31" s="288"/>
      <c r="H31" s="172" t="s">
        <v>148</v>
      </c>
      <c r="I31" s="174">
        <f t="shared" si="0"/>
        <v>3.5252144859416079E-2</v>
      </c>
      <c r="J31" s="174">
        <f t="shared" si="0"/>
        <v>0.17117647058823526</v>
      </c>
    </row>
    <row r="32" spans="1:17" ht="15" customHeight="1" x14ac:dyDescent="0.2">
      <c r="A32" s="283"/>
      <c r="B32" s="172" t="s">
        <v>149</v>
      </c>
      <c r="C32" s="176">
        <v>41641</v>
      </c>
      <c r="D32" s="176">
        <v>8764</v>
      </c>
      <c r="G32" s="288"/>
      <c r="H32" s="172" t="s">
        <v>149</v>
      </c>
      <c r="I32" s="174">
        <f t="shared" si="0"/>
        <v>0.14122451216838416</v>
      </c>
      <c r="J32" s="174">
        <f t="shared" si="0"/>
        <v>0.21284251314696934</v>
      </c>
    </row>
    <row r="33" spans="1:13" ht="15" customHeight="1" x14ac:dyDescent="0.2">
      <c r="A33" s="283"/>
      <c r="B33" s="172" t="s">
        <v>150</v>
      </c>
      <c r="C33" s="176">
        <v>39689</v>
      </c>
      <c r="D33" s="176">
        <v>7779</v>
      </c>
      <c r="G33" s="288"/>
      <c r="H33" s="172" t="s">
        <v>150</v>
      </c>
      <c r="I33" s="174">
        <f t="shared" si="0"/>
        <v>0.10962312681726694</v>
      </c>
      <c r="J33" s="174">
        <f t="shared" si="0"/>
        <v>6.6054542962861396E-2</v>
      </c>
    </row>
    <row r="34" spans="1:13" x14ac:dyDescent="0.2">
      <c r="A34" s="284"/>
      <c r="B34" s="172" t="s">
        <v>151</v>
      </c>
      <c r="C34" s="176">
        <v>45877</v>
      </c>
      <c r="D34" s="176">
        <v>9822</v>
      </c>
      <c r="G34" s="288"/>
      <c r="H34" s="172" t="s">
        <v>151</v>
      </c>
      <c r="I34" s="174">
        <f t="shared" si="0"/>
        <v>0.11376271515622349</v>
      </c>
      <c r="J34" s="174">
        <f t="shared" si="0"/>
        <v>0.1858022455632018</v>
      </c>
    </row>
    <row r="35" spans="1:13" x14ac:dyDescent="0.2">
      <c r="A35" s="282">
        <v>2019</v>
      </c>
      <c r="B35" s="172" t="s">
        <v>140</v>
      </c>
      <c r="C35" s="176">
        <v>41167</v>
      </c>
      <c r="D35" s="176">
        <v>8769</v>
      </c>
      <c r="G35" s="282" t="s">
        <v>727</v>
      </c>
      <c r="H35" s="172" t="s">
        <v>140</v>
      </c>
      <c r="I35" s="174">
        <f t="shared" si="0"/>
        <v>7.155500026029471E-2</v>
      </c>
      <c r="J35" s="174">
        <f t="shared" si="0"/>
        <v>0.17973900174895729</v>
      </c>
      <c r="K35" s="18"/>
    </row>
    <row r="36" spans="1:13" x14ac:dyDescent="0.2">
      <c r="A36" s="283"/>
      <c r="B36" s="172" t="s">
        <v>141</v>
      </c>
      <c r="C36" s="176">
        <v>36827</v>
      </c>
      <c r="D36" s="176">
        <v>7441</v>
      </c>
      <c r="G36" s="283"/>
      <c r="H36" s="172" t="s">
        <v>141</v>
      </c>
      <c r="I36" s="174">
        <f t="shared" si="0"/>
        <v>0.10128588516746406</v>
      </c>
      <c r="J36" s="174">
        <f t="shared" si="0"/>
        <v>0.15957612591553683</v>
      </c>
    </row>
    <row r="37" spans="1:13" x14ac:dyDescent="0.2">
      <c r="A37" s="283"/>
      <c r="B37" s="172" t="s">
        <v>142</v>
      </c>
      <c r="C37" s="176">
        <v>38033</v>
      </c>
      <c r="D37" s="176">
        <v>7573</v>
      </c>
      <c r="G37" s="283"/>
      <c r="H37" s="172" t="s">
        <v>142</v>
      </c>
      <c r="I37" s="174">
        <f t="shared" si="0"/>
        <v>0.12006714571798804</v>
      </c>
      <c r="J37" s="174">
        <f t="shared" si="0"/>
        <v>0.20742984693877542</v>
      </c>
    </row>
    <row r="38" spans="1:13" x14ac:dyDescent="0.2">
      <c r="A38" s="283"/>
      <c r="B38" s="172" t="s">
        <v>143</v>
      </c>
      <c r="C38" s="176">
        <v>38039</v>
      </c>
      <c r="D38" s="176">
        <v>7658</v>
      </c>
      <c r="G38" s="283"/>
      <c r="H38" s="172" t="s">
        <v>143</v>
      </c>
      <c r="I38" s="174">
        <f t="shared" si="0"/>
        <v>-9.297843525367222E-3</v>
      </c>
      <c r="J38" s="174">
        <f t="shared" si="0"/>
        <v>-6.1404583895085185E-2</v>
      </c>
      <c r="K38" s="164"/>
    </row>
    <row r="39" spans="1:13" x14ac:dyDescent="0.2">
      <c r="A39" s="283"/>
      <c r="B39" s="172" t="s">
        <v>144</v>
      </c>
      <c r="C39" s="176">
        <v>42007</v>
      </c>
      <c r="D39" s="176">
        <v>8903</v>
      </c>
      <c r="G39" s="283"/>
      <c r="H39" s="172" t="s">
        <v>144</v>
      </c>
      <c r="I39" s="174">
        <f t="shared" ref="I39:J54" si="1">C39/C27-1</f>
        <v>9.0156489242986471E-2</v>
      </c>
      <c r="J39" s="174">
        <f t="shared" si="1"/>
        <v>0.13892797748496877</v>
      </c>
      <c r="M39" s="164"/>
    </row>
    <row r="40" spans="1:13" x14ac:dyDescent="0.2">
      <c r="A40" s="283"/>
      <c r="B40" s="172" t="s">
        <v>145</v>
      </c>
      <c r="C40" s="176">
        <v>40716</v>
      </c>
      <c r="D40" s="176">
        <v>8935</v>
      </c>
      <c r="G40" s="283"/>
      <c r="H40" s="172" t="s">
        <v>145</v>
      </c>
      <c r="I40" s="174">
        <f t="shared" si="1"/>
        <v>4.5904081789925222E-2</v>
      </c>
      <c r="J40" s="174">
        <f t="shared" si="1"/>
        <v>9.7396217145664377E-2</v>
      </c>
    </row>
    <row r="41" spans="1:13" x14ac:dyDescent="0.2">
      <c r="A41" s="283"/>
      <c r="B41" s="172" t="s">
        <v>146</v>
      </c>
      <c r="C41" s="176">
        <v>42729</v>
      </c>
      <c r="D41" s="176">
        <v>8882</v>
      </c>
      <c r="G41" s="283"/>
      <c r="H41" s="172" t="s">
        <v>146</v>
      </c>
      <c r="I41" s="174">
        <f t="shared" si="1"/>
        <v>0.11412703379224021</v>
      </c>
      <c r="J41" s="174">
        <f t="shared" si="1"/>
        <v>0.18934118907337982</v>
      </c>
    </row>
    <row r="42" spans="1:13" x14ac:dyDescent="0.2">
      <c r="A42" s="283"/>
      <c r="B42" s="172" t="s">
        <v>147</v>
      </c>
      <c r="C42" s="176">
        <v>42118</v>
      </c>
      <c r="D42" s="176">
        <v>9198</v>
      </c>
      <c r="G42" s="283"/>
      <c r="H42" s="172" t="s">
        <v>147</v>
      </c>
      <c r="I42" s="174">
        <f t="shared" si="1"/>
        <v>6.6386469515900437E-2</v>
      </c>
      <c r="J42" s="174">
        <f t="shared" si="1"/>
        <v>0.13094798967170784</v>
      </c>
    </row>
    <row r="43" spans="1:13" x14ac:dyDescent="0.2">
      <c r="A43" s="283"/>
      <c r="B43" s="172" t="s">
        <v>148</v>
      </c>
      <c r="C43" s="176">
        <v>39015</v>
      </c>
      <c r="D43" s="176">
        <v>8344</v>
      </c>
      <c r="G43" s="283"/>
      <c r="H43" s="172" t="s">
        <v>148</v>
      </c>
      <c r="I43" s="174">
        <f t="shared" si="1"/>
        <v>6.7091515781412481E-2</v>
      </c>
      <c r="J43" s="174">
        <f t="shared" si="1"/>
        <v>4.7714716223003606E-2</v>
      </c>
    </row>
    <row r="44" spans="1:13" x14ac:dyDescent="0.2">
      <c r="A44" s="283"/>
      <c r="B44" s="172" t="s">
        <v>149</v>
      </c>
      <c r="C44" s="176">
        <v>41418</v>
      </c>
      <c r="D44" s="176">
        <v>8831</v>
      </c>
      <c r="G44" s="283"/>
      <c r="H44" s="172" t="s">
        <v>149</v>
      </c>
      <c r="I44" s="174">
        <f t="shared" si="1"/>
        <v>-5.3552988641002441E-3</v>
      </c>
      <c r="J44" s="174">
        <f t="shared" si="1"/>
        <v>7.6449109995435638E-3</v>
      </c>
    </row>
    <row r="45" spans="1:13" x14ac:dyDescent="0.2">
      <c r="A45" s="283"/>
      <c r="B45" s="172" t="s">
        <v>150</v>
      </c>
      <c r="C45" s="176">
        <v>41609</v>
      </c>
      <c r="D45" s="176">
        <v>9052</v>
      </c>
      <c r="G45" s="283"/>
      <c r="H45" s="172" t="s">
        <v>150</v>
      </c>
      <c r="I45" s="174">
        <f t="shared" si="1"/>
        <v>4.8376124366953155E-2</v>
      </c>
      <c r="J45" s="174">
        <f t="shared" si="1"/>
        <v>0.16364571281655738</v>
      </c>
    </row>
    <row r="46" spans="1:13" x14ac:dyDescent="0.2">
      <c r="A46" s="284"/>
      <c r="B46" s="172" t="s">
        <v>151</v>
      </c>
      <c r="C46" s="176">
        <v>47414</v>
      </c>
      <c r="D46" s="176">
        <v>9793</v>
      </c>
      <c r="G46" s="284"/>
      <c r="H46" s="172" t="s">
        <v>151</v>
      </c>
      <c r="I46" s="174">
        <f t="shared" si="1"/>
        <v>3.3502626588486573E-2</v>
      </c>
      <c r="J46" s="174">
        <f t="shared" si="1"/>
        <v>-2.952555487680697E-3</v>
      </c>
    </row>
    <row r="47" spans="1:13" x14ac:dyDescent="0.2">
      <c r="A47" s="282">
        <v>2020</v>
      </c>
      <c r="B47" s="172" t="s">
        <v>140</v>
      </c>
      <c r="C47" s="176">
        <v>44653</v>
      </c>
      <c r="D47" s="176">
        <v>9417</v>
      </c>
      <c r="G47" s="282" t="s">
        <v>728</v>
      </c>
      <c r="H47" s="172" t="s">
        <v>140</v>
      </c>
      <c r="I47" s="174">
        <f t="shared" si="1"/>
        <v>8.4679476279544197E-2</v>
      </c>
      <c r="J47" s="174">
        <f t="shared" si="1"/>
        <v>7.389668149161821E-2</v>
      </c>
    </row>
    <row r="48" spans="1:13" x14ac:dyDescent="0.2">
      <c r="A48" s="283"/>
      <c r="B48" s="172" t="s">
        <v>141</v>
      </c>
      <c r="C48" s="176">
        <v>38682</v>
      </c>
      <c r="D48" s="176">
        <v>7935</v>
      </c>
      <c r="G48" s="283"/>
      <c r="H48" s="172" t="s">
        <v>141</v>
      </c>
      <c r="I48" s="174">
        <f t="shared" si="1"/>
        <v>5.0370651967306612E-2</v>
      </c>
      <c r="J48" s="174">
        <f t="shared" si="1"/>
        <v>6.6388926219594246E-2</v>
      </c>
    </row>
    <row r="49" spans="1:10" x14ac:dyDescent="0.2">
      <c r="A49" s="283"/>
      <c r="B49" s="172" t="s">
        <v>142</v>
      </c>
      <c r="C49" s="176">
        <v>38263</v>
      </c>
      <c r="D49" s="176">
        <v>7368</v>
      </c>
      <c r="G49" s="283"/>
      <c r="H49" s="172" t="s">
        <v>142</v>
      </c>
      <c r="I49" s="174">
        <f t="shared" si="1"/>
        <v>6.047379906922945E-3</v>
      </c>
      <c r="J49" s="174">
        <f t="shared" si="1"/>
        <v>-2.706985342664725E-2</v>
      </c>
    </row>
    <row r="50" spans="1:10" x14ac:dyDescent="0.2">
      <c r="A50" s="283"/>
      <c r="B50" s="172" t="s">
        <v>143</v>
      </c>
      <c r="C50" s="176">
        <v>37313</v>
      </c>
      <c r="D50" s="176">
        <v>7623</v>
      </c>
      <c r="G50" s="283"/>
      <c r="H50" s="172" t="s">
        <v>143</v>
      </c>
      <c r="I50" s="174">
        <f t="shared" si="1"/>
        <v>-1.9085675228055377E-2</v>
      </c>
      <c r="J50" s="174">
        <f t="shared" si="1"/>
        <v>-4.5703839122486212E-3</v>
      </c>
    </row>
    <row r="51" spans="1:10" x14ac:dyDescent="0.2">
      <c r="A51" s="283"/>
      <c r="B51" s="172" t="s">
        <v>144</v>
      </c>
      <c r="C51" s="176">
        <v>41432</v>
      </c>
      <c r="D51" s="176">
        <v>8693</v>
      </c>
      <c r="G51" s="283"/>
      <c r="H51" s="172" t="s">
        <v>144</v>
      </c>
      <c r="I51" s="174">
        <f t="shared" si="1"/>
        <v>-1.3688194824672095E-2</v>
      </c>
      <c r="J51" s="174">
        <f t="shared" si="1"/>
        <v>-2.3587554756823503E-2</v>
      </c>
    </row>
    <row r="52" spans="1:10" x14ac:dyDescent="0.2">
      <c r="A52" s="283"/>
      <c r="B52" s="172" t="s">
        <v>145</v>
      </c>
      <c r="C52" s="176">
        <v>43863</v>
      </c>
      <c r="D52" s="176">
        <v>9690</v>
      </c>
      <c r="G52" s="283"/>
      <c r="H52" s="172" t="s">
        <v>145</v>
      </c>
      <c r="I52" s="174">
        <f t="shared" si="1"/>
        <v>7.7291482463896166E-2</v>
      </c>
      <c r="J52" s="174">
        <f t="shared" si="1"/>
        <v>8.4499160604364798E-2</v>
      </c>
    </row>
    <row r="53" spans="1:10" x14ac:dyDescent="0.2">
      <c r="A53" s="283"/>
      <c r="B53" s="172" t="s">
        <v>146</v>
      </c>
      <c r="C53" s="176">
        <v>45431</v>
      </c>
      <c r="D53" s="176">
        <v>10049</v>
      </c>
      <c r="G53" s="283"/>
      <c r="H53" s="172" t="s">
        <v>146</v>
      </c>
      <c r="I53" s="174">
        <f t="shared" si="1"/>
        <v>6.3235741533852918E-2</v>
      </c>
      <c r="J53" s="174">
        <f t="shared" si="1"/>
        <v>0.13138932672821446</v>
      </c>
    </row>
    <row r="54" spans="1:10" x14ac:dyDescent="0.2">
      <c r="A54" s="283"/>
      <c r="B54" s="172" t="s">
        <v>147</v>
      </c>
      <c r="C54" s="176">
        <v>43873</v>
      </c>
      <c r="D54" s="176">
        <v>9355</v>
      </c>
      <c r="G54" s="283"/>
      <c r="H54" s="172" t="s">
        <v>147</v>
      </c>
      <c r="I54" s="174">
        <f t="shared" si="1"/>
        <v>4.1668645234816504E-2</v>
      </c>
      <c r="J54" s="174">
        <f t="shared" si="1"/>
        <v>1.706892802783222E-2</v>
      </c>
    </row>
    <row r="55" spans="1:10" x14ac:dyDescent="0.2">
      <c r="A55" s="283"/>
      <c r="B55" s="172" t="s">
        <v>148</v>
      </c>
      <c r="C55" s="176">
        <v>44319</v>
      </c>
      <c r="D55" s="176">
        <v>9473</v>
      </c>
      <c r="G55" s="283"/>
      <c r="H55" s="172" t="s">
        <v>148</v>
      </c>
      <c r="I55" s="174">
        <f t="shared" ref="I55:J69" si="2">C55/C43-1</f>
        <v>0.13594771241830061</v>
      </c>
      <c r="J55" s="174">
        <f t="shared" si="2"/>
        <v>0.13530680728667299</v>
      </c>
    </row>
    <row r="56" spans="1:10" x14ac:dyDescent="0.2">
      <c r="A56" s="283"/>
      <c r="B56" s="172" t="s">
        <v>149</v>
      </c>
      <c r="C56" s="176">
        <v>47152</v>
      </c>
      <c r="D56" s="176">
        <v>9941</v>
      </c>
      <c r="G56" s="283"/>
      <c r="H56" s="172" t="s">
        <v>149</v>
      </c>
      <c r="I56" s="174">
        <f t="shared" si="2"/>
        <v>0.13844222318798582</v>
      </c>
      <c r="J56" s="174">
        <f t="shared" si="2"/>
        <v>0.1256935794360774</v>
      </c>
    </row>
    <row r="57" spans="1:10" x14ac:dyDescent="0.2">
      <c r="A57" s="283"/>
      <c r="B57" s="172" t="s">
        <v>150</v>
      </c>
      <c r="C57" s="176">
        <v>45341</v>
      </c>
      <c r="D57" s="176">
        <v>9530</v>
      </c>
      <c r="G57" s="283"/>
      <c r="H57" s="172" t="s">
        <v>150</v>
      </c>
      <c r="I57" s="174">
        <f t="shared" si="2"/>
        <v>8.9692133913336081E-2</v>
      </c>
      <c r="J57" s="174">
        <f t="shared" si="2"/>
        <v>5.2806009721608538E-2</v>
      </c>
    </row>
    <row r="58" spans="1:10" x14ac:dyDescent="0.2">
      <c r="A58" s="284"/>
      <c r="B58" s="172" t="s">
        <v>151</v>
      </c>
      <c r="C58" s="176">
        <v>53818</v>
      </c>
      <c r="D58" s="176">
        <v>11478</v>
      </c>
      <c r="G58" s="284"/>
      <c r="H58" s="172" t="s">
        <v>151</v>
      </c>
      <c r="I58" s="174">
        <f t="shared" si="2"/>
        <v>0.1350655924410511</v>
      </c>
      <c r="J58" s="174">
        <f t="shared" si="2"/>
        <v>0.17206167670785244</v>
      </c>
    </row>
    <row r="59" spans="1:10" x14ac:dyDescent="0.2">
      <c r="A59" s="282">
        <v>2021</v>
      </c>
      <c r="B59" s="172" t="s">
        <v>140</v>
      </c>
      <c r="C59" s="176">
        <v>46609</v>
      </c>
      <c r="D59" s="176">
        <v>9818</v>
      </c>
      <c r="G59" s="282" t="s">
        <v>729</v>
      </c>
      <c r="H59" s="172" t="s">
        <v>140</v>
      </c>
      <c r="I59" s="174">
        <f t="shared" si="2"/>
        <v>4.3804447629498533E-2</v>
      </c>
      <c r="J59" s="174">
        <f t="shared" si="2"/>
        <v>4.2582563449081512E-2</v>
      </c>
    </row>
    <row r="60" spans="1:10" x14ac:dyDescent="0.2">
      <c r="A60" s="283"/>
      <c r="B60" s="172" t="s">
        <v>141</v>
      </c>
      <c r="C60" s="176">
        <v>41084</v>
      </c>
      <c r="D60" s="176">
        <v>8468</v>
      </c>
      <c r="G60" s="283"/>
      <c r="H60" s="172" t="s">
        <v>141</v>
      </c>
      <c r="I60" s="174">
        <f t="shared" si="2"/>
        <v>6.2096065353394403E-2</v>
      </c>
      <c r="J60" s="174">
        <f t="shared" si="2"/>
        <v>6.7170762444864529E-2</v>
      </c>
    </row>
    <row r="61" spans="1:10" x14ac:dyDescent="0.2">
      <c r="A61" s="283"/>
      <c r="B61" s="172" t="s">
        <v>142</v>
      </c>
      <c r="C61" s="176">
        <v>44953</v>
      </c>
      <c r="D61" s="176">
        <v>8749</v>
      </c>
      <c r="G61" s="283"/>
      <c r="H61" s="172" t="s">
        <v>142</v>
      </c>
      <c r="I61" s="174">
        <f t="shared" si="2"/>
        <v>0.17484253717690712</v>
      </c>
      <c r="J61" s="174">
        <f t="shared" si="2"/>
        <v>0.18743213897937028</v>
      </c>
    </row>
    <row r="62" spans="1:10" x14ac:dyDescent="0.2">
      <c r="A62" s="283"/>
      <c r="B62" s="172" t="s">
        <v>143</v>
      </c>
      <c r="C62" s="176">
        <v>45106</v>
      </c>
      <c r="D62" s="176">
        <v>9370</v>
      </c>
      <c r="G62" s="283"/>
      <c r="H62" s="172" t="s">
        <v>143</v>
      </c>
      <c r="I62" s="174">
        <f t="shared" si="2"/>
        <v>0.20885482271594347</v>
      </c>
      <c r="J62" s="174">
        <f t="shared" si="2"/>
        <v>0.22917486553850197</v>
      </c>
    </row>
    <row r="63" spans="1:10" x14ac:dyDescent="0.2">
      <c r="A63" s="283"/>
      <c r="B63" s="172" t="s">
        <v>144</v>
      </c>
      <c r="C63" s="176">
        <v>46012</v>
      </c>
      <c r="D63" s="176">
        <v>9480</v>
      </c>
      <c r="G63" s="283"/>
      <c r="H63" s="172" t="s">
        <v>144</v>
      </c>
      <c r="I63" s="174">
        <f t="shared" si="2"/>
        <v>0.11054257578683147</v>
      </c>
      <c r="J63" s="174">
        <f t="shared" si="2"/>
        <v>9.0532612446796223E-2</v>
      </c>
    </row>
    <row r="64" spans="1:10" x14ac:dyDescent="0.2">
      <c r="A64" s="283"/>
      <c r="B64" s="172" t="s">
        <v>145</v>
      </c>
      <c r="C64" s="176">
        <v>46780</v>
      </c>
      <c r="D64" s="176">
        <v>10100</v>
      </c>
      <c r="G64" s="283"/>
      <c r="H64" s="172" t="s">
        <v>145</v>
      </c>
      <c r="I64" s="174">
        <f t="shared" si="2"/>
        <v>6.6502519207532584E-2</v>
      </c>
      <c r="J64" s="174">
        <f t="shared" si="2"/>
        <v>4.2311661506707843E-2</v>
      </c>
    </row>
    <row r="65" spans="1:10" x14ac:dyDescent="0.2">
      <c r="A65" s="283"/>
      <c r="B65" s="172" t="s">
        <v>146</v>
      </c>
      <c r="C65" s="176">
        <v>47525</v>
      </c>
      <c r="D65" s="176">
        <v>10510</v>
      </c>
      <c r="G65" s="283"/>
      <c r="H65" s="172" t="s">
        <v>146</v>
      </c>
      <c r="I65" s="174">
        <f t="shared" si="2"/>
        <v>4.6091875591556475E-2</v>
      </c>
      <c r="J65" s="174">
        <f t="shared" si="2"/>
        <v>4.5875211463827226E-2</v>
      </c>
    </row>
    <row r="66" spans="1:10" x14ac:dyDescent="0.2">
      <c r="A66" s="283"/>
      <c r="B66" s="172" t="s">
        <v>147</v>
      </c>
      <c r="C66" s="176">
        <v>45192</v>
      </c>
      <c r="D66" s="176">
        <v>9393</v>
      </c>
      <c r="G66" s="283"/>
      <c r="H66" s="172" t="s">
        <v>147</v>
      </c>
      <c r="I66" s="174">
        <f t="shared" si="2"/>
        <v>3.0064048503635421E-2</v>
      </c>
      <c r="J66" s="174">
        <f t="shared" si="2"/>
        <v>4.061998931052857E-3</v>
      </c>
    </row>
    <row r="67" spans="1:10" x14ac:dyDescent="0.2">
      <c r="A67" s="283"/>
      <c r="B67" s="172" t="s">
        <v>148</v>
      </c>
      <c r="C67" s="176">
        <v>45269</v>
      </c>
      <c r="D67" s="176">
        <v>9594</v>
      </c>
      <c r="G67" s="283"/>
      <c r="H67" s="172" t="s">
        <v>148</v>
      </c>
      <c r="I67" s="174">
        <f t="shared" si="2"/>
        <v>2.1435501703558346E-2</v>
      </c>
      <c r="J67" s="174">
        <f t="shared" si="2"/>
        <v>1.2773144727119101E-2</v>
      </c>
    </row>
    <row r="68" spans="1:10" x14ac:dyDescent="0.2">
      <c r="A68" s="283"/>
      <c r="B68" s="172" t="s">
        <v>149</v>
      </c>
      <c r="C68" s="176">
        <v>46232</v>
      </c>
      <c r="D68" s="176">
        <v>9434</v>
      </c>
      <c r="G68" s="283"/>
      <c r="H68" s="172" t="s">
        <v>149</v>
      </c>
      <c r="I68" s="174">
        <f t="shared" si="2"/>
        <v>-1.951136749236515E-2</v>
      </c>
      <c r="J68" s="174">
        <f t="shared" si="2"/>
        <v>-5.1000905341514913E-2</v>
      </c>
    </row>
    <row r="69" spans="1:10" x14ac:dyDescent="0.2">
      <c r="A69" s="283"/>
      <c r="B69" s="172" t="s">
        <v>150</v>
      </c>
      <c r="C69" s="176">
        <v>46260</v>
      </c>
      <c r="D69" s="176">
        <v>9148</v>
      </c>
      <c r="G69" s="283"/>
      <c r="H69" s="172" t="s">
        <v>150</v>
      </c>
      <c r="I69" s="174">
        <f t="shared" si="2"/>
        <v>2.0268631040338825E-2</v>
      </c>
      <c r="J69" s="174">
        <f t="shared" si="2"/>
        <v>-4.0083945435466894E-2</v>
      </c>
    </row>
    <row r="70" spans="1:10" x14ac:dyDescent="0.2">
      <c r="A70" s="284"/>
      <c r="B70" s="172" t="s">
        <v>151</v>
      </c>
      <c r="C70" s="176"/>
      <c r="D70" s="176"/>
      <c r="G70" s="284"/>
      <c r="H70" s="172" t="s">
        <v>151</v>
      </c>
      <c r="I70" s="174"/>
      <c r="J70" s="174"/>
    </row>
    <row r="159" spans="2:2" x14ac:dyDescent="0.2">
      <c r="B159" s="212"/>
    </row>
  </sheetData>
  <mergeCells count="11">
    <mergeCell ref="L26:Q28"/>
    <mergeCell ref="A35:A46"/>
    <mergeCell ref="G35:G46"/>
    <mergeCell ref="H1:I1"/>
    <mergeCell ref="A47:A58"/>
    <mergeCell ref="G47:G58"/>
    <mergeCell ref="A59:A70"/>
    <mergeCell ref="G59:G70"/>
    <mergeCell ref="A11:A22"/>
    <mergeCell ref="A23:A34"/>
    <mergeCell ref="G23:G34"/>
  </mergeCells>
  <hyperlinks>
    <hyperlink ref="H1:I1" location="Index!A1" display="Regresar al Índice" xr:uid="{00000000-0004-0000-9600-000000000000}"/>
  </hyperlinks>
  <pageMargins left="0.7" right="0.7" top="0.75" bottom="0.75" header="0.3" footer="0.3"/>
  <pageSetup orientation="portrait" horizontalDpi="4294967295" verticalDpi="4294967295"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Hoja121"/>
  <dimension ref="A1:Q159"/>
  <sheetViews>
    <sheetView workbookViewId="0"/>
  </sheetViews>
  <sheetFormatPr baseColWidth="10" defaultColWidth="11.42578125" defaultRowHeight="14.25" x14ac:dyDescent="0.2"/>
  <cols>
    <col min="1" max="1" width="5.7109375" style="10" customWidth="1"/>
    <col min="2" max="2" width="8.140625" style="10" customWidth="1"/>
    <col min="3" max="16384" width="11.42578125" style="10"/>
  </cols>
  <sheetData>
    <row r="1" spans="1:9" x14ac:dyDescent="0.2">
      <c r="A1" s="13" t="s">
        <v>1315</v>
      </c>
      <c r="H1" s="291" t="s">
        <v>38</v>
      </c>
      <c r="I1" s="291"/>
    </row>
    <row r="2" spans="1:9" x14ac:dyDescent="0.2">
      <c r="A2" s="163" t="s">
        <v>397</v>
      </c>
    </row>
    <row r="4" spans="1:9" ht="15" x14ac:dyDescent="0.2">
      <c r="G4" s="169"/>
    </row>
    <row r="6" spans="1:9" ht="15" x14ac:dyDescent="0.25">
      <c r="A6" s="160" t="s">
        <v>973</v>
      </c>
    </row>
    <row r="7" spans="1:9" ht="15" x14ac:dyDescent="0.25">
      <c r="A7" s="160" t="s">
        <v>975</v>
      </c>
    </row>
    <row r="8" spans="1:9" ht="15" x14ac:dyDescent="0.25">
      <c r="A8" s="170" t="s">
        <v>976</v>
      </c>
    </row>
    <row r="11" spans="1:9" ht="15" x14ac:dyDescent="0.25">
      <c r="A11" s="171" t="s">
        <v>725</v>
      </c>
      <c r="B11" s="171" t="s">
        <v>400</v>
      </c>
      <c r="C11" s="171" t="s">
        <v>1</v>
      </c>
      <c r="D11" s="171" t="s">
        <v>0</v>
      </c>
    </row>
    <row r="12" spans="1:9" ht="15" customHeight="1" x14ac:dyDescent="0.2">
      <c r="A12" s="289">
        <v>2017</v>
      </c>
      <c r="B12" s="172" t="s">
        <v>140</v>
      </c>
      <c r="C12" s="173">
        <v>78</v>
      </c>
      <c r="D12" s="173">
        <v>13</v>
      </c>
    </row>
    <row r="13" spans="1:9" ht="15" customHeight="1" x14ac:dyDescent="0.2">
      <c r="A13" s="289"/>
      <c r="B13" s="172" t="s">
        <v>141</v>
      </c>
      <c r="C13" s="173">
        <v>71</v>
      </c>
      <c r="D13" s="173">
        <v>13</v>
      </c>
    </row>
    <row r="14" spans="1:9" ht="15" customHeight="1" x14ac:dyDescent="0.2">
      <c r="A14" s="289"/>
      <c r="B14" s="172" t="s">
        <v>142</v>
      </c>
      <c r="C14" s="173">
        <v>73</v>
      </c>
      <c r="D14" s="173">
        <v>10</v>
      </c>
    </row>
    <row r="15" spans="1:9" ht="15" customHeight="1" x14ac:dyDescent="0.2">
      <c r="A15" s="289"/>
      <c r="B15" s="172" t="s">
        <v>143</v>
      </c>
      <c r="C15" s="173">
        <v>67</v>
      </c>
      <c r="D15" s="173">
        <v>10</v>
      </c>
    </row>
    <row r="16" spans="1:9" ht="15" customHeight="1" x14ac:dyDescent="0.2">
      <c r="A16" s="289"/>
      <c r="B16" s="172" t="s">
        <v>144</v>
      </c>
      <c r="C16" s="173">
        <v>73</v>
      </c>
      <c r="D16" s="173">
        <v>11</v>
      </c>
    </row>
    <row r="17" spans="1:17" ht="15" customHeight="1" x14ac:dyDescent="0.2">
      <c r="A17" s="289"/>
      <c r="B17" s="172" t="s">
        <v>145</v>
      </c>
      <c r="C17" s="173">
        <v>79</v>
      </c>
      <c r="D17" s="173">
        <v>13</v>
      </c>
    </row>
    <row r="18" spans="1:17" ht="15" customHeight="1" x14ac:dyDescent="0.2">
      <c r="A18" s="289"/>
      <c r="B18" s="172" t="s">
        <v>146</v>
      </c>
      <c r="C18" s="173">
        <v>74</v>
      </c>
      <c r="D18" s="173">
        <v>15</v>
      </c>
    </row>
    <row r="19" spans="1:17" ht="15" customHeight="1" x14ac:dyDescent="0.2">
      <c r="A19" s="289"/>
      <c r="B19" s="172" t="s">
        <v>147</v>
      </c>
      <c r="C19" s="173">
        <v>75</v>
      </c>
      <c r="D19" s="173">
        <v>16</v>
      </c>
    </row>
    <row r="20" spans="1:17" ht="15" customHeight="1" x14ac:dyDescent="0.2">
      <c r="A20" s="289"/>
      <c r="B20" s="172" t="s">
        <v>148</v>
      </c>
      <c r="C20" s="173">
        <v>68</v>
      </c>
      <c r="D20" s="173">
        <v>12</v>
      </c>
    </row>
    <row r="21" spans="1:17" ht="15" customHeight="1" x14ac:dyDescent="0.2">
      <c r="A21" s="289"/>
      <c r="B21" s="172" t="s">
        <v>149</v>
      </c>
      <c r="C21" s="173">
        <v>69</v>
      </c>
      <c r="D21" s="173">
        <v>13</v>
      </c>
    </row>
    <row r="22" spans="1:17" ht="15" customHeight="1" x14ac:dyDescent="0.2">
      <c r="A22" s="289"/>
      <c r="B22" s="172" t="s">
        <v>150</v>
      </c>
      <c r="C22" s="173">
        <v>77</v>
      </c>
      <c r="D22" s="173">
        <v>12</v>
      </c>
    </row>
    <row r="23" spans="1:17" ht="15" customHeight="1" x14ac:dyDescent="0.25">
      <c r="A23" s="289"/>
      <c r="B23" s="172" t="s">
        <v>151</v>
      </c>
      <c r="C23" s="173">
        <v>109</v>
      </c>
      <c r="D23" s="173">
        <v>20</v>
      </c>
      <c r="I23" s="171" t="s">
        <v>1</v>
      </c>
      <c r="J23" s="171" t="s">
        <v>0</v>
      </c>
    </row>
    <row r="24" spans="1:17" x14ac:dyDescent="0.2">
      <c r="A24" s="288">
        <v>2018</v>
      </c>
      <c r="B24" s="172" t="s">
        <v>140</v>
      </c>
      <c r="C24" s="173">
        <v>66</v>
      </c>
      <c r="D24" s="173">
        <v>14</v>
      </c>
      <c r="G24" s="288" t="s">
        <v>726</v>
      </c>
      <c r="H24" s="172" t="s">
        <v>140</v>
      </c>
      <c r="I24" s="174">
        <v>-0.15384615384615385</v>
      </c>
      <c r="J24" s="174">
        <v>7.6923076923076872E-2</v>
      </c>
    </row>
    <row r="25" spans="1:17" ht="15" customHeight="1" x14ac:dyDescent="0.2">
      <c r="A25" s="288"/>
      <c r="B25" s="172" t="s">
        <v>141</v>
      </c>
      <c r="C25" s="173">
        <v>50</v>
      </c>
      <c r="D25" s="173">
        <v>11</v>
      </c>
      <c r="G25" s="288"/>
      <c r="H25" s="172" t="s">
        <v>141</v>
      </c>
      <c r="I25" s="174">
        <v>-0.29577464788732399</v>
      </c>
      <c r="J25" s="174">
        <v>-0.15384615384615385</v>
      </c>
    </row>
    <row r="26" spans="1:17" ht="15" customHeight="1" x14ac:dyDescent="0.2">
      <c r="A26" s="288"/>
      <c r="B26" s="172" t="s">
        <v>142</v>
      </c>
      <c r="C26" s="173">
        <v>59</v>
      </c>
      <c r="D26" s="173">
        <v>13</v>
      </c>
      <c r="G26" s="288"/>
      <c r="H26" s="172" t="s">
        <v>142</v>
      </c>
      <c r="I26" s="174">
        <v>-0.19178082191780821</v>
      </c>
      <c r="J26" s="174">
        <v>0.30000000000000004</v>
      </c>
      <c r="L26" s="10" t="s">
        <v>397</v>
      </c>
    </row>
    <row r="27" spans="1:17" ht="15" customHeight="1" x14ac:dyDescent="0.2">
      <c r="A27" s="288"/>
      <c r="B27" s="172" t="s">
        <v>143</v>
      </c>
      <c r="C27" s="173">
        <v>57</v>
      </c>
      <c r="D27" s="173">
        <v>14</v>
      </c>
      <c r="G27" s="288"/>
      <c r="H27" s="172" t="s">
        <v>143</v>
      </c>
      <c r="I27" s="174">
        <v>-0.14925373134328357</v>
      </c>
      <c r="J27" s="174">
        <v>0.39999999999999991</v>
      </c>
      <c r="L27" s="273" t="s">
        <v>399</v>
      </c>
      <c r="M27" s="273"/>
      <c r="N27" s="273"/>
      <c r="O27" s="273"/>
      <c r="P27" s="273"/>
      <c r="Q27" s="273"/>
    </row>
    <row r="28" spans="1:17" ht="15" customHeight="1" x14ac:dyDescent="0.2">
      <c r="A28" s="288"/>
      <c r="B28" s="172" t="s">
        <v>144</v>
      </c>
      <c r="C28" s="173">
        <v>64</v>
      </c>
      <c r="D28" s="173">
        <v>15</v>
      </c>
      <c r="G28" s="288"/>
      <c r="H28" s="172" t="s">
        <v>144</v>
      </c>
      <c r="I28" s="174">
        <v>-0.12328767123287676</v>
      </c>
      <c r="J28" s="174">
        <v>0.36363636363636354</v>
      </c>
      <c r="L28" s="273"/>
      <c r="M28" s="273"/>
      <c r="N28" s="273"/>
      <c r="O28" s="273"/>
      <c r="P28" s="273"/>
      <c r="Q28" s="273"/>
    </row>
    <row r="29" spans="1:17" ht="15" customHeight="1" x14ac:dyDescent="0.2">
      <c r="A29" s="288"/>
      <c r="B29" s="172" t="s">
        <v>145</v>
      </c>
      <c r="C29" s="173">
        <v>63</v>
      </c>
      <c r="D29" s="173">
        <v>13</v>
      </c>
      <c r="G29" s="288"/>
      <c r="H29" s="172" t="s">
        <v>145</v>
      </c>
      <c r="I29" s="174">
        <v>-0.20253164556962022</v>
      </c>
      <c r="J29" s="174">
        <v>0</v>
      </c>
      <c r="L29" s="273"/>
      <c r="M29" s="273"/>
      <c r="N29" s="273"/>
      <c r="O29" s="273"/>
      <c r="P29" s="273"/>
      <c r="Q29" s="273"/>
    </row>
    <row r="30" spans="1:17" ht="15" customHeight="1" x14ac:dyDescent="0.2">
      <c r="A30" s="288"/>
      <c r="B30" s="172" t="s">
        <v>146</v>
      </c>
      <c r="C30" s="173">
        <v>59</v>
      </c>
      <c r="D30" s="173">
        <v>9</v>
      </c>
      <c r="G30" s="288"/>
      <c r="H30" s="172" t="s">
        <v>146</v>
      </c>
      <c r="I30" s="174">
        <v>-0.20270270270270274</v>
      </c>
      <c r="J30" s="174">
        <v>-0.4</v>
      </c>
      <c r="L30" s="177" t="s">
        <v>977</v>
      </c>
      <c r="M30" s="175"/>
      <c r="N30" s="175"/>
      <c r="O30" s="175"/>
      <c r="P30" s="175"/>
      <c r="Q30" s="175"/>
    </row>
    <row r="31" spans="1:17" ht="15" customHeight="1" x14ac:dyDescent="0.2">
      <c r="A31" s="288"/>
      <c r="B31" s="172" t="s">
        <v>147</v>
      </c>
      <c r="C31" s="173">
        <v>53</v>
      </c>
      <c r="D31" s="173">
        <v>9</v>
      </c>
      <c r="G31" s="288"/>
      <c r="H31" s="172" t="s">
        <v>147</v>
      </c>
      <c r="I31" s="174">
        <v>-0.29333333333333333</v>
      </c>
      <c r="J31" s="174">
        <v>-0.4375</v>
      </c>
    </row>
    <row r="32" spans="1:17" ht="15" customHeight="1" x14ac:dyDescent="0.2">
      <c r="A32" s="288"/>
      <c r="B32" s="172" t="s">
        <v>148</v>
      </c>
      <c r="C32" s="173">
        <v>52</v>
      </c>
      <c r="D32" s="173">
        <v>8</v>
      </c>
      <c r="G32" s="288"/>
      <c r="H32" s="172" t="s">
        <v>148</v>
      </c>
      <c r="I32" s="174">
        <v>-0.23529411764705888</v>
      </c>
      <c r="J32" s="174">
        <v>-0.33333333333333337</v>
      </c>
    </row>
    <row r="33" spans="1:13" ht="15" customHeight="1" x14ac:dyDescent="0.2">
      <c r="A33" s="288"/>
      <c r="B33" s="172" t="s">
        <v>149</v>
      </c>
      <c r="C33" s="173">
        <v>62</v>
      </c>
      <c r="D33" s="173">
        <v>9</v>
      </c>
      <c r="G33" s="288"/>
      <c r="H33" s="172" t="s">
        <v>149</v>
      </c>
      <c r="I33" s="174">
        <v>-0.10144927536231885</v>
      </c>
      <c r="J33" s="174">
        <v>-0.30769230769230771</v>
      </c>
    </row>
    <row r="34" spans="1:13" ht="15" customHeight="1" x14ac:dyDescent="0.2">
      <c r="A34" s="288"/>
      <c r="B34" s="172" t="s">
        <v>150</v>
      </c>
      <c r="C34" s="173">
        <v>64</v>
      </c>
      <c r="D34" s="173">
        <v>10</v>
      </c>
      <c r="G34" s="288"/>
      <c r="H34" s="172" t="s">
        <v>150</v>
      </c>
      <c r="I34" s="174">
        <v>-0.16883116883116878</v>
      </c>
      <c r="J34" s="174">
        <v>-0.16666666666666663</v>
      </c>
    </row>
    <row r="35" spans="1:13" x14ac:dyDescent="0.2">
      <c r="A35" s="288"/>
      <c r="B35" s="172" t="s">
        <v>151</v>
      </c>
      <c r="C35" s="173">
        <v>99</v>
      </c>
      <c r="D35" s="173">
        <v>18</v>
      </c>
      <c r="G35" s="288"/>
      <c r="H35" s="172" t="s">
        <v>151</v>
      </c>
      <c r="I35" s="174">
        <v>-9.1743119266055051E-2</v>
      </c>
      <c r="J35" s="174">
        <v>-9.9999999999999978E-2</v>
      </c>
    </row>
    <row r="36" spans="1:13" x14ac:dyDescent="0.2">
      <c r="A36" s="288">
        <v>2019</v>
      </c>
      <c r="B36" s="172" t="s">
        <v>140</v>
      </c>
      <c r="C36" s="173">
        <v>63</v>
      </c>
      <c r="D36" s="173">
        <v>12</v>
      </c>
      <c r="G36" s="282" t="s">
        <v>730</v>
      </c>
      <c r="H36" s="172" t="s">
        <v>140</v>
      </c>
      <c r="I36" s="174">
        <v>-4.5454545454545414E-2</v>
      </c>
      <c r="J36" s="174">
        <v>-0.1428571428571429</v>
      </c>
    </row>
    <row r="37" spans="1:13" x14ac:dyDescent="0.2">
      <c r="A37" s="288"/>
      <c r="B37" s="172" t="s">
        <v>141</v>
      </c>
      <c r="C37" s="173">
        <v>59</v>
      </c>
      <c r="D37" s="173">
        <v>10</v>
      </c>
      <c r="G37" s="283"/>
      <c r="H37" s="172" t="s">
        <v>141</v>
      </c>
      <c r="I37" s="174">
        <v>0.17999999999999994</v>
      </c>
      <c r="J37" s="174">
        <v>-9.0909090909090939E-2</v>
      </c>
    </row>
    <row r="38" spans="1:13" x14ac:dyDescent="0.2">
      <c r="A38" s="288"/>
      <c r="B38" s="172" t="s">
        <v>142</v>
      </c>
      <c r="C38" s="173">
        <v>68</v>
      </c>
      <c r="D38" s="173">
        <v>8</v>
      </c>
      <c r="G38" s="283"/>
      <c r="H38" s="172" t="s">
        <v>142</v>
      </c>
      <c r="I38" s="174">
        <v>0.15254237288135597</v>
      </c>
      <c r="J38" s="174">
        <v>-0.38461538461538458</v>
      </c>
    </row>
    <row r="39" spans="1:13" x14ac:dyDescent="0.2">
      <c r="A39" s="288"/>
      <c r="B39" s="172" t="s">
        <v>143</v>
      </c>
      <c r="C39" s="173">
        <v>59</v>
      </c>
      <c r="D39" s="173">
        <v>8</v>
      </c>
      <c r="G39" s="283"/>
      <c r="H39" s="172" t="s">
        <v>143</v>
      </c>
      <c r="I39" s="174">
        <v>3.5087719298245723E-2</v>
      </c>
      <c r="J39" s="174">
        <v>-0.4285714285714286</v>
      </c>
      <c r="K39" s="18"/>
      <c r="L39" s="164"/>
      <c r="M39" s="164"/>
    </row>
    <row r="40" spans="1:13" x14ac:dyDescent="0.2">
      <c r="A40" s="288"/>
      <c r="B40" s="172" t="s">
        <v>144</v>
      </c>
      <c r="C40" s="173">
        <v>67</v>
      </c>
      <c r="D40" s="173">
        <v>11</v>
      </c>
      <c r="G40" s="283"/>
      <c r="H40" s="172" t="s">
        <v>144</v>
      </c>
      <c r="I40" s="174">
        <v>4.6875E-2</v>
      </c>
      <c r="J40" s="174">
        <v>-0.26666666666666672</v>
      </c>
      <c r="L40" s="18"/>
      <c r="M40" s="18"/>
    </row>
    <row r="41" spans="1:13" x14ac:dyDescent="0.2">
      <c r="A41" s="288"/>
      <c r="B41" s="172" t="s">
        <v>145</v>
      </c>
      <c r="C41" s="173">
        <v>60</v>
      </c>
      <c r="D41" s="173">
        <v>9</v>
      </c>
      <c r="G41" s="283"/>
      <c r="H41" s="172" t="s">
        <v>145</v>
      </c>
      <c r="I41" s="174">
        <v>-4.7619047619047672E-2</v>
      </c>
      <c r="J41" s="174">
        <v>-0.30769230769230771</v>
      </c>
    </row>
    <row r="42" spans="1:13" x14ac:dyDescent="0.2">
      <c r="A42" s="288"/>
      <c r="B42" s="172" t="s">
        <v>146</v>
      </c>
      <c r="C42" s="173">
        <v>61</v>
      </c>
      <c r="D42" s="173">
        <v>8</v>
      </c>
      <c r="G42" s="283"/>
      <c r="H42" s="172" t="s">
        <v>146</v>
      </c>
      <c r="I42" s="174">
        <v>3.3898305084745672E-2</v>
      </c>
      <c r="J42" s="174">
        <v>-0.11111111111111116</v>
      </c>
    </row>
    <row r="43" spans="1:13" x14ac:dyDescent="0.2">
      <c r="A43" s="288"/>
      <c r="B43" s="172" t="s">
        <v>147</v>
      </c>
      <c r="C43" s="173">
        <v>61</v>
      </c>
      <c r="D43" s="173">
        <v>9</v>
      </c>
      <c r="G43" s="283"/>
      <c r="H43" s="172" t="s">
        <v>147</v>
      </c>
      <c r="I43" s="174">
        <v>0.15094339622641506</v>
      </c>
      <c r="J43" s="174">
        <v>0</v>
      </c>
    </row>
    <row r="44" spans="1:13" x14ac:dyDescent="0.2">
      <c r="A44" s="288"/>
      <c r="B44" s="172" t="s">
        <v>148</v>
      </c>
      <c r="C44" s="173">
        <v>54</v>
      </c>
      <c r="D44" s="173">
        <v>8</v>
      </c>
      <c r="G44" s="283"/>
      <c r="H44" s="172" t="s">
        <v>148</v>
      </c>
      <c r="I44" s="174">
        <v>3.8461538461538547E-2</v>
      </c>
      <c r="J44" s="174">
        <v>0</v>
      </c>
    </row>
    <row r="45" spans="1:13" x14ac:dyDescent="0.2">
      <c r="A45" s="288"/>
      <c r="B45" s="172" t="s">
        <v>149</v>
      </c>
      <c r="C45" s="173">
        <v>61</v>
      </c>
      <c r="D45" s="173">
        <v>9</v>
      </c>
      <c r="G45" s="283"/>
      <c r="H45" s="172" t="s">
        <v>149</v>
      </c>
      <c r="I45" s="174">
        <v>-1.6129032258064502E-2</v>
      </c>
      <c r="J45" s="174">
        <v>0</v>
      </c>
    </row>
    <row r="46" spans="1:13" x14ac:dyDescent="0.2">
      <c r="A46" s="288"/>
      <c r="B46" s="172" t="s">
        <v>150</v>
      </c>
      <c r="C46" s="173">
        <v>57</v>
      </c>
      <c r="D46" s="173">
        <v>7</v>
      </c>
      <c r="G46" s="283"/>
      <c r="H46" s="172" t="s">
        <v>150</v>
      </c>
      <c r="I46" s="174">
        <v>-0.109375</v>
      </c>
      <c r="J46" s="174">
        <v>-0.30000000000000004</v>
      </c>
    </row>
    <row r="47" spans="1:13" x14ac:dyDescent="0.2">
      <c r="A47" s="288"/>
      <c r="B47" s="172" t="s">
        <v>151</v>
      </c>
      <c r="C47" s="173">
        <v>79</v>
      </c>
      <c r="D47" s="173">
        <v>9</v>
      </c>
      <c r="G47" s="284"/>
      <c r="H47" s="172" t="s">
        <v>151</v>
      </c>
      <c r="I47" s="174">
        <v>-0.20202020202020199</v>
      </c>
      <c r="J47" s="174">
        <v>-0.5</v>
      </c>
    </row>
    <row r="48" spans="1:13" x14ac:dyDescent="0.2">
      <c r="A48" s="288">
        <v>2020</v>
      </c>
      <c r="B48" s="172" t="s">
        <v>140</v>
      </c>
      <c r="C48" s="173">
        <v>66</v>
      </c>
      <c r="D48" s="173">
        <v>8</v>
      </c>
      <c r="G48" s="282" t="s">
        <v>728</v>
      </c>
      <c r="H48" s="172" t="s">
        <v>140</v>
      </c>
      <c r="I48" s="174">
        <v>4.7619047619047672E-2</v>
      </c>
      <c r="J48" s="174">
        <v>-0.33333333333333337</v>
      </c>
    </row>
    <row r="49" spans="1:10" x14ac:dyDescent="0.2">
      <c r="A49" s="288"/>
      <c r="B49" s="172" t="s">
        <v>141</v>
      </c>
      <c r="C49" s="173">
        <v>52</v>
      </c>
      <c r="D49" s="173">
        <v>7</v>
      </c>
      <c r="G49" s="283"/>
      <c r="H49" s="172" t="s">
        <v>141</v>
      </c>
      <c r="I49" s="174">
        <v>-0.11864406779661019</v>
      </c>
      <c r="J49" s="174">
        <v>-0.30000000000000004</v>
      </c>
    </row>
    <row r="50" spans="1:10" x14ac:dyDescent="0.2">
      <c r="A50" s="288"/>
      <c r="B50" s="172" t="s">
        <v>142</v>
      </c>
      <c r="C50" s="173">
        <v>51</v>
      </c>
      <c r="D50" s="173">
        <v>6</v>
      </c>
      <c r="G50" s="283"/>
      <c r="H50" s="172" t="s">
        <v>142</v>
      </c>
      <c r="I50" s="174">
        <v>-0.25</v>
      </c>
      <c r="J50" s="174">
        <v>-0.25</v>
      </c>
    </row>
    <row r="51" spans="1:10" x14ac:dyDescent="0.2">
      <c r="A51" s="288"/>
      <c r="B51" s="172" t="s">
        <v>143</v>
      </c>
      <c r="C51" s="173">
        <v>37</v>
      </c>
      <c r="D51" s="173">
        <v>5</v>
      </c>
      <c r="G51" s="283"/>
      <c r="H51" s="172" t="s">
        <v>143</v>
      </c>
      <c r="I51" s="174">
        <v>-0.3728813559322034</v>
      </c>
      <c r="J51" s="174">
        <v>-0.375</v>
      </c>
    </row>
    <row r="52" spans="1:10" x14ac:dyDescent="0.2">
      <c r="A52" s="288"/>
      <c r="B52" s="172" t="s">
        <v>144</v>
      </c>
      <c r="C52" s="173">
        <v>43</v>
      </c>
      <c r="D52" s="173">
        <v>6</v>
      </c>
      <c r="G52" s="283"/>
      <c r="H52" s="172" t="s">
        <v>144</v>
      </c>
      <c r="I52" s="174">
        <v>-0.35820895522388063</v>
      </c>
      <c r="J52" s="174">
        <v>-0.45454545454545459</v>
      </c>
    </row>
    <row r="53" spans="1:10" x14ac:dyDescent="0.2">
      <c r="A53" s="288"/>
      <c r="B53" s="172" t="s">
        <v>145</v>
      </c>
      <c r="C53" s="173">
        <v>47</v>
      </c>
      <c r="D53" s="173">
        <v>7</v>
      </c>
      <c r="G53" s="283"/>
      <c r="H53" s="172" t="s">
        <v>145</v>
      </c>
      <c r="I53" s="174">
        <v>-0.21666666666666667</v>
      </c>
      <c r="J53" s="174">
        <v>-0.22222222222222221</v>
      </c>
    </row>
    <row r="54" spans="1:10" x14ac:dyDescent="0.2">
      <c r="A54" s="288"/>
      <c r="B54" s="172" t="s">
        <v>146</v>
      </c>
      <c r="C54" s="173">
        <v>44</v>
      </c>
      <c r="D54" s="173">
        <v>7</v>
      </c>
      <c r="G54" s="283"/>
      <c r="H54" s="172" t="s">
        <v>146</v>
      </c>
      <c r="I54" s="174">
        <v>-0.27868852459016391</v>
      </c>
      <c r="J54" s="174">
        <v>-0.125</v>
      </c>
    </row>
    <row r="55" spans="1:10" x14ac:dyDescent="0.2">
      <c r="A55" s="288"/>
      <c r="B55" s="172" t="s">
        <v>147</v>
      </c>
      <c r="C55" s="173">
        <v>47</v>
      </c>
      <c r="D55" s="173">
        <v>9</v>
      </c>
      <c r="G55" s="283"/>
      <c r="H55" s="172" t="s">
        <v>147</v>
      </c>
      <c r="I55" s="174">
        <v>-0.22950819672131151</v>
      </c>
      <c r="J55" s="174">
        <v>0</v>
      </c>
    </row>
    <row r="56" spans="1:10" x14ac:dyDescent="0.2">
      <c r="A56" s="288"/>
      <c r="B56" s="172" t="s">
        <v>148</v>
      </c>
      <c r="C56" s="173">
        <v>44</v>
      </c>
      <c r="D56" s="173">
        <v>8</v>
      </c>
      <c r="G56" s="283"/>
      <c r="H56" s="172" t="s">
        <v>148</v>
      </c>
      <c r="I56" s="174">
        <v>-0.18518518518518523</v>
      </c>
      <c r="J56" s="174">
        <v>0</v>
      </c>
    </row>
    <row r="57" spans="1:10" x14ac:dyDescent="0.2">
      <c r="A57" s="288"/>
      <c r="B57" s="172" t="s">
        <v>149</v>
      </c>
      <c r="C57" s="173">
        <v>44</v>
      </c>
      <c r="D57" s="173">
        <v>9</v>
      </c>
      <c r="G57" s="283"/>
      <c r="H57" s="172" t="s">
        <v>149</v>
      </c>
      <c r="I57" s="174">
        <v>-0.27868852459016391</v>
      </c>
      <c r="J57" s="174">
        <v>0</v>
      </c>
    </row>
    <row r="58" spans="1:10" x14ac:dyDescent="0.2">
      <c r="A58" s="288"/>
      <c r="B58" s="172" t="s">
        <v>150</v>
      </c>
      <c r="C58" s="173">
        <v>43</v>
      </c>
      <c r="D58" s="173">
        <v>7</v>
      </c>
      <c r="G58" s="283"/>
      <c r="H58" s="172" t="s">
        <v>150</v>
      </c>
      <c r="I58" s="174">
        <v>-0.24561403508771928</v>
      </c>
      <c r="J58" s="174">
        <v>0</v>
      </c>
    </row>
    <row r="59" spans="1:10" x14ac:dyDescent="0.2">
      <c r="A59" s="288"/>
      <c r="B59" s="172" t="s">
        <v>151</v>
      </c>
      <c r="C59" s="173">
        <v>64</v>
      </c>
      <c r="D59" s="173">
        <v>7</v>
      </c>
      <c r="G59" s="284"/>
      <c r="H59" s="172" t="s">
        <v>151</v>
      </c>
      <c r="I59" s="174">
        <v>-0.189873417721519</v>
      </c>
      <c r="J59" s="174">
        <v>-0.22222222222222221</v>
      </c>
    </row>
    <row r="60" spans="1:10" x14ac:dyDescent="0.2">
      <c r="A60" s="282">
        <v>2021</v>
      </c>
      <c r="B60" s="172" t="s">
        <v>140</v>
      </c>
      <c r="C60" s="176">
        <v>43</v>
      </c>
      <c r="D60" s="176">
        <v>5</v>
      </c>
      <c r="G60" s="282" t="s">
        <v>729</v>
      </c>
      <c r="H60" s="172" t="s">
        <v>140</v>
      </c>
      <c r="I60" s="174">
        <v>-0.34848484848484851</v>
      </c>
      <c r="J60" s="174">
        <v>-0.375</v>
      </c>
    </row>
    <row r="61" spans="1:10" x14ac:dyDescent="0.2">
      <c r="A61" s="283"/>
      <c r="B61" s="172" t="s">
        <v>141</v>
      </c>
      <c r="C61" s="176">
        <v>39</v>
      </c>
      <c r="D61" s="176">
        <v>4</v>
      </c>
      <c r="G61" s="283"/>
      <c r="H61" s="172" t="s">
        <v>141</v>
      </c>
      <c r="I61" s="174">
        <v>-0.25</v>
      </c>
      <c r="J61" s="174">
        <v>-0.4285714285714286</v>
      </c>
    </row>
    <row r="62" spans="1:10" x14ac:dyDescent="0.2">
      <c r="A62" s="283"/>
      <c r="B62" s="172" t="s">
        <v>142</v>
      </c>
      <c r="C62" s="176">
        <v>43</v>
      </c>
      <c r="D62" s="176">
        <v>5</v>
      </c>
      <c r="G62" s="283"/>
      <c r="H62" s="172" t="s">
        <v>142</v>
      </c>
      <c r="I62" s="174">
        <v>-0.15686274509803921</v>
      </c>
      <c r="J62" s="174">
        <v>-0.16666666666666663</v>
      </c>
    </row>
    <row r="63" spans="1:10" x14ac:dyDescent="0.2">
      <c r="A63" s="283"/>
      <c r="B63" s="172" t="s">
        <v>143</v>
      </c>
      <c r="C63" s="176">
        <v>45</v>
      </c>
      <c r="D63" s="176">
        <v>7</v>
      </c>
      <c r="G63" s="283"/>
      <c r="H63" s="172" t="s">
        <v>143</v>
      </c>
      <c r="I63" s="174">
        <v>0.21621621621621623</v>
      </c>
      <c r="J63" s="174">
        <v>0.39999999999999991</v>
      </c>
    </row>
    <row r="64" spans="1:10" x14ac:dyDescent="0.2">
      <c r="A64" s="283"/>
      <c r="B64" s="172" t="s">
        <v>144</v>
      </c>
      <c r="C64" s="176">
        <v>48</v>
      </c>
      <c r="D64" s="176">
        <v>4</v>
      </c>
      <c r="G64" s="283"/>
      <c r="H64" s="172" t="s">
        <v>144</v>
      </c>
      <c r="I64" s="174">
        <v>0.11627906976744184</v>
      </c>
      <c r="J64" s="174">
        <v>-0.33333333333333337</v>
      </c>
    </row>
    <row r="65" spans="1:10" x14ac:dyDescent="0.2">
      <c r="A65" s="283"/>
      <c r="B65" s="172" t="s">
        <v>145</v>
      </c>
      <c r="C65" s="176">
        <v>47</v>
      </c>
      <c r="D65" s="176">
        <v>8</v>
      </c>
      <c r="G65" s="283"/>
      <c r="H65" s="172" t="s">
        <v>145</v>
      </c>
      <c r="I65" s="174">
        <v>0</v>
      </c>
      <c r="J65" s="174">
        <v>0.14285714285714279</v>
      </c>
    </row>
    <row r="66" spans="1:10" x14ac:dyDescent="0.2">
      <c r="A66" s="283"/>
      <c r="B66" s="172" t="s">
        <v>146</v>
      </c>
      <c r="C66" s="176">
        <v>51</v>
      </c>
      <c r="D66" s="176">
        <v>8</v>
      </c>
      <c r="G66" s="283"/>
      <c r="H66" s="172" t="s">
        <v>146</v>
      </c>
      <c r="I66" s="174">
        <v>0.15909090909090917</v>
      </c>
      <c r="J66" s="174">
        <v>0.14285714285714279</v>
      </c>
    </row>
    <row r="67" spans="1:10" x14ac:dyDescent="0.2">
      <c r="A67" s="283"/>
      <c r="B67" s="172" t="s">
        <v>147</v>
      </c>
      <c r="C67" s="176">
        <v>41</v>
      </c>
      <c r="D67" s="176">
        <v>5</v>
      </c>
      <c r="G67" s="283"/>
      <c r="H67" s="172" t="s">
        <v>147</v>
      </c>
      <c r="I67" s="174">
        <v>-0.12765957446808507</v>
      </c>
      <c r="J67" s="174">
        <v>-0.44444444444444442</v>
      </c>
    </row>
    <row r="68" spans="1:10" x14ac:dyDescent="0.2">
      <c r="A68" s="283"/>
      <c r="B68" s="172" t="s">
        <v>148</v>
      </c>
      <c r="C68" s="176">
        <v>45</v>
      </c>
      <c r="D68" s="176">
        <v>7</v>
      </c>
      <c r="G68" s="283"/>
      <c r="H68" s="172" t="s">
        <v>148</v>
      </c>
      <c r="I68" s="174">
        <v>2.2727272727272707E-2</v>
      </c>
      <c r="J68" s="174">
        <v>-0.125</v>
      </c>
    </row>
    <row r="69" spans="1:10" x14ac:dyDescent="0.2">
      <c r="A69" s="283"/>
      <c r="B69" s="172" t="s">
        <v>149</v>
      </c>
      <c r="C69" s="176">
        <v>41</v>
      </c>
      <c r="D69" s="176">
        <v>5</v>
      </c>
      <c r="G69" s="283"/>
      <c r="H69" s="172" t="s">
        <v>149</v>
      </c>
      <c r="I69" s="174">
        <v>-6.8181818181818232E-2</v>
      </c>
      <c r="J69" s="174">
        <v>-0.44444444444444442</v>
      </c>
    </row>
    <row r="70" spans="1:10" x14ac:dyDescent="0.2">
      <c r="A70" s="283"/>
      <c r="B70" s="172" t="s">
        <v>150</v>
      </c>
      <c r="C70" s="176">
        <v>48</v>
      </c>
      <c r="D70" s="176">
        <v>8</v>
      </c>
      <c r="G70" s="283"/>
      <c r="H70" s="172" t="s">
        <v>150</v>
      </c>
      <c r="I70" s="174">
        <v>0.11627906976744184</v>
      </c>
      <c r="J70" s="174">
        <v>0.14285714285714279</v>
      </c>
    </row>
    <row r="71" spans="1:10" x14ac:dyDescent="0.2">
      <c r="A71" s="284"/>
      <c r="B71" s="172" t="s">
        <v>151</v>
      </c>
      <c r="C71" s="176"/>
      <c r="D71" s="176"/>
      <c r="G71" s="284"/>
      <c r="H71" s="172" t="s">
        <v>151</v>
      </c>
      <c r="I71" s="174"/>
      <c r="J71" s="174"/>
    </row>
    <row r="159" spans="2:2" x14ac:dyDescent="0.2">
      <c r="B159" s="212"/>
    </row>
  </sheetData>
  <mergeCells count="11">
    <mergeCell ref="L27:Q29"/>
    <mergeCell ref="A36:A47"/>
    <mergeCell ref="G36:G47"/>
    <mergeCell ref="H1:I1"/>
    <mergeCell ref="A48:A59"/>
    <mergeCell ref="G48:G59"/>
    <mergeCell ref="A60:A71"/>
    <mergeCell ref="G60:G71"/>
    <mergeCell ref="A12:A23"/>
    <mergeCell ref="A24:A35"/>
    <mergeCell ref="G24:G35"/>
  </mergeCells>
  <hyperlinks>
    <hyperlink ref="H1:I1" location="Index!A1" display="Regresar al Índice" xr:uid="{00000000-0004-0000-9700-000000000000}"/>
  </hyperlinks>
  <pageMargins left="0.7" right="0.7" top="0.75" bottom="0.75" header="0.3" footer="0.3"/>
  <pageSetup orientation="portrait" horizontalDpi="4294967295" verticalDpi="4294967295"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Hoja122"/>
  <dimension ref="A1:Q159"/>
  <sheetViews>
    <sheetView zoomScaleNormal="100" workbookViewId="0"/>
  </sheetViews>
  <sheetFormatPr baseColWidth="10" defaultColWidth="11.42578125" defaultRowHeight="14.25" x14ac:dyDescent="0.2"/>
  <cols>
    <col min="1" max="1" width="5.7109375" style="10" customWidth="1"/>
    <col min="2" max="2" width="8.140625" style="10" customWidth="1"/>
    <col min="3" max="16384" width="11.42578125" style="10"/>
  </cols>
  <sheetData>
    <row r="1" spans="1:9" x14ac:dyDescent="0.2">
      <c r="A1" s="13" t="s">
        <v>1316</v>
      </c>
      <c r="H1" s="291" t="s">
        <v>38</v>
      </c>
      <c r="I1" s="291"/>
    </row>
    <row r="2" spans="1:9" ht="15" x14ac:dyDescent="0.2">
      <c r="A2" s="163" t="s">
        <v>397</v>
      </c>
      <c r="I2" s="169"/>
    </row>
    <row r="4" spans="1:9" ht="15" x14ac:dyDescent="0.25">
      <c r="A4" s="160" t="s">
        <v>972</v>
      </c>
    </row>
    <row r="5" spans="1:9" ht="15" x14ac:dyDescent="0.25">
      <c r="A5" s="160" t="s">
        <v>975</v>
      </c>
    </row>
    <row r="6" spans="1:9" ht="15" x14ac:dyDescent="0.25">
      <c r="A6" s="170" t="s">
        <v>976</v>
      </c>
    </row>
    <row r="8" spans="1:9" ht="15" customHeight="1" x14ac:dyDescent="0.2"/>
    <row r="9" spans="1:9" ht="15" customHeight="1" x14ac:dyDescent="0.25">
      <c r="A9" s="171" t="s">
        <v>725</v>
      </c>
      <c r="B9" s="171" t="s">
        <v>400</v>
      </c>
      <c r="C9" s="171" t="s">
        <v>1</v>
      </c>
      <c r="D9" s="171" t="s">
        <v>0</v>
      </c>
    </row>
    <row r="10" spans="1:9" ht="15" customHeight="1" x14ac:dyDescent="0.2">
      <c r="A10" s="289">
        <v>2017</v>
      </c>
      <c r="B10" s="172" t="s">
        <v>140</v>
      </c>
      <c r="C10" s="173">
        <v>211</v>
      </c>
      <c r="D10" s="173">
        <v>36</v>
      </c>
    </row>
    <row r="11" spans="1:9" ht="15" customHeight="1" x14ac:dyDescent="0.2">
      <c r="A11" s="289"/>
      <c r="B11" s="172" t="s">
        <v>141</v>
      </c>
      <c r="C11" s="173">
        <v>179</v>
      </c>
      <c r="D11" s="173">
        <v>24</v>
      </c>
    </row>
    <row r="12" spans="1:9" ht="15" customHeight="1" x14ac:dyDescent="0.2">
      <c r="A12" s="289"/>
      <c r="B12" s="172" t="s">
        <v>142</v>
      </c>
      <c r="C12" s="173">
        <v>191</v>
      </c>
      <c r="D12" s="173">
        <v>23</v>
      </c>
    </row>
    <row r="13" spans="1:9" ht="15" customHeight="1" x14ac:dyDescent="0.2">
      <c r="A13" s="289"/>
      <c r="B13" s="172" t="s">
        <v>143</v>
      </c>
      <c r="C13" s="173">
        <v>179</v>
      </c>
      <c r="D13" s="173">
        <v>19</v>
      </c>
    </row>
    <row r="14" spans="1:9" ht="15" customHeight="1" x14ac:dyDescent="0.2">
      <c r="A14" s="289"/>
      <c r="B14" s="172" t="s">
        <v>144</v>
      </c>
      <c r="C14" s="173">
        <v>215</v>
      </c>
      <c r="D14" s="173">
        <v>25</v>
      </c>
    </row>
    <row r="15" spans="1:9" ht="15" customHeight="1" x14ac:dyDescent="0.2">
      <c r="A15" s="289"/>
      <c r="B15" s="172" t="s">
        <v>145</v>
      </c>
      <c r="C15" s="173">
        <v>223</v>
      </c>
      <c r="D15" s="173">
        <v>24</v>
      </c>
    </row>
    <row r="16" spans="1:9" ht="15" customHeight="1" x14ac:dyDescent="0.2">
      <c r="A16" s="289"/>
      <c r="B16" s="172" t="s">
        <v>146</v>
      </c>
      <c r="C16" s="173">
        <v>232</v>
      </c>
      <c r="D16" s="173">
        <v>25</v>
      </c>
    </row>
    <row r="17" spans="1:17" ht="15" customHeight="1" x14ac:dyDescent="0.2">
      <c r="A17" s="289"/>
      <c r="B17" s="172" t="s">
        <v>147</v>
      </c>
      <c r="C17" s="173">
        <v>231</v>
      </c>
      <c r="D17" s="173">
        <v>25</v>
      </c>
    </row>
    <row r="18" spans="1:17" ht="15" customHeight="1" x14ac:dyDescent="0.2">
      <c r="A18" s="289"/>
      <c r="B18" s="172" t="s">
        <v>148</v>
      </c>
      <c r="C18" s="173">
        <v>223</v>
      </c>
      <c r="D18" s="173">
        <v>24</v>
      </c>
    </row>
    <row r="19" spans="1:17" ht="15" customHeight="1" x14ac:dyDescent="0.25">
      <c r="A19" s="289"/>
      <c r="B19" s="172" t="s">
        <v>149</v>
      </c>
      <c r="C19" s="173">
        <v>219</v>
      </c>
      <c r="D19" s="173">
        <v>23</v>
      </c>
      <c r="I19" s="171" t="s">
        <v>1</v>
      </c>
      <c r="J19" s="171" t="s">
        <v>0</v>
      </c>
    </row>
    <row r="20" spans="1:17" x14ac:dyDescent="0.2">
      <c r="A20" s="289"/>
      <c r="B20" s="172" t="s">
        <v>150</v>
      </c>
      <c r="C20" s="173">
        <v>250</v>
      </c>
      <c r="D20" s="173">
        <v>24</v>
      </c>
      <c r="G20" s="288" t="s">
        <v>726</v>
      </c>
      <c r="H20" s="172" t="s">
        <v>140</v>
      </c>
      <c r="I20" s="174">
        <f t="shared" ref="I20:J35" si="0">C22/C10-1</f>
        <v>0.10426540284360186</v>
      </c>
      <c r="J20" s="174">
        <f t="shared" si="0"/>
        <v>-0.30555555555555558</v>
      </c>
    </row>
    <row r="21" spans="1:17" ht="15" customHeight="1" x14ac:dyDescent="0.2">
      <c r="A21" s="289"/>
      <c r="B21" s="172" t="s">
        <v>151</v>
      </c>
      <c r="C21" s="173">
        <v>332</v>
      </c>
      <c r="D21" s="173">
        <v>24</v>
      </c>
      <c r="G21" s="288"/>
      <c r="H21" s="172" t="s">
        <v>141</v>
      </c>
      <c r="I21" s="174">
        <f t="shared" si="0"/>
        <v>0.15642458100558665</v>
      </c>
      <c r="J21" s="174">
        <f t="shared" si="0"/>
        <v>-8.333333333333337E-2</v>
      </c>
      <c r="L21" s="10" t="s">
        <v>397</v>
      </c>
    </row>
    <row r="22" spans="1:17" ht="15" customHeight="1" x14ac:dyDescent="0.2">
      <c r="A22" s="288">
        <v>2018</v>
      </c>
      <c r="B22" s="172" t="s">
        <v>140</v>
      </c>
      <c r="C22" s="173">
        <v>233</v>
      </c>
      <c r="D22" s="173">
        <v>25</v>
      </c>
      <c r="G22" s="288"/>
      <c r="H22" s="172" t="s">
        <v>142</v>
      </c>
      <c r="I22" s="174">
        <f t="shared" si="0"/>
        <v>8.3769633507853491E-2</v>
      </c>
      <c r="J22" s="174">
        <f t="shared" si="0"/>
        <v>-8.6956521739130488E-2</v>
      </c>
      <c r="L22" s="273" t="s">
        <v>399</v>
      </c>
      <c r="M22" s="273"/>
      <c r="N22" s="273"/>
      <c r="O22" s="273"/>
      <c r="P22" s="273"/>
      <c r="Q22" s="273"/>
    </row>
    <row r="23" spans="1:17" ht="15" customHeight="1" x14ac:dyDescent="0.2">
      <c r="A23" s="288"/>
      <c r="B23" s="172" t="s">
        <v>141</v>
      </c>
      <c r="C23" s="173">
        <v>207</v>
      </c>
      <c r="D23" s="173">
        <v>22</v>
      </c>
      <c r="G23" s="288"/>
      <c r="H23" s="172" t="s">
        <v>143</v>
      </c>
      <c r="I23" s="174">
        <f t="shared" si="0"/>
        <v>0.1899441340782122</v>
      </c>
      <c r="J23" s="174">
        <f t="shared" si="0"/>
        <v>0.15789473684210531</v>
      </c>
      <c r="L23" s="273"/>
      <c r="M23" s="273"/>
      <c r="N23" s="273"/>
      <c r="O23" s="273"/>
      <c r="P23" s="273"/>
      <c r="Q23" s="273"/>
    </row>
    <row r="24" spans="1:17" ht="15" customHeight="1" x14ac:dyDescent="0.2">
      <c r="A24" s="288"/>
      <c r="B24" s="172" t="s">
        <v>142</v>
      </c>
      <c r="C24" s="173">
        <v>207</v>
      </c>
      <c r="D24" s="173">
        <v>21</v>
      </c>
      <c r="G24" s="288"/>
      <c r="H24" s="172" t="s">
        <v>144</v>
      </c>
      <c r="I24" s="174">
        <f t="shared" si="0"/>
        <v>-9.7674418604651203E-2</v>
      </c>
      <c r="J24" s="174">
        <f t="shared" si="0"/>
        <v>0.19999999999999996</v>
      </c>
      <c r="L24" s="273"/>
      <c r="M24" s="273"/>
      <c r="N24" s="273"/>
      <c r="O24" s="273"/>
      <c r="P24" s="273"/>
      <c r="Q24" s="273"/>
    </row>
    <row r="25" spans="1:17" ht="15" customHeight="1" x14ac:dyDescent="0.2">
      <c r="A25" s="288"/>
      <c r="B25" s="172" t="s">
        <v>143</v>
      </c>
      <c r="C25" s="173">
        <v>213</v>
      </c>
      <c r="D25" s="173">
        <v>22</v>
      </c>
      <c r="G25" s="288"/>
      <c r="H25" s="172" t="s">
        <v>145</v>
      </c>
      <c r="I25" s="174">
        <f t="shared" si="0"/>
        <v>-8.9686098654708557E-2</v>
      </c>
      <c r="J25" s="174">
        <f t="shared" si="0"/>
        <v>-4.166666666666663E-2</v>
      </c>
      <c r="L25" s="177" t="s">
        <v>977</v>
      </c>
      <c r="M25" s="175"/>
      <c r="N25" s="175"/>
      <c r="O25" s="175"/>
      <c r="P25" s="175"/>
      <c r="Q25" s="175"/>
    </row>
    <row r="26" spans="1:17" ht="15" customHeight="1" x14ac:dyDescent="0.2">
      <c r="A26" s="288"/>
      <c r="B26" s="172" t="s">
        <v>144</v>
      </c>
      <c r="C26" s="173">
        <v>194</v>
      </c>
      <c r="D26" s="173">
        <v>30</v>
      </c>
      <c r="G26" s="288"/>
      <c r="H26" s="172" t="s">
        <v>146</v>
      </c>
      <c r="I26" s="174">
        <f t="shared" si="0"/>
        <v>-0.14224137931034486</v>
      </c>
      <c r="J26" s="174">
        <f t="shared" si="0"/>
        <v>-0.19999999999999996</v>
      </c>
    </row>
    <row r="27" spans="1:17" ht="15" customHeight="1" x14ac:dyDescent="0.2">
      <c r="A27" s="288"/>
      <c r="B27" s="172" t="s">
        <v>145</v>
      </c>
      <c r="C27" s="173">
        <v>203</v>
      </c>
      <c r="D27" s="173">
        <v>23</v>
      </c>
      <c r="G27" s="288"/>
      <c r="H27" s="172" t="s">
        <v>147</v>
      </c>
      <c r="I27" s="174">
        <f t="shared" si="0"/>
        <v>3.8961038961038863E-2</v>
      </c>
      <c r="J27" s="174">
        <f t="shared" si="0"/>
        <v>0.8</v>
      </c>
    </row>
    <row r="28" spans="1:17" ht="15" customHeight="1" x14ac:dyDescent="0.2">
      <c r="A28" s="288"/>
      <c r="B28" s="172" t="s">
        <v>146</v>
      </c>
      <c r="C28" s="173">
        <v>199</v>
      </c>
      <c r="D28" s="173">
        <v>20</v>
      </c>
      <c r="G28" s="288"/>
      <c r="H28" s="172" t="s">
        <v>148</v>
      </c>
      <c r="I28" s="174">
        <f t="shared" si="0"/>
        <v>-0.16143497757847536</v>
      </c>
      <c r="J28" s="174">
        <f t="shared" si="0"/>
        <v>-4.166666666666663E-2</v>
      </c>
    </row>
    <row r="29" spans="1:17" ht="15" customHeight="1" x14ac:dyDescent="0.2">
      <c r="A29" s="288"/>
      <c r="B29" s="172" t="s">
        <v>147</v>
      </c>
      <c r="C29" s="173">
        <v>240</v>
      </c>
      <c r="D29" s="173">
        <v>45</v>
      </c>
      <c r="G29" s="288"/>
      <c r="H29" s="172" t="s">
        <v>149</v>
      </c>
      <c r="I29" s="174">
        <f t="shared" si="0"/>
        <v>-1.3698630136986356E-2</v>
      </c>
      <c r="J29" s="174">
        <f t="shared" si="0"/>
        <v>0.13043478260869557</v>
      </c>
    </row>
    <row r="30" spans="1:17" ht="15" customHeight="1" x14ac:dyDescent="0.2">
      <c r="A30" s="288"/>
      <c r="B30" s="172" t="s">
        <v>148</v>
      </c>
      <c r="C30" s="173">
        <v>187</v>
      </c>
      <c r="D30" s="173">
        <v>23</v>
      </c>
      <c r="G30" s="288"/>
      <c r="H30" s="172" t="s">
        <v>150</v>
      </c>
      <c r="I30" s="174">
        <f t="shared" si="0"/>
        <v>-0.14400000000000002</v>
      </c>
      <c r="J30" s="174">
        <f t="shared" si="0"/>
        <v>0.125</v>
      </c>
    </row>
    <row r="31" spans="1:17" x14ac:dyDescent="0.2">
      <c r="A31" s="288"/>
      <c r="B31" s="172" t="s">
        <v>149</v>
      </c>
      <c r="C31" s="173">
        <v>216</v>
      </c>
      <c r="D31" s="173">
        <v>26</v>
      </c>
      <c r="G31" s="288"/>
      <c r="H31" s="172" t="s">
        <v>151</v>
      </c>
      <c r="I31" s="174">
        <f t="shared" si="0"/>
        <v>-0.18674698795180722</v>
      </c>
      <c r="J31" s="174">
        <f t="shared" si="0"/>
        <v>0.25</v>
      </c>
    </row>
    <row r="32" spans="1:17" x14ac:dyDescent="0.2">
      <c r="A32" s="288"/>
      <c r="B32" s="172" t="s">
        <v>150</v>
      </c>
      <c r="C32" s="173">
        <v>214</v>
      </c>
      <c r="D32" s="173">
        <v>27</v>
      </c>
      <c r="G32" s="282" t="s">
        <v>727</v>
      </c>
      <c r="H32" s="172" t="s">
        <v>140</v>
      </c>
      <c r="I32" s="174">
        <f t="shared" si="0"/>
        <v>-0.11587982832618027</v>
      </c>
      <c r="J32" s="174">
        <f t="shared" si="0"/>
        <v>0.32000000000000006</v>
      </c>
    </row>
    <row r="33" spans="1:14" x14ac:dyDescent="0.2">
      <c r="A33" s="288"/>
      <c r="B33" s="172" t="s">
        <v>151</v>
      </c>
      <c r="C33" s="173">
        <v>270</v>
      </c>
      <c r="D33" s="173">
        <v>30</v>
      </c>
      <c r="G33" s="283"/>
      <c r="H33" s="172" t="s">
        <v>141</v>
      </c>
      <c r="I33" s="174">
        <f t="shared" si="0"/>
        <v>-4.8309178743961345E-2</v>
      </c>
      <c r="J33" s="174">
        <f t="shared" si="0"/>
        <v>0.22727272727272729</v>
      </c>
    </row>
    <row r="34" spans="1:14" x14ac:dyDescent="0.2">
      <c r="A34" s="288">
        <v>2019</v>
      </c>
      <c r="B34" s="172" t="s">
        <v>140</v>
      </c>
      <c r="C34" s="173">
        <v>206</v>
      </c>
      <c r="D34" s="173">
        <v>33</v>
      </c>
      <c r="G34" s="283"/>
      <c r="H34" s="172" t="s">
        <v>142</v>
      </c>
      <c r="I34" s="174">
        <f t="shared" si="0"/>
        <v>-0.12560386473429952</v>
      </c>
      <c r="J34" s="174">
        <f t="shared" si="0"/>
        <v>-4.7619047619047672E-2</v>
      </c>
    </row>
    <row r="35" spans="1:14" x14ac:dyDescent="0.2">
      <c r="A35" s="288"/>
      <c r="B35" s="172" t="s">
        <v>141</v>
      </c>
      <c r="C35" s="173">
        <v>197</v>
      </c>
      <c r="D35" s="173">
        <v>27</v>
      </c>
      <c r="E35" s="18"/>
      <c r="G35" s="283"/>
      <c r="H35" s="172" t="s">
        <v>143</v>
      </c>
      <c r="I35" s="174">
        <f t="shared" si="0"/>
        <v>-0.15492957746478875</v>
      </c>
      <c r="J35" s="174">
        <f t="shared" si="0"/>
        <v>0</v>
      </c>
      <c r="M35" s="164"/>
      <c r="N35" s="164"/>
    </row>
    <row r="36" spans="1:14" x14ac:dyDescent="0.2">
      <c r="A36" s="288"/>
      <c r="B36" s="172" t="s">
        <v>142</v>
      </c>
      <c r="C36" s="173">
        <v>181</v>
      </c>
      <c r="D36" s="173">
        <v>20</v>
      </c>
      <c r="G36" s="283"/>
      <c r="H36" s="172" t="s">
        <v>144</v>
      </c>
      <c r="I36" s="174">
        <f t="shared" ref="I36:J51" si="1">C38/C26-1</f>
        <v>0.19587628865979378</v>
      </c>
      <c r="J36" s="174">
        <f t="shared" si="1"/>
        <v>-9.9999999999999978E-2</v>
      </c>
      <c r="L36" s="18"/>
      <c r="M36" s="18"/>
    </row>
    <row r="37" spans="1:14" x14ac:dyDescent="0.2">
      <c r="A37" s="288"/>
      <c r="B37" s="172" t="s">
        <v>143</v>
      </c>
      <c r="C37" s="173">
        <v>180</v>
      </c>
      <c r="D37" s="173">
        <v>22</v>
      </c>
      <c r="G37" s="283"/>
      <c r="H37" s="172" t="s">
        <v>145</v>
      </c>
      <c r="I37" s="174">
        <f t="shared" si="1"/>
        <v>9.8522167487684831E-2</v>
      </c>
      <c r="J37" s="174">
        <f t="shared" si="1"/>
        <v>4.3478260869565188E-2</v>
      </c>
    </row>
    <row r="38" spans="1:14" x14ac:dyDescent="0.2">
      <c r="A38" s="288"/>
      <c r="B38" s="172" t="s">
        <v>144</v>
      </c>
      <c r="C38" s="173">
        <v>232</v>
      </c>
      <c r="D38" s="173">
        <v>27</v>
      </c>
      <c r="G38" s="283"/>
      <c r="H38" s="172" t="s">
        <v>146</v>
      </c>
      <c r="I38" s="174">
        <f t="shared" si="1"/>
        <v>0.32160804020100509</v>
      </c>
      <c r="J38" s="174">
        <f t="shared" si="1"/>
        <v>0.5</v>
      </c>
    </row>
    <row r="39" spans="1:14" x14ac:dyDescent="0.2">
      <c r="A39" s="288"/>
      <c r="B39" s="172" t="s">
        <v>145</v>
      </c>
      <c r="C39" s="173">
        <v>223</v>
      </c>
      <c r="D39" s="173">
        <v>24</v>
      </c>
      <c r="G39" s="283"/>
      <c r="H39" s="172" t="s">
        <v>147</v>
      </c>
      <c r="I39" s="174">
        <f t="shared" si="1"/>
        <v>-4.1666666666666519E-3</v>
      </c>
      <c r="J39" s="174">
        <f t="shared" si="1"/>
        <v>-0.33333333333333337</v>
      </c>
    </row>
    <row r="40" spans="1:14" x14ac:dyDescent="0.2">
      <c r="A40" s="288"/>
      <c r="B40" s="172" t="s">
        <v>146</v>
      </c>
      <c r="C40" s="173">
        <v>263</v>
      </c>
      <c r="D40" s="173">
        <v>30</v>
      </c>
      <c r="G40" s="283"/>
      <c r="H40" s="172" t="s">
        <v>148</v>
      </c>
      <c r="I40" s="174">
        <f t="shared" si="1"/>
        <v>0.21390374331550799</v>
      </c>
      <c r="J40" s="174">
        <f t="shared" si="1"/>
        <v>0.21739130434782616</v>
      </c>
    </row>
    <row r="41" spans="1:14" x14ac:dyDescent="0.2">
      <c r="A41" s="288"/>
      <c r="B41" s="172" t="s">
        <v>147</v>
      </c>
      <c r="C41" s="173">
        <v>239</v>
      </c>
      <c r="D41" s="173">
        <v>30</v>
      </c>
      <c r="G41" s="283"/>
      <c r="H41" s="172" t="s">
        <v>149</v>
      </c>
      <c r="I41" s="174">
        <f t="shared" si="1"/>
        <v>0.31481481481481488</v>
      </c>
      <c r="J41" s="174">
        <f t="shared" si="1"/>
        <v>0.19230769230769229</v>
      </c>
    </row>
    <row r="42" spans="1:14" x14ac:dyDescent="0.2">
      <c r="A42" s="288"/>
      <c r="B42" s="172" t="s">
        <v>148</v>
      </c>
      <c r="C42" s="173">
        <v>227</v>
      </c>
      <c r="D42" s="173">
        <v>28</v>
      </c>
      <c r="G42" s="283"/>
      <c r="H42" s="172" t="s">
        <v>150</v>
      </c>
      <c r="I42" s="174">
        <f t="shared" si="1"/>
        <v>0.19626168224299056</v>
      </c>
      <c r="J42" s="174">
        <f t="shared" si="1"/>
        <v>3.7037037037036979E-2</v>
      </c>
    </row>
    <row r="43" spans="1:14" x14ac:dyDescent="0.2">
      <c r="A43" s="288"/>
      <c r="B43" s="172" t="s">
        <v>149</v>
      </c>
      <c r="C43" s="173">
        <v>284</v>
      </c>
      <c r="D43" s="173">
        <v>31</v>
      </c>
      <c r="G43" s="284"/>
      <c r="H43" s="172" t="s">
        <v>151</v>
      </c>
      <c r="I43" s="174">
        <f t="shared" si="1"/>
        <v>5.9259259259259345E-2</v>
      </c>
      <c r="J43" s="174">
        <f t="shared" si="1"/>
        <v>-9.9999999999999978E-2</v>
      </c>
    </row>
    <row r="44" spans="1:14" x14ac:dyDescent="0.2">
      <c r="A44" s="288"/>
      <c r="B44" s="172" t="s">
        <v>150</v>
      </c>
      <c r="C44" s="173">
        <v>256</v>
      </c>
      <c r="D44" s="173">
        <v>28</v>
      </c>
      <c r="G44" s="282" t="s">
        <v>731</v>
      </c>
      <c r="H44" s="172" t="s">
        <v>140</v>
      </c>
      <c r="I44" s="174">
        <f t="shared" si="1"/>
        <v>0.32038834951456319</v>
      </c>
      <c r="J44" s="174">
        <f t="shared" si="1"/>
        <v>-0.12121212121212122</v>
      </c>
    </row>
    <row r="45" spans="1:14" x14ac:dyDescent="0.2">
      <c r="A45" s="288"/>
      <c r="B45" s="172" t="s">
        <v>151</v>
      </c>
      <c r="C45" s="173">
        <v>286</v>
      </c>
      <c r="D45" s="173">
        <v>27</v>
      </c>
      <c r="G45" s="283"/>
      <c r="H45" s="172" t="s">
        <v>141</v>
      </c>
      <c r="I45" s="174">
        <f t="shared" si="1"/>
        <v>0.1675126903553299</v>
      </c>
      <c r="J45" s="174">
        <f t="shared" si="1"/>
        <v>-0.14814814814814814</v>
      </c>
    </row>
    <row r="46" spans="1:14" x14ac:dyDescent="0.2">
      <c r="A46" s="288">
        <v>2020</v>
      </c>
      <c r="B46" s="172" t="s">
        <v>140</v>
      </c>
      <c r="C46" s="173">
        <v>272</v>
      </c>
      <c r="D46" s="173">
        <v>29</v>
      </c>
      <c r="G46" s="283"/>
      <c r="H46" s="172" t="s">
        <v>142</v>
      </c>
      <c r="I46" s="174">
        <f t="shared" si="1"/>
        <v>7.7348066298342566E-2</v>
      </c>
      <c r="J46" s="174">
        <f t="shared" si="1"/>
        <v>-0.25</v>
      </c>
    </row>
    <row r="47" spans="1:14" x14ac:dyDescent="0.2">
      <c r="A47" s="288"/>
      <c r="B47" s="172" t="s">
        <v>141</v>
      </c>
      <c r="C47" s="173">
        <v>230</v>
      </c>
      <c r="D47" s="173">
        <v>23</v>
      </c>
      <c r="G47" s="283"/>
      <c r="H47" s="172" t="s">
        <v>143</v>
      </c>
      <c r="I47" s="174">
        <f t="shared" si="1"/>
        <v>-0.18888888888888888</v>
      </c>
      <c r="J47" s="174">
        <f t="shared" si="1"/>
        <v>-0.63636363636363635</v>
      </c>
    </row>
    <row r="48" spans="1:14" x14ac:dyDescent="0.2">
      <c r="A48" s="288"/>
      <c r="B48" s="172" t="s">
        <v>142</v>
      </c>
      <c r="C48" s="173">
        <v>195</v>
      </c>
      <c r="D48" s="173">
        <v>15</v>
      </c>
      <c r="G48" s="283"/>
      <c r="H48" s="172" t="s">
        <v>144</v>
      </c>
      <c r="I48" s="174">
        <f t="shared" si="1"/>
        <v>-0.125</v>
      </c>
      <c r="J48" s="174">
        <f t="shared" si="1"/>
        <v>-0.44444444444444442</v>
      </c>
    </row>
    <row r="49" spans="1:10" x14ac:dyDescent="0.2">
      <c r="A49" s="288"/>
      <c r="B49" s="172" t="s">
        <v>143</v>
      </c>
      <c r="C49" s="173">
        <v>146</v>
      </c>
      <c r="D49" s="173">
        <v>8</v>
      </c>
      <c r="G49" s="283"/>
      <c r="H49" s="172" t="s">
        <v>145</v>
      </c>
      <c r="I49" s="174">
        <f t="shared" si="1"/>
        <v>-7.1748878923766801E-2</v>
      </c>
      <c r="J49" s="174">
        <f t="shared" si="1"/>
        <v>-0.20833333333333337</v>
      </c>
    </row>
    <row r="50" spans="1:10" x14ac:dyDescent="0.2">
      <c r="A50" s="288"/>
      <c r="B50" s="172" t="s">
        <v>144</v>
      </c>
      <c r="C50" s="173">
        <v>203</v>
      </c>
      <c r="D50" s="173">
        <v>15</v>
      </c>
      <c r="G50" s="283"/>
      <c r="H50" s="172" t="s">
        <v>146</v>
      </c>
      <c r="I50" s="174">
        <f t="shared" si="1"/>
        <v>-9.5057034220532355E-2</v>
      </c>
      <c r="J50" s="174">
        <f t="shared" si="1"/>
        <v>-0.16666666666666663</v>
      </c>
    </row>
    <row r="51" spans="1:10" x14ac:dyDescent="0.2">
      <c r="A51" s="288"/>
      <c r="B51" s="172" t="s">
        <v>145</v>
      </c>
      <c r="C51" s="173">
        <v>207</v>
      </c>
      <c r="D51" s="173">
        <v>19</v>
      </c>
      <c r="G51" s="283"/>
      <c r="H51" s="172" t="s">
        <v>147</v>
      </c>
      <c r="I51" s="174">
        <f t="shared" si="1"/>
        <v>-0.14644351464435146</v>
      </c>
      <c r="J51" s="174">
        <f t="shared" si="1"/>
        <v>-0.19999999999999996</v>
      </c>
    </row>
    <row r="52" spans="1:10" x14ac:dyDescent="0.2">
      <c r="A52" s="288"/>
      <c r="B52" s="172" t="s">
        <v>146</v>
      </c>
      <c r="C52" s="173">
        <v>238</v>
      </c>
      <c r="D52" s="173">
        <v>25</v>
      </c>
      <c r="G52" s="283"/>
      <c r="H52" s="172" t="s">
        <v>148</v>
      </c>
      <c r="I52" s="174">
        <f t="shared" ref="I52:J66" si="2">C54/C42-1</f>
        <v>-6.607929515418498E-2</v>
      </c>
      <c r="J52" s="174">
        <f t="shared" si="2"/>
        <v>-0.1428571428571429</v>
      </c>
    </row>
    <row r="53" spans="1:10" x14ac:dyDescent="0.2">
      <c r="A53" s="288"/>
      <c r="B53" s="172" t="s">
        <v>147</v>
      </c>
      <c r="C53" s="173">
        <v>204</v>
      </c>
      <c r="D53" s="173">
        <v>24</v>
      </c>
      <c r="G53" s="283"/>
      <c r="H53" s="172" t="s">
        <v>149</v>
      </c>
      <c r="I53" s="174">
        <f t="shared" si="2"/>
        <v>-0.18309859154929575</v>
      </c>
      <c r="J53" s="174">
        <f t="shared" si="2"/>
        <v>-6.4516129032258118E-2</v>
      </c>
    </row>
    <row r="54" spans="1:10" x14ac:dyDescent="0.2">
      <c r="A54" s="288"/>
      <c r="B54" s="172" t="s">
        <v>148</v>
      </c>
      <c r="C54" s="173">
        <v>212</v>
      </c>
      <c r="D54" s="173">
        <v>24</v>
      </c>
      <c r="G54" s="283"/>
      <c r="H54" s="172" t="s">
        <v>150</v>
      </c>
      <c r="I54" s="174">
        <f t="shared" si="2"/>
        <v>-0.18359375</v>
      </c>
      <c r="J54" s="174">
        <f t="shared" si="2"/>
        <v>-0.3571428571428571</v>
      </c>
    </row>
    <row r="55" spans="1:10" x14ac:dyDescent="0.2">
      <c r="A55" s="288"/>
      <c r="B55" s="172" t="s">
        <v>149</v>
      </c>
      <c r="C55" s="173">
        <v>232</v>
      </c>
      <c r="D55" s="173">
        <v>29</v>
      </c>
      <c r="G55" s="284"/>
      <c r="H55" s="172" t="s">
        <v>151</v>
      </c>
      <c r="I55" s="174">
        <f t="shared" si="2"/>
        <v>9.4405594405594373E-2</v>
      </c>
      <c r="J55" s="174">
        <f t="shared" si="2"/>
        <v>0.11111111111111116</v>
      </c>
    </row>
    <row r="56" spans="1:10" x14ac:dyDescent="0.2">
      <c r="A56" s="288"/>
      <c r="B56" s="172" t="s">
        <v>150</v>
      </c>
      <c r="C56" s="173">
        <v>209</v>
      </c>
      <c r="D56" s="173">
        <v>18</v>
      </c>
      <c r="G56" s="282" t="s">
        <v>729</v>
      </c>
      <c r="H56" s="172" t="s">
        <v>140</v>
      </c>
      <c r="I56" s="174">
        <f t="shared" si="2"/>
        <v>-0.24264705882352944</v>
      </c>
      <c r="J56" s="174">
        <f t="shared" si="2"/>
        <v>-0.2068965517241379</v>
      </c>
    </row>
    <row r="57" spans="1:10" x14ac:dyDescent="0.2">
      <c r="A57" s="288"/>
      <c r="B57" s="172" t="s">
        <v>151</v>
      </c>
      <c r="C57" s="173">
        <v>313</v>
      </c>
      <c r="D57" s="173">
        <v>30</v>
      </c>
      <c r="G57" s="283"/>
      <c r="H57" s="172" t="s">
        <v>141</v>
      </c>
      <c r="I57" s="174">
        <f t="shared" si="2"/>
        <v>-0.19130434782608696</v>
      </c>
      <c r="J57" s="174">
        <f t="shared" si="2"/>
        <v>-0.21739130434782605</v>
      </c>
    </row>
    <row r="58" spans="1:10" x14ac:dyDescent="0.2">
      <c r="A58" s="282">
        <v>2021</v>
      </c>
      <c r="B58" s="172" t="s">
        <v>140</v>
      </c>
      <c r="C58" s="176">
        <v>206</v>
      </c>
      <c r="D58" s="176">
        <v>23</v>
      </c>
      <c r="G58" s="283"/>
      <c r="H58" s="172" t="s">
        <v>142</v>
      </c>
      <c r="I58" s="174">
        <f t="shared" si="2"/>
        <v>0.1692307692307693</v>
      </c>
      <c r="J58" s="174">
        <f t="shared" si="2"/>
        <v>0.26666666666666661</v>
      </c>
    </row>
    <row r="59" spans="1:10" x14ac:dyDescent="0.2">
      <c r="A59" s="283"/>
      <c r="B59" s="172" t="s">
        <v>141</v>
      </c>
      <c r="C59" s="176">
        <v>186</v>
      </c>
      <c r="D59" s="176">
        <v>18</v>
      </c>
      <c r="G59" s="283"/>
      <c r="H59" s="172" t="s">
        <v>143</v>
      </c>
      <c r="I59" s="174">
        <f t="shared" si="2"/>
        <v>0.5</v>
      </c>
      <c r="J59" s="174">
        <f t="shared" si="2"/>
        <v>1.875</v>
      </c>
    </row>
    <row r="60" spans="1:10" x14ac:dyDescent="0.2">
      <c r="A60" s="283"/>
      <c r="B60" s="172" t="s">
        <v>142</v>
      </c>
      <c r="C60" s="176">
        <v>228</v>
      </c>
      <c r="D60" s="176">
        <v>19</v>
      </c>
      <c r="G60" s="283"/>
      <c r="H60" s="172" t="s">
        <v>144</v>
      </c>
      <c r="I60" s="174">
        <f t="shared" si="2"/>
        <v>0.24630541871921174</v>
      </c>
      <c r="J60" s="174">
        <f t="shared" si="2"/>
        <v>0.66666666666666674</v>
      </c>
    </row>
    <row r="61" spans="1:10" x14ac:dyDescent="0.2">
      <c r="A61" s="283"/>
      <c r="B61" s="172" t="s">
        <v>143</v>
      </c>
      <c r="C61" s="176">
        <v>219</v>
      </c>
      <c r="D61" s="176">
        <v>23</v>
      </c>
      <c r="G61" s="283"/>
      <c r="H61" s="172" t="s">
        <v>145</v>
      </c>
      <c r="I61" s="174">
        <f t="shared" si="2"/>
        <v>0.12560386473429941</v>
      </c>
      <c r="J61" s="174">
        <f t="shared" si="2"/>
        <v>0.31578947368421062</v>
      </c>
    </row>
    <row r="62" spans="1:10" x14ac:dyDescent="0.2">
      <c r="A62" s="283"/>
      <c r="B62" s="172" t="s">
        <v>144</v>
      </c>
      <c r="C62" s="176">
        <v>253</v>
      </c>
      <c r="D62" s="176">
        <v>25</v>
      </c>
      <c r="G62" s="283"/>
      <c r="H62" s="172" t="s">
        <v>146</v>
      </c>
      <c r="I62" s="174">
        <f t="shared" si="2"/>
        <v>0.13445378151260501</v>
      </c>
      <c r="J62" s="174">
        <f t="shared" si="2"/>
        <v>0.12000000000000011</v>
      </c>
    </row>
    <row r="63" spans="1:10" x14ac:dyDescent="0.2">
      <c r="A63" s="283"/>
      <c r="B63" s="172" t="s">
        <v>145</v>
      </c>
      <c r="C63" s="176">
        <v>233</v>
      </c>
      <c r="D63" s="176">
        <v>25</v>
      </c>
      <c r="G63" s="283"/>
      <c r="H63" s="172" t="s">
        <v>147</v>
      </c>
      <c r="I63" s="174">
        <f t="shared" si="2"/>
        <v>0.11274509803921573</v>
      </c>
      <c r="J63" s="174">
        <f t="shared" si="2"/>
        <v>0.20833333333333326</v>
      </c>
    </row>
    <row r="64" spans="1:10" x14ac:dyDescent="0.2">
      <c r="A64" s="283"/>
      <c r="B64" s="172" t="s">
        <v>146</v>
      </c>
      <c r="C64" s="176">
        <v>270</v>
      </c>
      <c r="D64" s="176">
        <v>28</v>
      </c>
      <c r="G64" s="283"/>
      <c r="H64" s="172" t="s">
        <v>148</v>
      </c>
      <c r="I64" s="174">
        <f t="shared" si="2"/>
        <v>0.14622641509433953</v>
      </c>
      <c r="J64" s="174">
        <f t="shared" si="2"/>
        <v>0.125</v>
      </c>
    </row>
    <row r="65" spans="1:10" x14ac:dyDescent="0.2">
      <c r="A65" s="283"/>
      <c r="B65" s="172" t="s">
        <v>147</v>
      </c>
      <c r="C65" s="176">
        <v>227</v>
      </c>
      <c r="D65" s="176">
        <v>29</v>
      </c>
      <c r="G65" s="283"/>
      <c r="H65" s="172" t="s">
        <v>149</v>
      </c>
      <c r="I65" s="174">
        <f t="shared" si="2"/>
        <v>0.13362068965517238</v>
      </c>
      <c r="J65" s="174">
        <f t="shared" si="2"/>
        <v>0</v>
      </c>
    </row>
    <row r="66" spans="1:10" x14ac:dyDescent="0.2">
      <c r="A66" s="283"/>
      <c r="B66" s="172" t="s">
        <v>148</v>
      </c>
      <c r="C66" s="176">
        <v>243</v>
      </c>
      <c r="D66" s="176">
        <v>27</v>
      </c>
      <c r="G66" s="283"/>
      <c r="H66" s="172" t="s">
        <v>150</v>
      </c>
      <c r="I66" s="174">
        <f t="shared" si="2"/>
        <v>0.29186602870813405</v>
      </c>
      <c r="J66" s="174">
        <f t="shared" si="2"/>
        <v>0.61111111111111116</v>
      </c>
    </row>
    <row r="67" spans="1:10" x14ac:dyDescent="0.2">
      <c r="A67" s="283"/>
      <c r="B67" s="172" t="s">
        <v>149</v>
      </c>
      <c r="C67" s="176">
        <v>263</v>
      </c>
      <c r="D67" s="176">
        <v>29</v>
      </c>
      <c r="G67" s="284"/>
      <c r="H67" s="172" t="s">
        <v>151</v>
      </c>
      <c r="I67" s="174"/>
      <c r="J67" s="174"/>
    </row>
    <row r="68" spans="1:10" x14ac:dyDescent="0.2">
      <c r="A68" s="283"/>
      <c r="B68" s="172" t="s">
        <v>150</v>
      </c>
      <c r="C68" s="176">
        <v>270</v>
      </c>
      <c r="D68" s="176">
        <v>29</v>
      </c>
    </row>
    <row r="69" spans="1:10" x14ac:dyDescent="0.2">
      <c r="A69" s="284"/>
      <c r="B69" s="172" t="s">
        <v>151</v>
      </c>
      <c r="C69" s="176"/>
      <c r="D69" s="176"/>
    </row>
    <row r="159" spans="2:2" x14ac:dyDescent="0.2">
      <c r="B159" s="212"/>
    </row>
  </sheetData>
  <mergeCells count="11">
    <mergeCell ref="H1:I1"/>
    <mergeCell ref="A10:A21"/>
    <mergeCell ref="G20:G31"/>
    <mergeCell ref="A22:A33"/>
    <mergeCell ref="L22:Q24"/>
    <mergeCell ref="G32:G43"/>
    <mergeCell ref="A34:A45"/>
    <mergeCell ref="G44:G55"/>
    <mergeCell ref="A46:A57"/>
    <mergeCell ref="G56:G67"/>
    <mergeCell ref="A58:A69"/>
  </mergeCells>
  <hyperlinks>
    <hyperlink ref="H1:I1" location="Index!A1" display="Regresar al Índice" xr:uid="{00000000-0004-0000-9800-000000000000}"/>
  </hyperlinks>
  <pageMargins left="0.7" right="0.7" top="0.75" bottom="0.75" header="0.3" footer="0.3"/>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Hoja124"/>
  <dimension ref="A1:Q159"/>
  <sheetViews>
    <sheetView zoomScaleNormal="100" workbookViewId="0"/>
  </sheetViews>
  <sheetFormatPr baseColWidth="10" defaultColWidth="11.42578125" defaultRowHeight="14.25" x14ac:dyDescent="0.2"/>
  <cols>
    <col min="1" max="1" width="5.7109375" style="10" customWidth="1"/>
    <col min="2" max="2" width="8.140625" style="10" customWidth="1"/>
    <col min="3" max="16384" width="11.42578125" style="10"/>
  </cols>
  <sheetData>
    <row r="1" spans="1:9" x14ac:dyDescent="0.2">
      <c r="A1" s="13" t="s">
        <v>1317</v>
      </c>
      <c r="H1" s="291" t="s">
        <v>38</v>
      </c>
      <c r="I1" s="291"/>
    </row>
    <row r="2" spans="1:9" ht="15" x14ac:dyDescent="0.2">
      <c r="A2" s="163" t="s">
        <v>397</v>
      </c>
      <c r="G2" s="169"/>
    </row>
    <row r="4" spans="1:9" ht="15" x14ac:dyDescent="0.25">
      <c r="A4" s="160" t="s">
        <v>971</v>
      </c>
    </row>
    <row r="5" spans="1:9" ht="15" x14ac:dyDescent="0.25">
      <c r="A5" s="160" t="s">
        <v>975</v>
      </c>
    </row>
    <row r="6" spans="1:9" ht="15" x14ac:dyDescent="0.25">
      <c r="A6" s="170" t="s">
        <v>976</v>
      </c>
    </row>
    <row r="8" spans="1:9" ht="15" customHeight="1" x14ac:dyDescent="0.2"/>
    <row r="9" spans="1:9" ht="15" customHeight="1" x14ac:dyDescent="0.25">
      <c r="A9" s="171" t="s">
        <v>725</v>
      </c>
      <c r="B9" s="171" t="s">
        <v>400</v>
      </c>
      <c r="C9" s="171" t="s">
        <v>1</v>
      </c>
      <c r="D9" s="171" t="s">
        <v>0</v>
      </c>
    </row>
    <row r="10" spans="1:9" ht="15" customHeight="1" x14ac:dyDescent="0.2">
      <c r="A10" s="289">
        <v>2017</v>
      </c>
      <c r="B10" s="172" t="s">
        <v>140</v>
      </c>
      <c r="C10" s="173">
        <v>27388</v>
      </c>
      <c r="D10" s="173">
        <v>4590</v>
      </c>
      <c r="F10" s="19"/>
    </row>
    <row r="11" spans="1:9" ht="15" customHeight="1" x14ac:dyDescent="0.2">
      <c r="A11" s="289"/>
      <c r="B11" s="172" t="s">
        <v>141</v>
      </c>
      <c r="C11" s="173">
        <v>26231</v>
      </c>
      <c r="D11" s="173">
        <v>4298</v>
      </c>
      <c r="F11" s="19"/>
    </row>
    <row r="12" spans="1:9" ht="15" customHeight="1" x14ac:dyDescent="0.2">
      <c r="A12" s="289"/>
      <c r="B12" s="172" t="s">
        <v>142</v>
      </c>
      <c r="C12" s="173">
        <v>27591</v>
      </c>
      <c r="D12" s="173">
        <v>4440</v>
      </c>
      <c r="F12" s="19"/>
    </row>
    <row r="13" spans="1:9" ht="15" customHeight="1" x14ac:dyDescent="0.2">
      <c r="A13" s="289"/>
      <c r="B13" s="172" t="s">
        <v>143</v>
      </c>
      <c r="C13" s="173">
        <v>26128</v>
      </c>
      <c r="D13" s="173">
        <v>4125</v>
      </c>
      <c r="F13" s="19"/>
    </row>
    <row r="14" spans="1:9" ht="15" customHeight="1" x14ac:dyDescent="0.2">
      <c r="A14" s="289"/>
      <c r="B14" s="172" t="s">
        <v>144</v>
      </c>
      <c r="C14" s="173">
        <v>30130</v>
      </c>
      <c r="D14" s="173">
        <v>5032</v>
      </c>
      <c r="F14" s="19"/>
    </row>
    <row r="15" spans="1:9" ht="15" customHeight="1" x14ac:dyDescent="0.2">
      <c r="A15" s="289"/>
      <c r="B15" s="172" t="s">
        <v>145</v>
      </c>
      <c r="C15" s="173">
        <v>29131</v>
      </c>
      <c r="D15" s="173">
        <v>4885</v>
      </c>
      <c r="F15" s="19"/>
    </row>
    <row r="16" spans="1:9" ht="15" customHeight="1" x14ac:dyDescent="0.2">
      <c r="A16" s="289"/>
      <c r="B16" s="172" t="s">
        <v>146</v>
      </c>
      <c r="C16" s="173">
        <v>29709</v>
      </c>
      <c r="D16" s="173">
        <v>5194</v>
      </c>
      <c r="F16" s="19"/>
    </row>
    <row r="17" spans="1:17" ht="15" customHeight="1" x14ac:dyDescent="0.2">
      <c r="A17" s="289"/>
      <c r="B17" s="172" t="s">
        <v>147</v>
      </c>
      <c r="C17" s="173">
        <v>29735</v>
      </c>
      <c r="D17" s="173">
        <v>5231</v>
      </c>
      <c r="F17" s="19"/>
    </row>
    <row r="18" spans="1:17" ht="15" customHeight="1" x14ac:dyDescent="0.2">
      <c r="A18" s="289"/>
      <c r="B18" s="172" t="s">
        <v>148</v>
      </c>
      <c r="C18" s="173">
        <v>28499</v>
      </c>
      <c r="D18" s="173">
        <v>5140</v>
      </c>
      <c r="F18" s="19"/>
    </row>
    <row r="19" spans="1:17" ht="15" customHeight="1" x14ac:dyDescent="0.25">
      <c r="A19" s="289"/>
      <c r="B19" s="172" t="s">
        <v>149</v>
      </c>
      <c r="C19" s="173">
        <v>29078</v>
      </c>
      <c r="D19" s="173">
        <v>5098</v>
      </c>
      <c r="F19" s="19"/>
      <c r="I19" s="171" t="s">
        <v>1</v>
      </c>
      <c r="J19" s="171" t="s">
        <v>0</v>
      </c>
    </row>
    <row r="20" spans="1:17" x14ac:dyDescent="0.2">
      <c r="A20" s="289"/>
      <c r="B20" s="172" t="s">
        <v>150</v>
      </c>
      <c r="C20" s="173">
        <v>29046</v>
      </c>
      <c r="D20" s="173">
        <v>5405</v>
      </c>
      <c r="F20" s="19"/>
      <c r="G20" s="288" t="s">
        <v>726</v>
      </c>
      <c r="H20" s="172" t="s">
        <v>140</v>
      </c>
      <c r="I20" s="174">
        <f t="shared" ref="I20:J35" si="0">C22/C10-1</f>
        <v>2.5266540090550516E-2</v>
      </c>
      <c r="J20" s="174">
        <f t="shared" si="0"/>
        <v>9.4771241830065467E-2</v>
      </c>
      <c r="L20" s="10" t="s">
        <v>397</v>
      </c>
    </row>
    <row r="21" spans="1:17" ht="15" customHeight="1" x14ac:dyDescent="0.2">
      <c r="A21" s="289"/>
      <c r="B21" s="172" t="s">
        <v>151</v>
      </c>
      <c r="C21" s="173">
        <v>36354</v>
      </c>
      <c r="D21" s="173">
        <v>6573</v>
      </c>
      <c r="F21" s="19"/>
      <c r="G21" s="288"/>
      <c r="H21" s="172" t="s">
        <v>141</v>
      </c>
      <c r="I21" s="174">
        <f t="shared" si="0"/>
        <v>-6.9269185315085191E-2</v>
      </c>
      <c r="J21" s="174">
        <f t="shared" si="0"/>
        <v>-5.4909260120986514E-2</v>
      </c>
      <c r="L21" s="273" t="s">
        <v>399</v>
      </c>
      <c r="M21" s="273"/>
      <c r="N21" s="273"/>
      <c r="O21" s="273"/>
      <c r="P21" s="273"/>
      <c r="Q21" s="273"/>
    </row>
    <row r="22" spans="1:17" ht="15" customHeight="1" x14ac:dyDescent="0.2">
      <c r="A22" s="288">
        <v>2018</v>
      </c>
      <c r="B22" s="172" t="s">
        <v>140</v>
      </c>
      <c r="C22" s="173">
        <v>28080</v>
      </c>
      <c r="D22" s="173">
        <v>5025</v>
      </c>
      <c r="F22" s="19"/>
      <c r="G22" s="288"/>
      <c r="H22" s="172" t="s">
        <v>142</v>
      </c>
      <c r="I22" s="174">
        <f t="shared" si="0"/>
        <v>-7.8938784386212935E-2</v>
      </c>
      <c r="J22" s="174">
        <f t="shared" si="0"/>
        <v>-2.7027027027026751E-3</v>
      </c>
      <c r="L22" s="273"/>
      <c r="M22" s="273"/>
      <c r="N22" s="273"/>
      <c r="O22" s="273"/>
      <c r="P22" s="273"/>
      <c r="Q22" s="273"/>
    </row>
    <row r="23" spans="1:17" ht="15" customHeight="1" x14ac:dyDescent="0.2">
      <c r="A23" s="288"/>
      <c r="B23" s="172" t="s">
        <v>141</v>
      </c>
      <c r="C23" s="173">
        <v>24414</v>
      </c>
      <c r="D23" s="173">
        <v>4062</v>
      </c>
      <c r="F23" s="19"/>
      <c r="G23" s="288"/>
      <c r="H23" s="172" t="s">
        <v>143</v>
      </c>
      <c r="I23" s="174">
        <f t="shared" si="0"/>
        <v>6.0356705450091752E-2</v>
      </c>
      <c r="J23" s="174">
        <f t="shared" si="0"/>
        <v>0.17503030303030309</v>
      </c>
      <c r="L23" s="273"/>
      <c r="M23" s="273"/>
      <c r="N23" s="273"/>
      <c r="O23" s="273"/>
      <c r="P23" s="273"/>
      <c r="Q23" s="273"/>
    </row>
    <row r="24" spans="1:17" ht="15" customHeight="1" x14ac:dyDescent="0.2">
      <c r="A24" s="288"/>
      <c r="B24" s="172" t="s">
        <v>142</v>
      </c>
      <c r="C24" s="173">
        <v>25413</v>
      </c>
      <c r="D24" s="173">
        <v>4428</v>
      </c>
      <c r="F24" s="19"/>
      <c r="G24" s="288"/>
      <c r="H24" s="172" t="s">
        <v>144</v>
      </c>
      <c r="I24" s="174">
        <f t="shared" si="0"/>
        <v>-3.1828742117490871E-2</v>
      </c>
      <c r="J24" s="174">
        <f t="shared" si="0"/>
        <v>3.1399046104928496E-2</v>
      </c>
      <c r="L24" s="10" t="s">
        <v>977</v>
      </c>
      <c r="M24" s="175"/>
      <c r="N24" s="175"/>
      <c r="O24" s="175"/>
      <c r="P24" s="175"/>
      <c r="Q24" s="175"/>
    </row>
    <row r="25" spans="1:17" ht="15" customHeight="1" x14ac:dyDescent="0.2">
      <c r="A25" s="288"/>
      <c r="B25" s="172" t="s">
        <v>143</v>
      </c>
      <c r="C25" s="173">
        <v>27705</v>
      </c>
      <c r="D25" s="173">
        <v>4847</v>
      </c>
      <c r="F25" s="19"/>
      <c r="G25" s="288"/>
      <c r="H25" s="172" t="s">
        <v>145</v>
      </c>
      <c r="I25" s="174">
        <f t="shared" si="0"/>
        <v>1.8536953760599495E-3</v>
      </c>
      <c r="J25" s="174">
        <f t="shared" si="0"/>
        <v>5.3224155578300847E-2</v>
      </c>
    </row>
    <row r="26" spans="1:17" ht="15" customHeight="1" x14ac:dyDescent="0.2">
      <c r="A26" s="288"/>
      <c r="B26" s="172" t="s">
        <v>144</v>
      </c>
      <c r="C26" s="173">
        <v>29171</v>
      </c>
      <c r="D26" s="173">
        <v>5190</v>
      </c>
      <c r="F26" s="19"/>
      <c r="G26" s="288"/>
      <c r="H26" s="172" t="s">
        <v>146</v>
      </c>
      <c r="I26" s="174">
        <f t="shared" si="0"/>
        <v>-3.3659833720423027E-4</v>
      </c>
      <c r="J26" s="174">
        <f t="shared" si="0"/>
        <v>5.0827878321139774E-2</v>
      </c>
    </row>
    <row r="27" spans="1:17" ht="15" customHeight="1" x14ac:dyDescent="0.2">
      <c r="A27" s="288"/>
      <c r="B27" s="172" t="s">
        <v>145</v>
      </c>
      <c r="C27" s="173">
        <v>29185</v>
      </c>
      <c r="D27" s="173">
        <v>5145</v>
      </c>
      <c r="F27" s="19"/>
      <c r="G27" s="288"/>
      <c r="H27" s="172" t="s">
        <v>147</v>
      </c>
      <c r="I27" s="174">
        <f t="shared" si="0"/>
        <v>-2.5088279804943658E-2</v>
      </c>
      <c r="J27" s="174">
        <f t="shared" si="0"/>
        <v>6.5761804626266462E-2</v>
      </c>
    </row>
    <row r="28" spans="1:17" ht="15" customHeight="1" x14ac:dyDescent="0.2">
      <c r="A28" s="288"/>
      <c r="B28" s="172" t="s">
        <v>146</v>
      </c>
      <c r="C28" s="173">
        <v>29699</v>
      </c>
      <c r="D28" s="173">
        <v>5458</v>
      </c>
      <c r="F28" s="19"/>
      <c r="G28" s="288"/>
      <c r="H28" s="172" t="s">
        <v>148</v>
      </c>
      <c r="I28" s="174">
        <f t="shared" si="0"/>
        <v>-1.0316151443910293E-2</v>
      </c>
      <c r="J28" s="174">
        <f t="shared" si="0"/>
        <v>-2.9182879377431803E-3</v>
      </c>
    </row>
    <row r="29" spans="1:17" ht="15" customHeight="1" x14ac:dyDescent="0.2">
      <c r="A29" s="288"/>
      <c r="B29" s="172" t="s">
        <v>147</v>
      </c>
      <c r="C29" s="173">
        <v>28989</v>
      </c>
      <c r="D29" s="173">
        <v>5575</v>
      </c>
      <c r="F29" s="19"/>
      <c r="G29" s="288"/>
      <c r="H29" s="172" t="s">
        <v>149</v>
      </c>
      <c r="I29" s="174">
        <f t="shared" si="0"/>
        <v>4.4466607056881546E-2</v>
      </c>
      <c r="J29" s="174">
        <f t="shared" si="0"/>
        <v>0.11710474695959205</v>
      </c>
    </row>
    <row r="30" spans="1:17" ht="15" customHeight="1" x14ac:dyDescent="0.2">
      <c r="A30" s="288"/>
      <c r="B30" s="172" t="s">
        <v>148</v>
      </c>
      <c r="C30" s="173">
        <v>28205</v>
      </c>
      <c r="D30" s="173">
        <v>5125</v>
      </c>
      <c r="F30" s="19"/>
      <c r="G30" s="288"/>
      <c r="H30" s="172" t="s">
        <v>150</v>
      </c>
      <c r="I30" s="174">
        <f t="shared" si="0"/>
        <v>3.8559526268677313E-2</v>
      </c>
      <c r="J30" s="174">
        <f t="shared" si="0"/>
        <v>7.6780758556891815E-2</v>
      </c>
    </row>
    <row r="31" spans="1:17" x14ac:dyDescent="0.2">
      <c r="A31" s="288"/>
      <c r="B31" s="172" t="s">
        <v>149</v>
      </c>
      <c r="C31" s="173">
        <v>30371</v>
      </c>
      <c r="D31" s="173">
        <v>5695</v>
      </c>
      <c r="F31" s="19"/>
      <c r="G31" s="288"/>
      <c r="H31" s="172" t="s">
        <v>151</v>
      </c>
      <c r="I31" s="174">
        <f t="shared" si="0"/>
        <v>4.5634593167189319E-2</v>
      </c>
      <c r="J31" s="174">
        <f t="shared" si="0"/>
        <v>4.9596835539327477E-2</v>
      </c>
    </row>
    <row r="32" spans="1:17" x14ac:dyDescent="0.2">
      <c r="A32" s="288"/>
      <c r="B32" s="172" t="s">
        <v>150</v>
      </c>
      <c r="C32" s="173">
        <v>30166</v>
      </c>
      <c r="D32" s="173">
        <v>5820</v>
      </c>
      <c r="F32" s="19"/>
      <c r="G32" s="288" t="s">
        <v>727</v>
      </c>
      <c r="H32" s="172" t="s">
        <v>140</v>
      </c>
      <c r="I32" s="174">
        <f t="shared" si="0"/>
        <v>9.8326210826210847E-2</v>
      </c>
      <c r="J32" s="174">
        <f t="shared" si="0"/>
        <v>0.14766169154228859</v>
      </c>
    </row>
    <row r="33" spans="1:13" x14ac:dyDescent="0.2">
      <c r="A33" s="288"/>
      <c r="B33" s="172" t="s">
        <v>151</v>
      </c>
      <c r="C33" s="173">
        <v>38013</v>
      </c>
      <c r="D33" s="173">
        <v>6899</v>
      </c>
      <c r="F33" s="19"/>
      <c r="G33" s="288"/>
      <c r="H33" s="172" t="s">
        <v>141</v>
      </c>
      <c r="I33" s="174">
        <f t="shared" si="0"/>
        <v>0.22347833210453016</v>
      </c>
      <c r="J33" s="174">
        <f t="shared" si="0"/>
        <v>0.34785819793205319</v>
      </c>
    </row>
    <row r="34" spans="1:13" x14ac:dyDescent="0.2">
      <c r="A34" s="288">
        <v>2019</v>
      </c>
      <c r="B34" s="172" t="s">
        <v>140</v>
      </c>
      <c r="C34" s="173">
        <v>30841</v>
      </c>
      <c r="D34" s="173">
        <v>5767</v>
      </c>
      <c r="G34" s="288"/>
      <c r="H34" s="172" t="s">
        <v>142</v>
      </c>
      <c r="I34" s="174">
        <f t="shared" si="0"/>
        <v>0.14366662731672775</v>
      </c>
      <c r="J34" s="174">
        <f t="shared" si="0"/>
        <v>0.10930442637759707</v>
      </c>
      <c r="L34" s="164"/>
      <c r="M34" s="164"/>
    </row>
    <row r="35" spans="1:13" x14ac:dyDescent="0.2">
      <c r="A35" s="288"/>
      <c r="B35" s="172" t="s">
        <v>141</v>
      </c>
      <c r="C35" s="173">
        <v>29870</v>
      </c>
      <c r="D35" s="173">
        <v>5475</v>
      </c>
      <c r="E35" s="18"/>
      <c r="G35" s="288"/>
      <c r="H35" s="172" t="s">
        <v>143</v>
      </c>
      <c r="I35" s="174">
        <f t="shared" si="0"/>
        <v>3.5878000360945572E-2</v>
      </c>
      <c r="J35" s="174">
        <f t="shared" si="0"/>
        <v>7.6335877862594437E-3</v>
      </c>
    </row>
    <row r="36" spans="1:13" x14ac:dyDescent="0.2">
      <c r="A36" s="288"/>
      <c r="B36" s="172" t="s">
        <v>142</v>
      </c>
      <c r="C36" s="173">
        <v>29064</v>
      </c>
      <c r="D36" s="173">
        <v>4912</v>
      </c>
      <c r="G36" s="288"/>
      <c r="H36" s="172" t="s">
        <v>144</v>
      </c>
      <c r="I36" s="174">
        <f t="shared" ref="I36:J51" si="1">C38/C26-1</f>
        <v>0.11141201878578033</v>
      </c>
      <c r="J36" s="174">
        <f t="shared" si="1"/>
        <v>0.12312138728323707</v>
      </c>
    </row>
    <row r="37" spans="1:13" x14ac:dyDescent="0.2">
      <c r="A37" s="288"/>
      <c r="B37" s="172" t="s">
        <v>143</v>
      </c>
      <c r="C37" s="173">
        <v>28699</v>
      </c>
      <c r="D37" s="173">
        <v>4884</v>
      </c>
      <c r="G37" s="288"/>
      <c r="H37" s="172" t="s">
        <v>145</v>
      </c>
      <c r="I37" s="174">
        <f t="shared" si="1"/>
        <v>3.6594140825766619E-2</v>
      </c>
      <c r="J37" s="174">
        <f t="shared" si="1"/>
        <v>3.2069970845481022E-2</v>
      </c>
    </row>
    <row r="38" spans="1:13" x14ac:dyDescent="0.2">
      <c r="A38" s="288"/>
      <c r="B38" s="172" t="s">
        <v>144</v>
      </c>
      <c r="C38" s="173">
        <v>32421</v>
      </c>
      <c r="D38" s="173">
        <v>5829</v>
      </c>
      <c r="G38" s="288"/>
      <c r="H38" s="172" t="s">
        <v>146</v>
      </c>
      <c r="I38" s="174">
        <f t="shared" si="1"/>
        <v>7.3739856560826933E-2</v>
      </c>
      <c r="J38" s="174">
        <f t="shared" si="1"/>
        <v>4.7086844998167843E-2</v>
      </c>
    </row>
    <row r="39" spans="1:13" x14ac:dyDescent="0.2">
      <c r="A39" s="288"/>
      <c r="B39" s="172" t="s">
        <v>145</v>
      </c>
      <c r="C39" s="173">
        <v>30253</v>
      </c>
      <c r="D39" s="173">
        <v>5310</v>
      </c>
      <c r="G39" s="288"/>
      <c r="H39" s="172" t="s">
        <v>147</v>
      </c>
      <c r="I39" s="174">
        <f t="shared" si="1"/>
        <v>8.1168719169339987E-2</v>
      </c>
      <c r="J39" s="174">
        <f t="shared" si="1"/>
        <v>4.8251121076233083E-2</v>
      </c>
      <c r="L39" s="18"/>
      <c r="M39" s="18"/>
    </row>
    <row r="40" spans="1:13" x14ac:dyDescent="0.2">
      <c r="A40" s="288"/>
      <c r="B40" s="172" t="s">
        <v>146</v>
      </c>
      <c r="C40" s="173">
        <v>31889</v>
      </c>
      <c r="D40" s="173">
        <v>5715</v>
      </c>
      <c r="G40" s="288"/>
      <c r="H40" s="172" t="s">
        <v>148</v>
      </c>
      <c r="I40" s="174">
        <f t="shared" si="1"/>
        <v>5.0310228682857616E-2</v>
      </c>
      <c r="J40" s="174">
        <f t="shared" si="1"/>
        <v>5.2487804878048827E-2</v>
      </c>
    </row>
    <row r="41" spans="1:13" x14ac:dyDescent="0.2">
      <c r="A41" s="288"/>
      <c r="B41" s="172" t="s">
        <v>147</v>
      </c>
      <c r="C41" s="173">
        <v>31342</v>
      </c>
      <c r="D41" s="173">
        <v>5844</v>
      </c>
      <c r="G41" s="288"/>
      <c r="H41" s="172" t="s">
        <v>149</v>
      </c>
      <c r="I41" s="174">
        <f t="shared" si="1"/>
        <v>1.8932534325507788E-2</v>
      </c>
      <c r="J41" s="174">
        <f t="shared" si="1"/>
        <v>1.668129938542573E-2</v>
      </c>
    </row>
    <row r="42" spans="1:13" x14ac:dyDescent="0.2">
      <c r="A42" s="288"/>
      <c r="B42" s="172" t="s">
        <v>148</v>
      </c>
      <c r="C42" s="173">
        <v>29624</v>
      </c>
      <c r="D42" s="173">
        <v>5394</v>
      </c>
      <c r="G42" s="288"/>
      <c r="H42" s="172" t="s">
        <v>150</v>
      </c>
      <c r="I42" s="174">
        <f t="shared" si="1"/>
        <v>3.8254989060531708E-2</v>
      </c>
      <c r="J42" s="174">
        <f t="shared" si="1"/>
        <v>2.1649484536082397E-2</v>
      </c>
    </row>
    <row r="43" spans="1:13" x14ac:dyDescent="0.2">
      <c r="A43" s="288"/>
      <c r="B43" s="172" t="s">
        <v>149</v>
      </c>
      <c r="C43" s="173">
        <v>30946</v>
      </c>
      <c r="D43" s="173">
        <v>5790</v>
      </c>
      <c r="G43" s="288"/>
      <c r="H43" s="172" t="s">
        <v>151</v>
      </c>
      <c r="I43" s="174">
        <f t="shared" si="1"/>
        <v>-5.1824375871412087E-3</v>
      </c>
      <c r="J43" s="174">
        <f t="shared" si="1"/>
        <v>-3.0584142629366595E-2</v>
      </c>
    </row>
    <row r="44" spans="1:13" x14ac:dyDescent="0.2">
      <c r="A44" s="288"/>
      <c r="B44" s="172" t="s">
        <v>150</v>
      </c>
      <c r="C44" s="173">
        <v>31320</v>
      </c>
      <c r="D44" s="173">
        <v>5946</v>
      </c>
      <c r="G44" s="288" t="s">
        <v>731</v>
      </c>
      <c r="H44" s="172" t="s">
        <v>140</v>
      </c>
      <c r="I44" s="174">
        <f t="shared" si="1"/>
        <v>-3.1516487792224601E-2</v>
      </c>
      <c r="J44" s="174">
        <f t="shared" si="1"/>
        <v>-2.6703658748049253E-2</v>
      </c>
    </row>
    <row r="45" spans="1:13" x14ac:dyDescent="0.2">
      <c r="A45" s="288"/>
      <c r="B45" s="172" t="s">
        <v>151</v>
      </c>
      <c r="C45" s="173">
        <v>37816</v>
      </c>
      <c r="D45" s="173">
        <v>6688</v>
      </c>
      <c r="G45" s="288"/>
      <c r="H45" s="172" t="s">
        <v>141</v>
      </c>
      <c r="I45" s="174">
        <f t="shared" si="1"/>
        <v>-0.10800133913625709</v>
      </c>
      <c r="J45" s="174">
        <f t="shared" si="1"/>
        <v>-0.10374429223744297</v>
      </c>
    </row>
    <row r="46" spans="1:13" x14ac:dyDescent="0.2">
      <c r="A46" s="288">
        <v>2020</v>
      </c>
      <c r="B46" s="172" t="s">
        <v>140</v>
      </c>
      <c r="C46" s="173">
        <v>29869</v>
      </c>
      <c r="D46" s="173">
        <v>5613</v>
      </c>
      <c r="G46" s="288"/>
      <c r="H46" s="172" t="s">
        <v>142</v>
      </c>
      <c r="I46" s="174">
        <f t="shared" si="1"/>
        <v>-5.9799064134324231E-2</v>
      </c>
      <c r="J46" s="174">
        <f t="shared" si="1"/>
        <v>2.5855048859934948E-2</v>
      </c>
    </row>
    <row r="47" spans="1:13" x14ac:dyDescent="0.2">
      <c r="A47" s="288"/>
      <c r="B47" s="172" t="s">
        <v>141</v>
      </c>
      <c r="C47" s="173">
        <v>26644</v>
      </c>
      <c r="D47" s="173">
        <v>4907</v>
      </c>
      <c r="G47" s="288"/>
      <c r="H47" s="172" t="s">
        <v>143</v>
      </c>
      <c r="I47" s="174">
        <f t="shared" si="1"/>
        <v>-9.5194954528032283E-2</v>
      </c>
      <c r="J47" s="174">
        <f t="shared" si="1"/>
        <v>-5.0573300573300561E-2</v>
      </c>
    </row>
    <row r="48" spans="1:13" x14ac:dyDescent="0.2">
      <c r="A48" s="288"/>
      <c r="B48" s="172" t="s">
        <v>142</v>
      </c>
      <c r="C48" s="173">
        <v>27326</v>
      </c>
      <c r="D48" s="173">
        <v>5039</v>
      </c>
      <c r="G48" s="288"/>
      <c r="H48" s="172" t="s">
        <v>144</v>
      </c>
      <c r="I48" s="174">
        <f t="shared" si="1"/>
        <v>-6.4927053453008865E-2</v>
      </c>
      <c r="J48" s="174">
        <f t="shared" si="1"/>
        <v>-7.1195745410876699E-2</v>
      </c>
    </row>
    <row r="49" spans="1:10" x14ac:dyDescent="0.2">
      <c r="A49" s="288"/>
      <c r="B49" s="172" t="s">
        <v>143</v>
      </c>
      <c r="C49" s="173">
        <v>25967</v>
      </c>
      <c r="D49" s="173">
        <v>4637</v>
      </c>
      <c r="G49" s="288"/>
      <c r="H49" s="172" t="s">
        <v>145</v>
      </c>
      <c r="I49" s="174">
        <f t="shared" si="1"/>
        <v>-2.6575876772551466E-2</v>
      </c>
      <c r="J49" s="174">
        <f t="shared" si="1"/>
        <v>-1.3747645951035836E-2</v>
      </c>
    </row>
    <row r="50" spans="1:10" x14ac:dyDescent="0.2">
      <c r="A50" s="288"/>
      <c r="B50" s="172" t="s">
        <v>144</v>
      </c>
      <c r="C50" s="173">
        <v>30316</v>
      </c>
      <c r="D50" s="173">
        <v>5414</v>
      </c>
      <c r="G50" s="288"/>
      <c r="H50" s="172" t="s">
        <v>146</v>
      </c>
      <c r="I50" s="174">
        <f t="shared" si="1"/>
        <v>-4.0045156637084856E-2</v>
      </c>
      <c r="J50" s="174">
        <f t="shared" si="1"/>
        <v>-4.8993875765529271E-2</v>
      </c>
    </row>
    <row r="51" spans="1:10" x14ac:dyDescent="0.2">
      <c r="A51" s="288"/>
      <c r="B51" s="172" t="s">
        <v>145</v>
      </c>
      <c r="C51" s="173">
        <v>29449</v>
      </c>
      <c r="D51" s="173">
        <v>5237</v>
      </c>
      <c r="G51" s="288"/>
      <c r="H51" s="172" t="s">
        <v>147</v>
      </c>
      <c r="I51" s="174">
        <f t="shared" si="1"/>
        <v>-4.5370429455682482E-2</v>
      </c>
      <c r="J51" s="174">
        <f t="shared" si="1"/>
        <v>-0.11601642710472282</v>
      </c>
    </row>
    <row r="52" spans="1:10" x14ac:dyDescent="0.2">
      <c r="A52" s="288"/>
      <c r="B52" s="172" t="s">
        <v>146</v>
      </c>
      <c r="C52" s="173">
        <v>30612</v>
      </c>
      <c r="D52" s="173">
        <v>5435</v>
      </c>
      <c r="G52" s="288"/>
      <c r="H52" s="172" t="s">
        <v>148</v>
      </c>
      <c r="I52" s="174">
        <f t="shared" ref="I52:J66" si="2">C54/C42-1</f>
        <v>3.9461247637051056E-2</v>
      </c>
      <c r="J52" s="174">
        <f t="shared" si="2"/>
        <v>-4.5235446792732614E-2</v>
      </c>
    </row>
    <row r="53" spans="1:10" x14ac:dyDescent="0.2">
      <c r="A53" s="288"/>
      <c r="B53" s="172" t="s">
        <v>147</v>
      </c>
      <c r="C53" s="173">
        <v>29920</v>
      </c>
      <c r="D53" s="173">
        <v>5166</v>
      </c>
      <c r="G53" s="288"/>
      <c r="H53" s="172" t="s">
        <v>149</v>
      </c>
      <c r="I53" s="174">
        <f t="shared" si="2"/>
        <v>5.1218251147159499E-2</v>
      </c>
      <c r="J53" s="174">
        <f t="shared" si="2"/>
        <v>-6.7357512953367893E-2</v>
      </c>
    </row>
    <row r="54" spans="1:10" x14ac:dyDescent="0.2">
      <c r="A54" s="288"/>
      <c r="B54" s="172" t="s">
        <v>148</v>
      </c>
      <c r="C54" s="173">
        <v>30793</v>
      </c>
      <c r="D54" s="173">
        <v>5150</v>
      </c>
      <c r="G54" s="288"/>
      <c r="H54" s="172" t="s">
        <v>150</v>
      </c>
      <c r="I54" s="174">
        <f t="shared" si="2"/>
        <v>-5.0702426564495529E-2</v>
      </c>
      <c r="J54" s="174">
        <f t="shared" si="2"/>
        <v>-0.17743020517995289</v>
      </c>
    </row>
    <row r="55" spans="1:10" x14ac:dyDescent="0.2">
      <c r="A55" s="288"/>
      <c r="B55" s="172" t="s">
        <v>149</v>
      </c>
      <c r="C55" s="173">
        <v>32531</v>
      </c>
      <c r="D55" s="173">
        <v>5400</v>
      </c>
      <c r="G55" s="288"/>
      <c r="H55" s="172" t="s">
        <v>151</v>
      </c>
      <c r="I55" s="174">
        <f t="shared" si="2"/>
        <v>1.2719483816374E-2</v>
      </c>
      <c r="J55" s="174">
        <f t="shared" si="2"/>
        <v>-9.2254784688995173E-2</v>
      </c>
    </row>
    <row r="56" spans="1:10" x14ac:dyDescent="0.2">
      <c r="A56" s="288"/>
      <c r="B56" s="172" t="s">
        <v>150</v>
      </c>
      <c r="C56" s="173">
        <v>29732</v>
      </c>
      <c r="D56" s="173">
        <v>4891</v>
      </c>
      <c r="G56" s="282" t="s">
        <v>729</v>
      </c>
      <c r="H56" s="172" t="s">
        <v>140</v>
      </c>
      <c r="I56" s="174">
        <f t="shared" si="2"/>
        <v>-1.7945026616224213E-2</v>
      </c>
      <c r="J56" s="174">
        <f t="shared" si="2"/>
        <v>-0.11722786388740425</v>
      </c>
    </row>
    <row r="57" spans="1:10" x14ac:dyDescent="0.2">
      <c r="A57" s="288"/>
      <c r="B57" s="172" t="s">
        <v>151</v>
      </c>
      <c r="C57" s="173">
        <v>38297</v>
      </c>
      <c r="D57" s="173">
        <v>6071</v>
      </c>
      <c r="G57" s="283"/>
      <c r="H57" s="172" t="s">
        <v>141</v>
      </c>
      <c r="I57" s="174">
        <f t="shared" si="2"/>
        <v>6.6806785767903332E-3</v>
      </c>
      <c r="J57" s="174">
        <f t="shared" si="2"/>
        <v>-0.11962502547381293</v>
      </c>
    </row>
    <row r="58" spans="1:10" x14ac:dyDescent="0.2">
      <c r="A58" s="282">
        <v>2021</v>
      </c>
      <c r="B58" s="172" t="s">
        <v>140</v>
      </c>
      <c r="C58" s="176">
        <v>29333</v>
      </c>
      <c r="D58" s="176">
        <v>4955</v>
      </c>
      <c r="G58" s="283"/>
      <c r="H58" s="172" t="s">
        <v>142</v>
      </c>
      <c r="I58" s="174">
        <f t="shared" si="2"/>
        <v>7.2934201859035319E-2</v>
      </c>
      <c r="J58" s="174">
        <f t="shared" si="2"/>
        <v>-5.2192895415757112E-2</v>
      </c>
    </row>
    <row r="59" spans="1:10" x14ac:dyDescent="0.2">
      <c r="A59" s="283"/>
      <c r="B59" s="172" t="s">
        <v>141</v>
      </c>
      <c r="C59" s="176">
        <v>26822</v>
      </c>
      <c r="D59" s="176">
        <v>4320</v>
      </c>
      <c r="G59" s="283"/>
      <c r="H59" s="172" t="s">
        <v>143</v>
      </c>
      <c r="I59" s="174">
        <f t="shared" si="2"/>
        <v>9.2001386375014427E-2</v>
      </c>
      <c r="J59" s="174">
        <f t="shared" si="2"/>
        <v>5.4561138667241771E-2</v>
      </c>
    </row>
    <row r="60" spans="1:10" x14ac:dyDescent="0.2">
      <c r="A60" s="283"/>
      <c r="B60" s="172" t="s">
        <v>142</v>
      </c>
      <c r="C60" s="176">
        <v>29319</v>
      </c>
      <c r="D60" s="176">
        <v>4776</v>
      </c>
      <c r="G60" s="283"/>
      <c r="H60" s="172" t="s">
        <v>144</v>
      </c>
      <c r="I60" s="174">
        <f t="shared" si="2"/>
        <v>-4.4629898403483304E-2</v>
      </c>
      <c r="J60" s="174">
        <f t="shared" si="2"/>
        <v>-0.14203915773919473</v>
      </c>
    </row>
    <row r="61" spans="1:10" x14ac:dyDescent="0.2">
      <c r="A61" s="283"/>
      <c r="B61" s="172" t="s">
        <v>143</v>
      </c>
      <c r="C61" s="176">
        <v>28356</v>
      </c>
      <c r="D61" s="176">
        <v>4890</v>
      </c>
      <c r="G61" s="283"/>
      <c r="H61" s="172" t="s">
        <v>145</v>
      </c>
      <c r="I61" s="174">
        <f t="shared" si="2"/>
        <v>-5.9085198139155803E-2</v>
      </c>
      <c r="J61" s="174">
        <f t="shared" si="2"/>
        <v>-0.14244796639297308</v>
      </c>
    </row>
    <row r="62" spans="1:10" x14ac:dyDescent="0.2">
      <c r="A62" s="283"/>
      <c r="B62" s="172" t="s">
        <v>144</v>
      </c>
      <c r="C62" s="176">
        <v>28963</v>
      </c>
      <c r="D62" s="176">
        <v>4645</v>
      </c>
      <c r="G62" s="283"/>
      <c r="H62" s="172" t="s">
        <v>146</v>
      </c>
      <c r="I62" s="174">
        <f t="shared" si="2"/>
        <v>-6.1381157715928447E-2</v>
      </c>
      <c r="J62" s="174">
        <f t="shared" si="2"/>
        <v>-0.11904323827046914</v>
      </c>
    </row>
    <row r="63" spans="1:10" x14ac:dyDescent="0.2">
      <c r="A63" s="283"/>
      <c r="B63" s="172" t="s">
        <v>145</v>
      </c>
      <c r="C63" s="176">
        <v>27709</v>
      </c>
      <c r="D63" s="176">
        <v>4491</v>
      </c>
      <c r="G63" s="283"/>
      <c r="H63" s="172" t="s">
        <v>147</v>
      </c>
      <c r="I63" s="174">
        <f t="shared" si="2"/>
        <v>-0.10270721925133686</v>
      </c>
      <c r="J63" s="174">
        <f t="shared" si="2"/>
        <v>-8.2849399922570677E-2</v>
      </c>
    </row>
    <row r="64" spans="1:10" x14ac:dyDescent="0.2">
      <c r="A64" s="283"/>
      <c r="B64" s="172" t="s">
        <v>146</v>
      </c>
      <c r="C64" s="176">
        <v>28733</v>
      </c>
      <c r="D64" s="176">
        <v>4788</v>
      </c>
      <c r="G64" s="283"/>
      <c r="H64" s="172" t="s">
        <v>148</v>
      </c>
      <c r="I64" s="174">
        <f t="shared" si="2"/>
        <v>-9.2131328548696101E-2</v>
      </c>
      <c r="J64" s="174">
        <f t="shared" si="2"/>
        <v>-5.5339805825242672E-2</v>
      </c>
    </row>
    <row r="65" spans="1:10" x14ac:dyDescent="0.2">
      <c r="A65" s="283"/>
      <c r="B65" s="172" t="s">
        <v>147</v>
      </c>
      <c r="C65" s="176">
        <v>26847</v>
      </c>
      <c r="D65" s="176">
        <v>4738</v>
      </c>
      <c r="G65" s="283"/>
      <c r="H65" s="172" t="s">
        <v>149</v>
      </c>
      <c r="I65" s="174">
        <f t="shared" si="2"/>
        <v>-0.12145338292705421</v>
      </c>
      <c r="J65" s="174">
        <f t="shared" si="2"/>
        <v>-7.5740740740740775E-2</v>
      </c>
    </row>
    <row r="66" spans="1:10" x14ac:dyDescent="0.2">
      <c r="A66" s="283"/>
      <c r="B66" s="172" t="s">
        <v>148</v>
      </c>
      <c r="C66" s="176">
        <v>27956</v>
      </c>
      <c r="D66" s="176">
        <v>4865</v>
      </c>
      <c r="G66" s="283"/>
      <c r="H66" s="172" t="s">
        <v>150</v>
      </c>
      <c r="I66" s="174">
        <f t="shared" si="2"/>
        <v>-3.44410063231535E-2</v>
      </c>
      <c r="J66" s="174">
        <f t="shared" si="2"/>
        <v>-8.9961153138417016E-3</v>
      </c>
    </row>
    <row r="67" spans="1:10" x14ac:dyDescent="0.2">
      <c r="A67" s="283"/>
      <c r="B67" s="172" t="s">
        <v>149</v>
      </c>
      <c r="C67" s="176">
        <v>28580</v>
      </c>
      <c r="D67" s="176">
        <v>4991</v>
      </c>
      <c r="G67" s="284"/>
      <c r="H67" s="172" t="s">
        <v>151</v>
      </c>
      <c r="I67" s="174"/>
      <c r="J67" s="174"/>
    </row>
    <row r="68" spans="1:10" x14ac:dyDescent="0.2">
      <c r="A68" s="283"/>
      <c r="B68" s="172" t="s">
        <v>150</v>
      </c>
      <c r="C68" s="176">
        <v>28708</v>
      </c>
      <c r="D68" s="176">
        <v>4847</v>
      </c>
    </row>
    <row r="69" spans="1:10" x14ac:dyDescent="0.2">
      <c r="A69" s="284"/>
      <c r="B69" s="172" t="s">
        <v>151</v>
      </c>
      <c r="C69" s="176"/>
      <c r="D69" s="176"/>
    </row>
    <row r="159" spans="2:2" x14ac:dyDescent="0.2">
      <c r="B159" s="212"/>
    </row>
  </sheetData>
  <mergeCells count="11">
    <mergeCell ref="H1:I1"/>
    <mergeCell ref="A10:A21"/>
    <mergeCell ref="G20:G31"/>
    <mergeCell ref="L21:Q23"/>
    <mergeCell ref="A22:A33"/>
    <mergeCell ref="G32:G43"/>
    <mergeCell ref="A34:A45"/>
    <mergeCell ref="G44:G55"/>
    <mergeCell ref="A46:A57"/>
    <mergeCell ref="G56:G67"/>
    <mergeCell ref="A58:A69"/>
  </mergeCells>
  <hyperlinks>
    <hyperlink ref="H1:I1" location="Index!A1" display="Regresar al Índice" xr:uid="{00000000-0004-0000-9900-000000000000}"/>
  </hyperlinks>
  <pageMargins left="0.7" right="0.7" top="0.75" bottom="0.75" header="0.3" footer="0.3"/>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Hoja168"/>
  <dimension ref="A1:I881"/>
  <sheetViews>
    <sheetView workbookViewId="0"/>
  </sheetViews>
  <sheetFormatPr baseColWidth="10" defaultRowHeight="14.25" x14ac:dyDescent="0.2"/>
  <cols>
    <col min="1" max="1" width="41.7109375" style="13" customWidth="1"/>
    <col min="2" max="2" width="32.7109375" style="13" customWidth="1"/>
    <col min="3" max="3" width="50.7109375" style="13" customWidth="1"/>
    <col min="4" max="4" width="15.7109375" style="13" customWidth="1"/>
    <col min="5" max="5" width="11.7109375" style="13" customWidth="1"/>
    <col min="6" max="6" width="15.7109375" style="13" customWidth="1"/>
    <col min="7" max="7" width="11.7109375" style="13" customWidth="1"/>
    <col min="8" max="8" width="5.7109375" style="13" customWidth="1"/>
    <col min="9" max="9" width="11.7109375" style="13" customWidth="1"/>
    <col min="10" max="16384" width="11.42578125" style="13"/>
  </cols>
  <sheetData>
    <row r="1" spans="1:9" x14ac:dyDescent="0.2">
      <c r="A1" s="13" t="s">
        <v>1318</v>
      </c>
      <c r="B1" s="13" t="s">
        <v>54</v>
      </c>
      <c r="C1" s="13" t="s">
        <v>54</v>
      </c>
      <c r="D1" s="13" t="s">
        <v>54</v>
      </c>
      <c r="E1" s="13" t="s">
        <v>54</v>
      </c>
      <c r="F1" s="13" t="s">
        <v>54</v>
      </c>
      <c r="G1" s="13" t="s">
        <v>54</v>
      </c>
      <c r="H1" s="290" t="s">
        <v>38</v>
      </c>
      <c r="I1" s="290"/>
    </row>
    <row r="2" spans="1:9" x14ac:dyDescent="0.2">
      <c r="A2" s="13" t="s">
        <v>152</v>
      </c>
      <c r="B2" s="13" t="s">
        <v>54</v>
      </c>
      <c r="C2" s="13" t="s">
        <v>54</v>
      </c>
      <c r="D2" s="13" t="s">
        <v>54</v>
      </c>
      <c r="E2" s="13" t="s">
        <v>54</v>
      </c>
      <c r="F2" s="13" t="s">
        <v>54</v>
      </c>
      <c r="G2" s="13" t="s">
        <v>54</v>
      </c>
      <c r="H2" s="13" t="s">
        <v>54</v>
      </c>
    </row>
    <row r="6" spans="1:9" x14ac:dyDescent="0.2">
      <c r="A6" s="13" t="s">
        <v>669</v>
      </c>
      <c r="B6" s="13" t="s">
        <v>670</v>
      </c>
      <c r="C6" s="13" t="s">
        <v>295</v>
      </c>
      <c r="D6" s="13" t="s">
        <v>1162</v>
      </c>
      <c r="E6" s="13" t="s">
        <v>981</v>
      </c>
      <c r="F6" s="13" t="s">
        <v>979</v>
      </c>
      <c r="G6" s="13" t="s">
        <v>980</v>
      </c>
      <c r="H6" s="13" t="s">
        <v>387</v>
      </c>
      <c r="I6" s="13" t="s">
        <v>139</v>
      </c>
    </row>
    <row r="7" spans="1:9" x14ac:dyDescent="0.2">
      <c r="A7" s="13" t="s">
        <v>595</v>
      </c>
      <c r="B7" s="13" t="s">
        <v>171</v>
      </c>
      <c r="C7" s="13" t="s">
        <v>390</v>
      </c>
      <c r="D7" s="13">
        <v>8868</v>
      </c>
      <c r="E7" s="13">
        <v>0.58814166335057705</v>
      </c>
      <c r="F7" s="13">
        <v>7840</v>
      </c>
      <c r="G7" s="13">
        <v>0.55662051828185999</v>
      </c>
      <c r="H7" s="13">
        <v>1028</v>
      </c>
      <c r="I7" s="13">
        <v>13.112244897959201</v>
      </c>
    </row>
    <row r="8" spans="1:9" x14ac:dyDescent="0.2">
      <c r="A8" s="13" t="s">
        <v>618</v>
      </c>
      <c r="B8" s="13" t="s">
        <v>183</v>
      </c>
      <c r="C8" s="13" t="s">
        <v>390</v>
      </c>
      <c r="D8" s="13">
        <v>4552</v>
      </c>
      <c r="E8" s="13">
        <v>0.61596752368065</v>
      </c>
      <c r="F8" s="13">
        <v>3873</v>
      </c>
      <c r="G8" s="13">
        <v>0.57225177304964503</v>
      </c>
      <c r="H8" s="13">
        <v>679</v>
      </c>
      <c r="I8" s="13">
        <v>17.531629227988599</v>
      </c>
    </row>
    <row r="9" spans="1:9" x14ac:dyDescent="0.2">
      <c r="A9" s="13" t="s">
        <v>578</v>
      </c>
      <c r="B9" s="13" t="s">
        <v>173</v>
      </c>
      <c r="C9" s="13" t="s">
        <v>391</v>
      </c>
      <c r="D9" s="13">
        <v>2236</v>
      </c>
      <c r="E9" s="13">
        <v>0.445507073122136</v>
      </c>
      <c r="F9" s="13">
        <v>1715</v>
      </c>
      <c r="G9" s="13">
        <v>0.36288616165890802</v>
      </c>
      <c r="H9" s="13">
        <v>521</v>
      </c>
      <c r="I9" s="13">
        <v>30.379008746355701</v>
      </c>
    </row>
    <row r="10" spans="1:9" x14ac:dyDescent="0.2">
      <c r="A10" s="13" t="s">
        <v>536</v>
      </c>
      <c r="B10" s="13" t="s">
        <v>176</v>
      </c>
      <c r="C10" s="13" t="s">
        <v>390</v>
      </c>
      <c r="D10" s="13">
        <v>698</v>
      </c>
      <c r="E10" s="13">
        <v>0.247079646017699</v>
      </c>
      <c r="F10" s="13">
        <v>232</v>
      </c>
      <c r="G10" s="13">
        <v>9.7030531158511096E-2</v>
      </c>
      <c r="H10" s="13">
        <v>466</v>
      </c>
      <c r="I10" s="13">
        <v>200.86206896551701</v>
      </c>
    </row>
    <row r="11" spans="1:9" x14ac:dyDescent="0.2">
      <c r="A11" s="13" t="s">
        <v>551</v>
      </c>
      <c r="B11" s="13" t="s">
        <v>57</v>
      </c>
      <c r="C11" s="13" t="s">
        <v>393</v>
      </c>
      <c r="D11" s="13">
        <v>150857</v>
      </c>
      <c r="E11" s="13">
        <v>0.22729936883468699</v>
      </c>
      <c r="F11" s="13">
        <v>150504</v>
      </c>
      <c r="G11" s="13">
        <v>0.224347211684229</v>
      </c>
      <c r="H11" s="13">
        <v>353</v>
      </c>
      <c r="I11" s="13">
        <v>0.23454526125552499</v>
      </c>
    </row>
    <row r="12" spans="1:9" x14ac:dyDescent="0.2">
      <c r="A12" s="13" t="s">
        <v>623</v>
      </c>
      <c r="B12" s="13" t="s">
        <v>254</v>
      </c>
      <c r="C12" s="13" t="s">
        <v>390</v>
      </c>
      <c r="D12" s="13">
        <v>1990</v>
      </c>
      <c r="E12" s="13">
        <v>0.27305159165751902</v>
      </c>
      <c r="F12" s="13">
        <v>1685</v>
      </c>
      <c r="G12" s="13">
        <v>0.23958481444618199</v>
      </c>
      <c r="H12" s="13">
        <v>305</v>
      </c>
      <c r="I12" s="13">
        <v>18.1008902077151</v>
      </c>
    </row>
    <row r="13" spans="1:9" x14ac:dyDescent="0.2">
      <c r="A13" s="13" t="s">
        <v>533</v>
      </c>
      <c r="B13" s="13" t="s">
        <v>198</v>
      </c>
      <c r="C13" s="13" t="s">
        <v>390</v>
      </c>
      <c r="D13" s="13">
        <v>2048</v>
      </c>
      <c r="E13" s="13">
        <v>0.61006851355376801</v>
      </c>
      <c r="F13" s="13">
        <v>1801</v>
      </c>
      <c r="G13" s="13">
        <v>0.59933444259567403</v>
      </c>
      <c r="H13" s="13">
        <v>247</v>
      </c>
      <c r="I13" s="13">
        <v>13.7146029983343</v>
      </c>
    </row>
    <row r="14" spans="1:9" x14ac:dyDescent="0.2">
      <c r="A14" s="13" t="s">
        <v>597</v>
      </c>
      <c r="B14" s="13" t="s">
        <v>164</v>
      </c>
      <c r="C14" s="13" t="s">
        <v>390</v>
      </c>
      <c r="D14" s="13">
        <v>3796</v>
      </c>
      <c r="E14" s="13">
        <v>0.49543200208822802</v>
      </c>
      <c r="F14" s="13">
        <v>3601</v>
      </c>
      <c r="G14" s="13">
        <v>0.48090277777777801</v>
      </c>
      <c r="H14" s="13">
        <v>195</v>
      </c>
      <c r="I14" s="13">
        <v>5.4151624548736601</v>
      </c>
    </row>
    <row r="15" spans="1:9" x14ac:dyDescent="0.2">
      <c r="A15" s="13" t="s">
        <v>610</v>
      </c>
      <c r="B15" s="13" t="s">
        <v>156</v>
      </c>
      <c r="C15" s="13" t="s">
        <v>395</v>
      </c>
      <c r="D15" s="13">
        <v>19915</v>
      </c>
      <c r="E15" s="13">
        <v>0.157994113400344</v>
      </c>
      <c r="F15" s="13">
        <v>19720</v>
      </c>
      <c r="G15" s="13">
        <v>0.15318765487722499</v>
      </c>
      <c r="H15" s="13">
        <v>195</v>
      </c>
      <c r="I15" s="13">
        <v>0.988843813387419</v>
      </c>
    </row>
    <row r="16" spans="1:9" x14ac:dyDescent="0.2">
      <c r="A16" s="13" t="s">
        <v>579</v>
      </c>
      <c r="B16" s="13" t="s">
        <v>155</v>
      </c>
      <c r="C16" s="13" t="s">
        <v>395</v>
      </c>
      <c r="D16" s="13">
        <v>31673</v>
      </c>
      <c r="E16" s="13">
        <v>0.44878498051718002</v>
      </c>
      <c r="F16" s="13">
        <v>31495</v>
      </c>
      <c r="G16" s="13">
        <v>0.439291442917916</v>
      </c>
      <c r="H16" s="13">
        <v>178</v>
      </c>
      <c r="I16" s="13">
        <v>0.56516907445627296</v>
      </c>
    </row>
    <row r="17" spans="1:9" x14ac:dyDescent="0.2">
      <c r="A17" s="13" t="s">
        <v>579</v>
      </c>
      <c r="B17" s="13" t="s">
        <v>155</v>
      </c>
      <c r="C17" s="13" t="s">
        <v>392</v>
      </c>
      <c r="D17" s="13">
        <v>4148</v>
      </c>
      <c r="E17" s="13">
        <v>5.8774353524619197E-2</v>
      </c>
      <c r="F17" s="13">
        <v>4018</v>
      </c>
      <c r="G17" s="13">
        <v>5.6042959760094803E-2</v>
      </c>
      <c r="H17" s="13">
        <v>130</v>
      </c>
      <c r="I17" s="13">
        <v>3.2354405176704799</v>
      </c>
    </row>
    <row r="18" spans="1:9" x14ac:dyDescent="0.2">
      <c r="A18" s="13" t="s">
        <v>609</v>
      </c>
      <c r="B18" s="13" t="s">
        <v>154</v>
      </c>
      <c r="C18" s="13" t="s">
        <v>388</v>
      </c>
      <c r="D18" s="13">
        <v>7804</v>
      </c>
      <c r="E18" s="13">
        <v>7.4887965530808301E-2</v>
      </c>
      <c r="F18" s="13">
        <v>7683</v>
      </c>
      <c r="G18" s="13">
        <v>7.2483867315747796E-2</v>
      </c>
      <c r="H18" s="13">
        <v>121</v>
      </c>
      <c r="I18" s="13">
        <v>1.5749056358193501</v>
      </c>
    </row>
    <row r="19" spans="1:9" x14ac:dyDescent="0.2">
      <c r="A19" s="13" t="s">
        <v>533</v>
      </c>
      <c r="B19" s="13" t="s">
        <v>198</v>
      </c>
      <c r="C19" s="13" t="s">
        <v>391</v>
      </c>
      <c r="D19" s="13">
        <v>673</v>
      </c>
      <c r="E19" s="13">
        <v>0.200476616026214</v>
      </c>
      <c r="F19" s="13">
        <v>563</v>
      </c>
      <c r="G19" s="13">
        <v>0.187354409317804</v>
      </c>
      <c r="H19" s="13">
        <v>110</v>
      </c>
      <c r="I19" s="13">
        <v>19.538188277086999</v>
      </c>
    </row>
    <row r="20" spans="1:9" x14ac:dyDescent="0.2">
      <c r="A20" s="13" t="s">
        <v>697</v>
      </c>
      <c r="B20" s="13" t="s">
        <v>275</v>
      </c>
      <c r="C20" s="13" t="s">
        <v>391</v>
      </c>
      <c r="D20" s="13">
        <v>246</v>
      </c>
      <c r="E20" s="13">
        <v>9.9033816425120796E-2</v>
      </c>
      <c r="F20" s="13">
        <v>152</v>
      </c>
      <c r="G20" s="13">
        <v>6.0509554140127403E-2</v>
      </c>
      <c r="H20" s="13">
        <v>94</v>
      </c>
      <c r="I20" s="13">
        <v>61.842105263157897</v>
      </c>
    </row>
    <row r="21" spans="1:9" x14ac:dyDescent="0.2">
      <c r="A21" s="13" t="s">
        <v>619</v>
      </c>
      <c r="B21" s="13" t="s">
        <v>187</v>
      </c>
      <c r="C21" s="13" t="s">
        <v>390</v>
      </c>
      <c r="D21" s="13">
        <v>1436</v>
      </c>
      <c r="E21" s="13">
        <v>0.49688581314878899</v>
      </c>
      <c r="F21" s="13">
        <v>1348</v>
      </c>
      <c r="G21" s="13">
        <v>0.47615683504062201</v>
      </c>
      <c r="H21" s="13">
        <v>88</v>
      </c>
      <c r="I21" s="13">
        <v>6.5281899109792301</v>
      </c>
    </row>
    <row r="22" spans="1:9" x14ac:dyDescent="0.2">
      <c r="A22" s="13" t="s">
        <v>598</v>
      </c>
      <c r="B22" s="13" t="s">
        <v>166</v>
      </c>
      <c r="C22" s="13" t="s">
        <v>390</v>
      </c>
      <c r="D22" s="13">
        <v>1806</v>
      </c>
      <c r="E22" s="13">
        <v>0.63457484188334501</v>
      </c>
      <c r="F22" s="13">
        <v>1723</v>
      </c>
      <c r="G22" s="13">
        <v>0.61579699785561104</v>
      </c>
      <c r="H22" s="13">
        <v>83</v>
      </c>
      <c r="I22" s="13">
        <v>4.8171793383633199</v>
      </c>
    </row>
    <row r="23" spans="1:9" x14ac:dyDescent="0.2">
      <c r="A23" s="13" t="s">
        <v>681</v>
      </c>
      <c r="B23" s="13" t="s">
        <v>165</v>
      </c>
      <c r="C23" s="13" t="s">
        <v>388</v>
      </c>
      <c r="D23" s="13">
        <v>4178</v>
      </c>
      <c r="E23" s="13">
        <v>0.13495703856838301</v>
      </c>
      <c r="F23" s="13">
        <v>4101</v>
      </c>
      <c r="G23" s="13">
        <v>0.13178020565552701</v>
      </c>
      <c r="H23" s="13">
        <v>77</v>
      </c>
      <c r="I23" s="13">
        <v>1.87759083150452</v>
      </c>
    </row>
    <row r="24" spans="1:9" x14ac:dyDescent="0.2">
      <c r="A24" s="13" t="s">
        <v>688</v>
      </c>
      <c r="B24" s="13" t="s">
        <v>238</v>
      </c>
      <c r="C24" s="13" t="s">
        <v>395</v>
      </c>
      <c r="D24" s="13">
        <v>811</v>
      </c>
      <c r="E24" s="13">
        <v>0.124424670144216</v>
      </c>
      <c r="F24" s="13">
        <v>735</v>
      </c>
      <c r="G24" s="13">
        <v>0.111974405850091</v>
      </c>
      <c r="H24" s="13">
        <v>76</v>
      </c>
      <c r="I24" s="13">
        <v>10.3401360544218</v>
      </c>
    </row>
    <row r="25" spans="1:9" x14ac:dyDescent="0.2">
      <c r="A25" s="13" t="s">
        <v>623</v>
      </c>
      <c r="B25" s="13" t="s">
        <v>254</v>
      </c>
      <c r="C25" s="13" t="s">
        <v>391</v>
      </c>
      <c r="D25" s="13">
        <v>2997</v>
      </c>
      <c r="E25" s="13">
        <v>0.41122392974753003</v>
      </c>
      <c r="F25" s="13">
        <v>2935</v>
      </c>
      <c r="G25" s="13">
        <v>0.41731835632020498</v>
      </c>
      <c r="H25" s="13">
        <v>62</v>
      </c>
      <c r="I25" s="13">
        <v>2.1124361158432601</v>
      </c>
    </row>
    <row r="26" spans="1:9" x14ac:dyDescent="0.2">
      <c r="A26" s="13" t="s">
        <v>610</v>
      </c>
      <c r="B26" s="13" t="s">
        <v>156</v>
      </c>
      <c r="C26" s="13" t="s">
        <v>392</v>
      </c>
      <c r="D26" s="13">
        <v>13378</v>
      </c>
      <c r="E26" s="13">
        <v>0.106133329102175</v>
      </c>
      <c r="F26" s="13">
        <v>13316</v>
      </c>
      <c r="G26" s="13">
        <v>0.103440507725412</v>
      </c>
      <c r="H26" s="13">
        <v>62</v>
      </c>
      <c r="I26" s="13">
        <v>0.46560528687293901</v>
      </c>
    </row>
    <row r="27" spans="1:9" x14ac:dyDescent="0.2">
      <c r="A27" s="13" t="s">
        <v>608</v>
      </c>
      <c r="B27" s="13" t="s">
        <v>205</v>
      </c>
      <c r="C27" s="13" t="s">
        <v>390</v>
      </c>
      <c r="D27" s="13">
        <v>186</v>
      </c>
      <c r="E27" s="13">
        <v>0.35769230769230798</v>
      </c>
      <c r="F27" s="13">
        <v>126</v>
      </c>
      <c r="G27" s="13">
        <v>0.27450980392156898</v>
      </c>
      <c r="H27" s="13">
        <v>60</v>
      </c>
      <c r="I27" s="13">
        <v>47.619047619047599</v>
      </c>
    </row>
    <row r="28" spans="1:9" x14ac:dyDescent="0.2">
      <c r="A28" s="13" t="s">
        <v>689</v>
      </c>
      <c r="B28" s="13" t="s">
        <v>160</v>
      </c>
      <c r="C28" s="13" t="s">
        <v>392</v>
      </c>
      <c r="D28" s="13">
        <v>569</v>
      </c>
      <c r="E28" s="13">
        <v>9.5071010860484501E-2</v>
      </c>
      <c r="F28" s="13">
        <v>523</v>
      </c>
      <c r="G28" s="13">
        <v>8.0239337220006104E-2</v>
      </c>
      <c r="H28" s="13">
        <v>46</v>
      </c>
      <c r="I28" s="13">
        <v>8.7954110898661693</v>
      </c>
    </row>
    <row r="29" spans="1:9" x14ac:dyDescent="0.2">
      <c r="A29" s="13" t="s">
        <v>576</v>
      </c>
      <c r="B29" s="13" t="s">
        <v>256</v>
      </c>
      <c r="C29" s="13" t="s">
        <v>389</v>
      </c>
      <c r="D29" s="13">
        <v>134</v>
      </c>
      <c r="E29" s="13">
        <v>0.213716108452951</v>
      </c>
      <c r="F29" s="13">
        <v>93</v>
      </c>
      <c r="G29" s="13">
        <v>0.16726618705036</v>
      </c>
      <c r="H29" s="13">
        <v>41</v>
      </c>
      <c r="I29" s="13">
        <v>44.086021505376401</v>
      </c>
    </row>
    <row r="30" spans="1:9" x14ac:dyDescent="0.2">
      <c r="A30" s="13" t="s">
        <v>691</v>
      </c>
      <c r="B30" s="13" t="s">
        <v>274</v>
      </c>
      <c r="C30" s="13" t="s">
        <v>389</v>
      </c>
      <c r="D30" s="13">
        <v>192</v>
      </c>
      <c r="E30" s="13">
        <v>5.10910058541778E-2</v>
      </c>
      <c r="F30" s="13">
        <v>154</v>
      </c>
      <c r="G30" s="13">
        <v>3.2863849765258198E-2</v>
      </c>
      <c r="H30" s="13">
        <v>38</v>
      </c>
      <c r="I30" s="13">
        <v>24.675324675324699</v>
      </c>
    </row>
    <row r="31" spans="1:9" x14ac:dyDescent="0.2">
      <c r="A31" s="13" t="s">
        <v>560</v>
      </c>
      <c r="B31" s="13" t="s">
        <v>263</v>
      </c>
      <c r="C31" s="13" t="s">
        <v>391</v>
      </c>
      <c r="D31" s="13">
        <v>1234</v>
      </c>
      <c r="E31" s="13">
        <v>0.59990277102576595</v>
      </c>
      <c r="F31" s="13">
        <v>1196</v>
      </c>
      <c r="G31" s="13">
        <v>0.59032576505429402</v>
      </c>
      <c r="H31" s="13">
        <v>38</v>
      </c>
      <c r="I31" s="13">
        <v>3.1772575250836201</v>
      </c>
    </row>
    <row r="32" spans="1:9" x14ac:dyDescent="0.2">
      <c r="A32" s="13" t="s">
        <v>605</v>
      </c>
      <c r="B32" s="13" t="s">
        <v>270</v>
      </c>
      <c r="C32" s="13" t="s">
        <v>391</v>
      </c>
      <c r="D32" s="13">
        <v>10940</v>
      </c>
      <c r="E32" s="13">
        <v>0.28896695633799102</v>
      </c>
      <c r="F32" s="13">
        <v>10904</v>
      </c>
      <c r="G32" s="13">
        <v>0.28619422572178499</v>
      </c>
      <c r="H32" s="13">
        <v>36</v>
      </c>
      <c r="I32" s="13">
        <v>0.330154071900224</v>
      </c>
    </row>
    <row r="33" spans="1:9" x14ac:dyDescent="0.2">
      <c r="A33" s="13" t="s">
        <v>615</v>
      </c>
      <c r="B33" s="13" t="s">
        <v>197</v>
      </c>
      <c r="C33" s="13" t="s">
        <v>395</v>
      </c>
      <c r="D33" s="13">
        <v>1503</v>
      </c>
      <c r="E33" s="13">
        <v>0.13541760518965701</v>
      </c>
      <c r="F33" s="13">
        <v>1469</v>
      </c>
      <c r="G33" s="13">
        <v>0.131890824205423</v>
      </c>
      <c r="H33" s="13">
        <v>34</v>
      </c>
      <c r="I33" s="13">
        <v>2.3144996596323999</v>
      </c>
    </row>
    <row r="34" spans="1:9" x14ac:dyDescent="0.2">
      <c r="A34" s="13" t="s">
        <v>573</v>
      </c>
      <c r="B34" s="13" t="s">
        <v>227</v>
      </c>
      <c r="C34" s="13" t="s">
        <v>388</v>
      </c>
      <c r="D34" s="13">
        <v>160</v>
      </c>
      <c r="E34" s="13">
        <v>0.898876404494382</v>
      </c>
      <c r="F34" s="13">
        <v>127</v>
      </c>
      <c r="G34" s="13">
        <v>0.83552631578947401</v>
      </c>
      <c r="H34" s="13">
        <v>33</v>
      </c>
      <c r="I34" s="13">
        <v>25.984251968503902</v>
      </c>
    </row>
    <row r="35" spans="1:9" x14ac:dyDescent="0.2">
      <c r="A35" s="13" t="s">
        <v>595</v>
      </c>
      <c r="B35" s="13" t="s">
        <v>171</v>
      </c>
      <c r="C35" s="13" t="s">
        <v>389</v>
      </c>
      <c r="D35" s="13">
        <v>577</v>
      </c>
      <c r="E35" s="13">
        <v>3.8267674757925502E-2</v>
      </c>
      <c r="F35" s="13">
        <v>544</v>
      </c>
      <c r="G35" s="13">
        <v>3.8622648207312697E-2</v>
      </c>
      <c r="H35" s="13">
        <v>33</v>
      </c>
      <c r="I35" s="13">
        <v>6.0661764705882204</v>
      </c>
    </row>
    <row r="36" spans="1:9" x14ac:dyDescent="0.2">
      <c r="A36" s="13" t="s">
        <v>542</v>
      </c>
      <c r="B36" s="13" t="s">
        <v>179</v>
      </c>
      <c r="C36" s="13" t="s">
        <v>395</v>
      </c>
      <c r="D36" s="13">
        <v>1532</v>
      </c>
      <c r="E36" s="13">
        <v>0.25747899159663901</v>
      </c>
      <c r="F36" s="13">
        <v>1500</v>
      </c>
      <c r="G36" s="13">
        <v>0.25159342502515902</v>
      </c>
      <c r="H36" s="13">
        <v>32</v>
      </c>
      <c r="I36" s="13">
        <v>2.13333333333334</v>
      </c>
    </row>
    <row r="37" spans="1:9" x14ac:dyDescent="0.2">
      <c r="A37" s="13" t="s">
        <v>585</v>
      </c>
      <c r="B37" s="13" t="s">
        <v>193</v>
      </c>
      <c r="C37" s="13" t="s">
        <v>392</v>
      </c>
      <c r="D37" s="13">
        <v>1159</v>
      </c>
      <c r="E37" s="13">
        <v>7.3335864338142195E-2</v>
      </c>
      <c r="F37" s="13">
        <v>1131</v>
      </c>
      <c r="G37" s="13">
        <v>7.1374479363877294E-2</v>
      </c>
      <c r="H37" s="13">
        <v>28</v>
      </c>
      <c r="I37" s="13">
        <v>2.4756852343059199</v>
      </c>
    </row>
    <row r="38" spans="1:9" x14ac:dyDescent="0.2">
      <c r="A38" s="13" t="s">
        <v>605</v>
      </c>
      <c r="B38" s="13" t="s">
        <v>270</v>
      </c>
      <c r="C38" s="13" t="s">
        <v>390</v>
      </c>
      <c r="D38" s="13">
        <v>6025</v>
      </c>
      <c r="E38" s="13">
        <v>0.159143136374442</v>
      </c>
      <c r="F38" s="13">
        <v>5999</v>
      </c>
      <c r="G38" s="13">
        <v>0.15745406824147001</v>
      </c>
      <c r="H38" s="13">
        <v>26</v>
      </c>
      <c r="I38" s="13">
        <v>0.43340556759459098</v>
      </c>
    </row>
    <row r="39" spans="1:9" x14ac:dyDescent="0.2">
      <c r="A39" s="13" t="s">
        <v>554</v>
      </c>
      <c r="B39" s="13" t="s">
        <v>186</v>
      </c>
      <c r="C39" s="13" t="s">
        <v>395</v>
      </c>
      <c r="D39" s="13">
        <v>875</v>
      </c>
      <c r="E39" s="13">
        <v>0.88383838383838398</v>
      </c>
      <c r="F39" s="13">
        <v>850</v>
      </c>
      <c r="G39" s="13">
        <v>0.88082901554404103</v>
      </c>
      <c r="H39" s="13">
        <v>25</v>
      </c>
      <c r="I39" s="13">
        <v>2.94117647058822</v>
      </c>
    </row>
    <row r="40" spans="1:9" x14ac:dyDescent="0.2">
      <c r="A40" s="13" t="s">
        <v>576</v>
      </c>
      <c r="B40" s="13" t="s">
        <v>256</v>
      </c>
      <c r="C40" s="13" t="s">
        <v>395</v>
      </c>
      <c r="D40" s="13">
        <v>51</v>
      </c>
      <c r="E40" s="13">
        <v>8.1339712918660295E-2</v>
      </c>
      <c r="F40" s="13">
        <v>27</v>
      </c>
      <c r="G40" s="13">
        <v>4.8561151079136701E-2</v>
      </c>
      <c r="H40" s="13">
        <v>24</v>
      </c>
      <c r="I40" s="13">
        <v>88.8888888888889</v>
      </c>
    </row>
    <row r="41" spans="1:9" x14ac:dyDescent="0.2">
      <c r="A41" s="13" t="s">
        <v>695</v>
      </c>
      <c r="B41" s="13" t="s">
        <v>265</v>
      </c>
      <c r="C41" s="13" t="s">
        <v>390</v>
      </c>
      <c r="D41" s="13">
        <v>348</v>
      </c>
      <c r="E41" s="13">
        <v>0.92553191489361697</v>
      </c>
      <c r="F41" s="13">
        <v>325</v>
      </c>
      <c r="G41" s="13">
        <v>0.92067988668555201</v>
      </c>
      <c r="H41" s="13">
        <v>23</v>
      </c>
      <c r="I41" s="13">
        <v>7.0769230769230704</v>
      </c>
    </row>
    <row r="42" spans="1:9" x14ac:dyDescent="0.2">
      <c r="A42" s="13" t="s">
        <v>565</v>
      </c>
      <c r="B42" s="13" t="s">
        <v>162</v>
      </c>
      <c r="C42" s="13" t="s">
        <v>392</v>
      </c>
      <c r="D42" s="13">
        <v>1225</v>
      </c>
      <c r="E42" s="13">
        <v>3.5770600946095903E-2</v>
      </c>
      <c r="F42" s="13">
        <v>1202</v>
      </c>
      <c r="G42" s="13">
        <v>3.4424492367614599E-2</v>
      </c>
      <c r="H42" s="13">
        <v>23</v>
      </c>
      <c r="I42" s="13">
        <v>1.9134775374376001</v>
      </c>
    </row>
    <row r="43" spans="1:9" x14ac:dyDescent="0.2">
      <c r="A43" s="13" t="s">
        <v>600</v>
      </c>
      <c r="B43" s="13" t="s">
        <v>199</v>
      </c>
      <c r="C43" s="13" t="s">
        <v>390</v>
      </c>
      <c r="D43" s="13">
        <v>157</v>
      </c>
      <c r="E43" s="13">
        <v>0.14272727272727301</v>
      </c>
      <c r="F43" s="13">
        <v>136</v>
      </c>
      <c r="G43" s="13">
        <v>0.122743682310469</v>
      </c>
      <c r="H43" s="13">
        <v>21</v>
      </c>
      <c r="I43" s="13">
        <v>15.4411764705882</v>
      </c>
    </row>
    <row r="44" spans="1:9" x14ac:dyDescent="0.2">
      <c r="A44" s="13" t="s">
        <v>679</v>
      </c>
      <c r="B44" s="13" t="s">
        <v>153</v>
      </c>
      <c r="C44" s="13" t="s">
        <v>394</v>
      </c>
      <c r="D44" s="13">
        <v>210</v>
      </c>
      <c r="E44" s="13">
        <v>4.9709907184501895E-4</v>
      </c>
      <c r="F44" s="13">
        <v>190</v>
      </c>
      <c r="G44" s="13">
        <v>4.4382568395873802E-4</v>
      </c>
      <c r="H44" s="13">
        <v>20</v>
      </c>
      <c r="I44" s="13">
        <v>10.526315789473699</v>
      </c>
    </row>
    <row r="45" spans="1:9" x14ac:dyDescent="0.2">
      <c r="A45" s="13" t="s">
        <v>694</v>
      </c>
      <c r="B45" s="13" t="s">
        <v>169</v>
      </c>
      <c r="C45" s="13" t="s">
        <v>391</v>
      </c>
      <c r="D45" s="13">
        <v>1114</v>
      </c>
      <c r="E45" s="13">
        <v>0.37711577522004103</v>
      </c>
      <c r="F45" s="13">
        <v>1095</v>
      </c>
      <c r="G45" s="13">
        <v>0.36980749746707198</v>
      </c>
      <c r="H45" s="13">
        <v>19</v>
      </c>
      <c r="I45" s="13">
        <v>1.7351598173515901</v>
      </c>
    </row>
    <row r="46" spans="1:9" x14ac:dyDescent="0.2">
      <c r="A46" s="13" t="s">
        <v>530</v>
      </c>
      <c r="B46" s="13" t="s">
        <v>276</v>
      </c>
      <c r="C46" s="13" t="s">
        <v>393</v>
      </c>
      <c r="D46" s="13">
        <v>1501</v>
      </c>
      <c r="E46" s="13">
        <v>0.29611363188005502</v>
      </c>
      <c r="F46" s="13">
        <v>1482</v>
      </c>
      <c r="G46" s="13">
        <v>0.29144542772861398</v>
      </c>
      <c r="H46" s="13">
        <v>19</v>
      </c>
      <c r="I46" s="13">
        <v>1.2820512820512799</v>
      </c>
    </row>
    <row r="47" spans="1:9" x14ac:dyDescent="0.2">
      <c r="A47" s="13" t="s">
        <v>567</v>
      </c>
      <c r="B47" s="13" t="s">
        <v>255</v>
      </c>
      <c r="C47" s="13" t="s">
        <v>395</v>
      </c>
      <c r="D47" s="13">
        <v>366</v>
      </c>
      <c r="E47" s="13">
        <v>0.32591273374888702</v>
      </c>
      <c r="F47" s="13">
        <v>347</v>
      </c>
      <c r="G47" s="13">
        <v>0.30572687224669598</v>
      </c>
      <c r="H47" s="13">
        <v>19</v>
      </c>
      <c r="I47" s="13">
        <v>5.4755043227665796</v>
      </c>
    </row>
    <row r="48" spans="1:9" x14ac:dyDescent="0.2">
      <c r="A48" s="13" t="s">
        <v>579</v>
      </c>
      <c r="B48" s="13" t="s">
        <v>155</v>
      </c>
      <c r="C48" s="13" t="s">
        <v>396</v>
      </c>
      <c r="D48" s="13">
        <v>907</v>
      </c>
      <c r="E48" s="13">
        <v>1.28515763372299E-2</v>
      </c>
      <c r="F48" s="13">
        <v>888</v>
      </c>
      <c r="G48" s="13">
        <v>1.2385800962410201E-2</v>
      </c>
      <c r="H48" s="13">
        <v>19</v>
      </c>
      <c r="I48" s="13">
        <v>2.13963963963963</v>
      </c>
    </row>
    <row r="49" spans="1:9" x14ac:dyDescent="0.2">
      <c r="A49" s="13" t="s">
        <v>575</v>
      </c>
      <c r="B49" s="13" t="s">
        <v>158</v>
      </c>
      <c r="C49" s="13" t="s">
        <v>395</v>
      </c>
      <c r="D49" s="13">
        <v>2617</v>
      </c>
      <c r="E49" s="13">
        <v>0.12048248239031401</v>
      </c>
      <c r="F49" s="13">
        <v>2599</v>
      </c>
      <c r="G49" s="13">
        <v>0.119181914064291</v>
      </c>
      <c r="H49" s="13">
        <v>18</v>
      </c>
      <c r="I49" s="13">
        <v>0.69257406694882595</v>
      </c>
    </row>
    <row r="50" spans="1:9" x14ac:dyDescent="0.2">
      <c r="A50" s="13" t="s">
        <v>610</v>
      </c>
      <c r="B50" s="13" t="s">
        <v>156</v>
      </c>
      <c r="C50" s="13" t="s">
        <v>390</v>
      </c>
      <c r="D50" s="13">
        <v>344</v>
      </c>
      <c r="E50" s="13">
        <v>2.7290974144975398E-3</v>
      </c>
      <c r="F50" s="13">
        <v>326</v>
      </c>
      <c r="G50" s="13">
        <v>2.53241255020158E-3</v>
      </c>
      <c r="H50" s="13">
        <v>18</v>
      </c>
      <c r="I50" s="13">
        <v>5.5214723926380298</v>
      </c>
    </row>
    <row r="51" spans="1:9" x14ac:dyDescent="0.2">
      <c r="A51" s="13" t="s">
        <v>605</v>
      </c>
      <c r="B51" s="13" t="s">
        <v>270</v>
      </c>
      <c r="C51" s="13" t="s">
        <v>392</v>
      </c>
      <c r="D51" s="13">
        <v>1695</v>
      </c>
      <c r="E51" s="13">
        <v>4.4771388573390698E-2</v>
      </c>
      <c r="F51" s="13">
        <v>1678</v>
      </c>
      <c r="G51" s="13">
        <v>4.4041994750656198E-2</v>
      </c>
      <c r="H51" s="13">
        <v>17</v>
      </c>
      <c r="I51" s="13">
        <v>1.01311084624554</v>
      </c>
    </row>
    <row r="52" spans="1:9" x14ac:dyDescent="0.2">
      <c r="A52" s="13" t="s">
        <v>690</v>
      </c>
      <c r="B52" s="13" t="s">
        <v>204</v>
      </c>
      <c r="C52" s="13" t="s">
        <v>391</v>
      </c>
      <c r="D52" s="13">
        <v>626</v>
      </c>
      <c r="E52" s="13">
        <v>0.69710467706013401</v>
      </c>
      <c r="F52" s="13">
        <v>610</v>
      </c>
      <c r="G52" s="13">
        <v>0.65310492505353301</v>
      </c>
      <c r="H52" s="13">
        <v>16</v>
      </c>
      <c r="I52" s="13">
        <v>2.6229508196721198</v>
      </c>
    </row>
    <row r="53" spans="1:9" x14ac:dyDescent="0.2">
      <c r="A53" s="13" t="s">
        <v>594</v>
      </c>
      <c r="B53" s="13" t="s">
        <v>175</v>
      </c>
      <c r="C53" s="13" t="s">
        <v>392</v>
      </c>
      <c r="D53" s="13">
        <v>239</v>
      </c>
      <c r="E53" s="13">
        <v>4.6826018808777403E-2</v>
      </c>
      <c r="F53" s="13">
        <v>223</v>
      </c>
      <c r="G53" s="13">
        <v>4.1434410999628399E-2</v>
      </c>
      <c r="H53" s="13">
        <v>16</v>
      </c>
      <c r="I53" s="13">
        <v>7.1748878923766801</v>
      </c>
    </row>
    <row r="54" spans="1:9" x14ac:dyDescent="0.2">
      <c r="A54" s="13" t="s">
        <v>562</v>
      </c>
      <c r="B54" s="13" t="s">
        <v>163</v>
      </c>
      <c r="C54" s="13" t="s">
        <v>389</v>
      </c>
      <c r="D54" s="13">
        <v>494</v>
      </c>
      <c r="E54" s="13">
        <v>6.1465721040189103E-2</v>
      </c>
      <c r="F54" s="13">
        <v>480</v>
      </c>
      <c r="G54" s="13">
        <v>5.7699242697439597E-2</v>
      </c>
      <c r="H54" s="13">
        <v>14</v>
      </c>
      <c r="I54" s="13">
        <v>2.9166666666666599</v>
      </c>
    </row>
    <row r="55" spans="1:9" x14ac:dyDescent="0.2">
      <c r="A55" s="13" t="s">
        <v>681</v>
      </c>
      <c r="B55" s="13" t="s">
        <v>165</v>
      </c>
      <c r="C55" s="13" t="s">
        <v>395</v>
      </c>
      <c r="D55" s="13">
        <v>3729</v>
      </c>
      <c r="E55" s="13">
        <v>0.12045351766909999</v>
      </c>
      <c r="F55" s="13">
        <v>3716</v>
      </c>
      <c r="G55" s="13">
        <v>0.119408740359897</v>
      </c>
      <c r="H55" s="13">
        <v>13</v>
      </c>
      <c r="I55" s="13">
        <v>0.34983853606027598</v>
      </c>
    </row>
    <row r="56" spans="1:9" x14ac:dyDescent="0.2">
      <c r="A56" s="13" t="s">
        <v>562</v>
      </c>
      <c r="B56" s="13" t="s">
        <v>163</v>
      </c>
      <c r="C56" s="13" t="s">
        <v>395</v>
      </c>
      <c r="D56" s="13">
        <v>528</v>
      </c>
      <c r="E56" s="13">
        <v>6.56961552818216E-2</v>
      </c>
      <c r="F56" s="13">
        <v>515</v>
      </c>
      <c r="G56" s="13">
        <v>6.1906479144127897E-2</v>
      </c>
      <c r="H56" s="13">
        <v>13</v>
      </c>
      <c r="I56" s="13">
        <v>2.5242718446602002</v>
      </c>
    </row>
    <row r="57" spans="1:9" x14ac:dyDescent="0.2">
      <c r="A57" s="13" t="s">
        <v>575</v>
      </c>
      <c r="B57" s="13" t="s">
        <v>158</v>
      </c>
      <c r="C57" s="13" t="s">
        <v>389</v>
      </c>
      <c r="D57" s="13">
        <v>2314</v>
      </c>
      <c r="E57" s="13">
        <v>0.106532848395562</v>
      </c>
      <c r="F57" s="13">
        <v>2301</v>
      </c>
      <c r="G57" s="13">
        <v>0.105516577245838</v>
      </c>
      <c r="H57" s="13">
        <v>13</v>
      </c>
      <c r="I57" s="13">
        <v>0.56497175141243505</v>
      </c>
    </row>
    <row r="58" spans="1:9" x14ac:dyDescent="0.2">
      <c r="A58" s="13" t="s">
        <v>606</v>
      </c>
      <c r="B58" s="13" t="s">
        <v>262</v>
      </c>
      <c r="C58" s="13" t="s">
        <v>388</v>
      </c>
      <c r="D58" s="13">
        <v>597</v>
      </c>
      <c r="E58" s="13">
        <v>7.8791078263164796E-2</v>
      </c>
      <c r="F58" s="13">
        <v>585</v>
      </c>
      <c r="G58" s="13">
        <v>7.5105918603158295E-2</v>
      </c>
      <c r="H58" s="13">
        <v>12</v>
      </c>
      <c r="I58" s="13">
        <v>2.05128205128204</v>
      </c>
    </row>
    <row r="59" spans="1:9" x14ac:dyDescent="0.2">
      <c r="A59" s="13" t="s">
        <v>684</v>
      </c>
      <c r="B59" s="13" t="s">
        <v>260</v>
      </c>
      <c r="C59" s="13" t="s">
        <v>392</v>
      </c>
      <c r="D59" s="13">
        <v>147</v>
      </c>
      <c r="E59" s="13">
        <v>0.28767123287671198</v>
      </c>
      <c r="F59" s="13">
        <v>136</v>
      </c>
      <c r="G59" s="13">
        <v>0.27419354838709697</v>
      </c>
      <c r="H59" s="13">
        <v>11</v>
      </c>
      <c r="I59" s="13">
        <v>8.0882352941176396</v>
      </c>
    </row>
    <row r="60" spans="1:9" x14ac:dyDescent="0.2">
      <c r="A60" s="13" t="s">
        <v>548</v>
      </c>
      <c r="B60" s="13" t="s">
        <v>206</v>
      </c>
      <c r="C60" s="13" t="s">
        <v>390</v>
      </c>
      <c r="D60" s="13">
        <v>106</v>
      </c>
      <c r="E60" s="13">
        <v>0.15014164305948999</v>
      </c>
      <c r="F60" s="13">
        <v>95</v>
      </c>
      <c r="G60" s="13">
        <v>0.13418079096045199</v>
      </c>
      <c r="H60" s="13">
        <v>11</v>
      </c>
      <c r="I60" s="13">
        <v>11.578947368421</v>
      </c>
    </row>
    <row r="61" spans="1:9" x14ac:dyDescent="0.2">
      <c r="A61" s="13" t="s">
        <v>556</v>
      </c>
      <c r="B61" s="13" t="s">
        <v>257</v>
      </c>
      <c r="C61" s="13" t="s">
        <v>395</v>
      </c>
      <c r="D61" s="13">
        <v>293</v>
      </c>
      <c r="E61" s="13">
        <v>6.5285204991087406E-2</v>
      </c>
      <c r="F61" s="13">
        <v>282</v>
      </c>
      <c r="G61" s="13">
        <v>6.0038322333404302E-2</v>
      </c>
      <c r="H61" s="13">
        <v>11</v>
      </c>
      <c r="I61" s="13">
        <v>3.9007092198581499</v>
      </c>
    </row>
    <row r="62" spans="1:9" x14ac:dyDescent="0.2">
      <c r="A62" s="13" t="s">
        <v>595</v>
      </c>
      <c r="B62" s="13" t="s">
        <v>171</v>
      </c>
      <c r="C62" s="13" t="s">
        <v>395</v>
      </c>
      <c r="D62" s="13">
        <v>511</v>
      </c>
      <c r="E62" s="13">
        <v>3.3890436397400199E-2</v>
      </c>
      <c r="F62" s="13">
        <v>500</v>
      </c>
      <c r="G62" s="13">
        <v>3.5498757543485998E-2</v>
      </c>
      <c r="H62" s="13">
        <v>11</v>
      </c>
      <c r="I62" s="13">
        <v>2.2000000000000002</v>
      </c>
    </row>
    <row r="63" spans="1:9" x14ac:dyDescent="0.2">
      <c r="A63" s="13" t="s">
        <v>694</v>
      </c>
      <c r="B63" s="13" t="s">
        <v>169</v>
      </c>
      <c r="C63" s="13" t="s">
        <v>393</v>
      </c>
      <c r="D63" s="13">
        <v>530</v>
      </c>
      <c r="E63" s="13">
        <v>0.17941773865944499</v>
      </c>
      <c r="F63" s="13">
        <v>520</v>
      </c>
      <c r="G63" s="13">
        <v>0.17561634582911201</v>
      </c>
      <c r="H63" s="13">
        <v>10</v>
      </c>
      <c r="I63" s="13">
        <v>1.92307692307692</v>
      </c>
    </row>
    <row r="64" spans="1:9" x14ac:dyDescent="0.2">
      <c r="A64" s="13" t="s">
        <v>555</v>
      </c>
      <c r="B64" s="13" t="s">
        <v>170</v>
      </c>
      <c r="C64" s="13" t="s">
        <v>395</v>
      </c>
      <c r="D64" s="13">
        <v>1173</v>
      </c>
      <c r="E64" s="13">
        <v>0.51155691234191003</v>
      </c>
      <c r="F64" s="13">
        <v>1163</v>
      </c>
      <c r="G64" s="13">
        <v>0.47605403192795698</v>
      </c>
      <c r="H64" s="13">
        <v>10</v>
      </c>
      <c r="I64" s="13">
        <v>0.85984522785897999</v>
      </c>
    </row>
    <row r="65" spans="1:9" x14ac:dyDescent="0.2">
      <c r="A65" s="13" t="s">
        <v>607</v>
      </c>
      <c r="B65" s="13" t="s">
        <v>172</v>
      </c>
      <c r="C65" s="13" t="s">
        <v>390</v>
      </c>
      <c r="D65" s="13">
        <v>422</v>
      </c>
      <c r="E65" s="13">
        <v>0.74955595026642996</v>
      </c>
      <c r="F65" s="13">
        <v>412</v>
      </c>
      <c r="G65" s="13">
        <v>0.74368231046931399</v>
      </c>
      <c r="H65" s="13">
        <v>10</v>
      </c>
      <c r="I65" s="13">
        <v>2.42718446601942</v>
      </c>
    </row>
    <row r="66" spans="1:9" x14ac:dyDescent="0.2">
      <c r="A66" s="13" t="s">
        <v>693</v>
      </c>
      <c r="B66" s="13" t="s">
        <v>200</v>
      </c>
      <c r="C66" s="13" t="s">
        <v>388</v>
      </c>
      <c r="D66" s="13">
        <v>101</v>
      </c>
      <c r="E66" s="13">
        <v>0.25376884422110602</v>
      </c>
      <c r="F66" s="13">
        <v>92</v>
      </c>
      <c r="G66" s="13">
        <v>0.22493887530562301</v>
      </c>
      <c r="H66" s="13">
        <v>9</v>
      </c>
      <c r="I66" s="13">
        <v>9.7826086956521703</v>
      </c>
    </row>
    <row r="67" spans="1:9" x14ac:dyDescent="0.2">
      <c r="A67" s="13" t="s">
        <v>535</v>
      </c>
      <c r="B67" s="13" t="s">
        <v>157</v>
      </c>
      <c r="C67" s="13" t="s">
        <v>395</v>
      </c>
      <c r="D67" s="13">
        <v>3240</v>
      </c>
      <c r="E67" s="13">
        <v>9.0512906469996601E-2</v>
      </c>
      <c r="F67" s="13">
        <v>3231</v>
      </c>
      <c r="G67" s="13">
        <v>8.72724326076387E-2</v>
      </c>
      <c r="H67" s="13">
        <v>9</v>
      </c>
      <c r="I67" s="13">
        <v>0.27855153203342198</v>
      </c>
    </row>
    <row r="68" spans="1:9" x14ac:dyDescent="0.2">
      <c r="A68" s="13" t="s">
        <v>547</v>
      </c>
      <c r="B68" s="13" t="s">
        <v>180</v>
      </c>
      <c r="C68" s="13" t="s">
        <v>395</v>
      </c>
      <c r="D68" s="13">
        <v>523</v>
      </c>
      <c r="E68" s="13">
        <v>0.15185830429732899</v>
      </c>
      <c r="F68" s="13">
        <v>514</v>
      </c>
      <c r="G68" s="13">
        <v>0.148554913294798</v>
      </c>
      <c r="H68" s="13">
        <v>9</v>
      </c>
      <c r="I68" s="13">
        <v>1.75097276264591</v>
      </c>
    </row>
    <row r="69" spans="1:9" x14ac:dyDescent="0.2">
      <c r="A69" s="13" t="s">
        <v>575</v>
      </c>
      <c r="B69" s="13" t="s">
        <v>158</v>
      </c>
      <c r="C69" s="13" t="s">
        <v>393</v>
      </c>
      <c r="D69" s="13">
        <v>3995</v>
      </c>
      <c r="E69" s="13">
        <v>0.18392339210901901</v>
      </c>
      <c r="F69" s="13">
        <v>3986</v>
      </c>
      <c r="G69" s="13">
        <v>0.18278534415554601</v>
      </c>
      <c r="H69" s="13">
        <v>9</v>
      </c>
      <c r="I69" s="13">
        <v>0.225790265930748</v>
      </c>
    </row>
    <row r="70" spans="1:9" x14ac:dyDescent="0.2">
      <c r="A70" s="13" t="s">
        <v>575</v>
      </c>
      <c r="B70" s="13" t="s">
        <v>158</v>
      </c>
      <c r="C70" s="13" t="s">
        <v>388</v>
      </c>
      <c r="D70" s="13">
        <v>2138</v>
      </c>
      <c r="E70" s="13">
        <v>9.8430090695640196E-2</v>
      </c>
      <c r="F70" s="13">
        <v>2129</v>
      </c>
      <c r="G70" s="13">
        <v>9.7629201632503299E-2</v>
      </c>
      <c r="H70" s="13">
        <v>9</v>
      </c>
      <c r="I70" s="13">
        <v>0.42273367778300502</v>
      </c>
    </row>
    <row r="71" spans="1:9" x14ac:dyDescent="0.2">
      <c r="A71" s="13" t="s">
        <v>586</v>
      </c>
      <c r="B71" s="13" t="s">
        <v>232</v>
      </c>
      <c r="C71" s="13" t="s">
        <v>395</v>
      </c>
      <c r="D71" s="13">
        <v>47</v>
      </c>
      <c r="E71" s="13">
        <v>5.4147465437787999E-2</v>
      </c>
      <c r="F71" s="13">
        <v>38</v>
      </c>
      <c r="G71" s="13">
        <v>4.1349292709466801E-2</v>
      </c>
      <c r="H71" s="13">
        <v>9</v>
      </c>
      <c r="I71" s="13">
        <v>23.684210526315798</v>
      </c>
    </row>
    <row r="72" spans="1:9" x14ac:dyDescent="0.2">
      <c r="A72" s="13" t="s">
        <v>595</v>
      </c>
      <c r="B72" s="13" t="s">
        <v>171</v>
      </c>
      <c r="C72" s="13" t="s">
        <v>388</v>
      </c>
      <c r="D72" s="13">
        <v>858</v>
      </c>
      <c r="E72" s="13">
        <v>5.6904098686828497E-2</v>
      </c>
      <c r="F72" s="13">
        <v>849</v>
      </c>
      <c r="G72" s="13">
        <v>6.0276890308839197E-2</v>
      </c>
      <c r="H72" s="13">
        <v>9</v>
      </c>
      <c r="I72" s="13">
        <v>1.0600706713781001</v>
      </c>
    </row>
    <row r="73" spans="1:9" x14ac:dyDescent="0.2">
      <c r="A73" s="13" t="s">
        <v>597</v>
      </c>
      <c r="B73" s="13" t="s">
        <v>164</v>
      </c>
      <c r="C73" s="13" t="s">
        <v>391</v>
      </c>
      <c r="D73" s="13">
        <v>975</v>
      </c>
      <c r="E73" s="13">
        <v>0.12725137039937401</v>
      </c>
      <c r="F73" s="13">
        <v>966</v>
      </c>
      <c r="G73" s="13">
        <v>0.12900641025640999</v>
      </c>
      <c r="H73" s="13">
        <v>9</v>
      </c>
      <c r="I73" s="13">
        <v>0.93167701863354802</v>
      </c>
    </row>
    <row r="74" spans="1:9" x14ac:dyDescent="0.2">
      <c r="A74" s="13" t="s">
        <v>698</v>
      </c>
      <c r="B74" s="13" t="s">
        <v>161</v>
      </c>
      <c r="C74" s="13" t="s">
        <v>390</v>
      </c>
      <c r="D74" s="13">
        <v>34</v>
      </c>
      <c r="E74" s="13">
        <v>1.45735105015002E-2</v>
      </c>
      <c r="F74" s="13">
        <v>26</v>
      </c>
      <c r="G74" s="13">
        <v>1.11635895234006E-2</v>
      </c>
      <c r="H74" s="13">
        <v>8</v>
      </c>
      <c r="I74" s="13">
        <v>30.769230769230798</v>
      </c>
    </row>
    <row r="75" spans="1:9" x14ac:dyDescent="0.2">
      <c r="A75" s="13" t="s">
        <v>547</v>
      </c>
      <c r="B75" s="13" t="s">
        <v>180</v>
      </c>
      <c r="C75" s="13" t="s">
        <v>389</v>
      </c>
      <c r="D75" s="13">
        <v>266</v>
      </c>
      <c r="E75" s="13">
        <v>7.7235772357723595E-2</v>
      </c>
      <c r="F75" s="13">
        <v>258</v>
      </c>
      <c r="G75" s="13">
        <v>7.4566473988439297E-2</v>
      </c>
      <c r="H75" s="13">
        <v>8</v>
      </c>
      <c r="I75" s="13">
        <v>3.10077519379846</v>
      </c>
    </row>
    <row r="76" spans="1:9" x14ac:dyDescent="0.2">
      <c r="A76" s="13" t="s">
        <v>569</v>
      </c>
      <c r="B76" s="13" t="s">
        <v>225</v>
      </c>
      <c r="C76" s="13" t="s">
        <v>389</v>
      </c>
      <c r="D76" s="13">
        <v>10</v>
      </c>
      <c r="E76" s="13">
        <v>7.0422535211267595E-2</v>
      </c>
      <c r="F76" s="13">
        <v>2</v>
      </c>
      <c r="G76" s="13">
        <v>1.5748031496062999E-2</v>
      </c>
      <c r="H76" s="13">
        <v>8</v>
      </c>
      <c r="I76" s="13">
        <v>400</v>
      </c>
    </row>
    <row r="77" spans="1:9" x14ac:dyDescent="0.2">
      <c r="A77" s="13" t="s">
        <v>585</v>
      </c>
      <c r="B77" s="13" t="s">
        <v>193</v>
      </c>
      <c r="C77" s="13" t="s">
        <v>390</v>
      </c>
      <c r="D77" s="13">
        <v>7526</v>
      </c>
      <c r="E77" s="13">
        <v>0.47620855479625401</v>
      </c>
      <c r="F77" s="13">
        <v>7518</v>
      </c>
      <c r="G77" s="13">
        <v>0.47444149943203301</v>
      </c>
      <c r="H77" s="13">
        <v>8</v>
      </c>
      <c r="I77" s="13">
        <v>0.106411279595631</v>
      </c>
    </row>
    <row r="78" spans="1:9" x14ac:dyDescent="0.2">
      <c r="A78" s="13" t="s">
        <v>595</v>
      </c>
      <c r="B78" s="13" t="s">
        <v>171</v>
      </c>
      <c r="C78" s="13" t="s">
        <v>392</v>
      </c>
      <c r="D78" s="13">
        <v>358</v>
      </c>
      <c r="E78" s="13">
        <v>2.3743202016182501E-2</v>
      </c>
      <c r="F78" s="13">
        <v>350</v>
      </c>
      <c r="G78" s="13">
        <v>2.4849130280440199E-2</v>
      </c>
      <c r="H78" s="13">
        <v>8</v>
      </c>
      <c r="I78" s="13">
        <v>2.28571428571429</v>
      </c>
    </row>
    <row r="79" spans="1:9" x14ac:dyDescent="0.2">
      <c r="A79" s="13" t="s">
        <v>597</v>
      </c>
      <c r="B79" s="13" t="s">
        <v>164</v>
      </c>
      <c r="C79" s="13" t="s">
        <v>388</v>
      </c>
      <c r="D79" s="13">
        <v>609</v>
      </c>
      <c r="E79" s="13">
        <v>7.9483163664839498E-2</v>
      </c>
      <c r="F79" s="13">
        <v>601</v>
      </c>
      <c r="G79" s="13">
        <v>8.0261752136752101E-2</v>
      </c>
      <c r="H79" s="13">
        <v>8</v>
      </c>
      <c r="I79" s="13">
        <v>1.33111480865225</v>
      </c>
    </row>
    <row r="80" spans="1:9" x14ac:dyDescent="0.2">
      <c r="A80" s="13" t="s">
        <v>601</v>
      </c>
      <c r="B80" s="13" t="s">
        <v>235</v>
      </c>
      <c r="C80" s="13" t="s">
        <v>389</v>
      </c>
      <c r="D80" s="13">
        <v>12</v>
      </c>
      <c r="E80" s="13">
        <v>3.77358490566038E-2</v>
      </c>
      <c r="F80" s="13">
        <v>4</v>
      </c>
      <c r="G80" s="13">
        <v>1.1235955056179799E-2</v>
      </c>
      <c r="H80" s="13">
        <v>8</v>
      </c>
      <c r="I80" s="13">
        <v>200</v>
      </c>
    </row>
    <row r="81" spans="1:9" x14ac:dyDescent="0.2">
      <c r="A81" s="13" t="s">
        <v>606</v>
      </c>
      <c r="B81" s="13" t="s">
        <v>262</v>
      </c>
      <c r="C81" s="13" t="s">
        <v>392</v>
      </c>
      <c r="D81" s="13">
        <v>330</v>
      </c>
      <c r="E81" s="13">
        <v>4.3552857331397701E-2</v>
      </c>
      <c r="F81" s="13">
        <v>322</v>
      </c>
      <c r="G81" s="13">
        <v>4.1340351778148703E-2</v>
      </c>
      <c r="H81" s="13">
        <v>8</v>
      </c>
      <c r="I81" s="13">
        <v>2.4844720496894501</v>
      </c>
    </row>
    <row r="82" spans="1:9" x14ac:dyDescent="0.2">
      <c r="A82" s="13" t="s">
        <v>544</v>
      </c>
      <c r="B82" s="13" t="s">
        <v>196</v>
      </c>
      <c r="C82" s="13" t="s">
        <v>391</v>
      </c>
      <c r="D82" s="13">
        <v>8</v>
      </c>
      <c r="E82" s="13">
        <v>4.3478260869565202E-2</v>
      </c>
      <c r="F82" s="13">
        <v>1</v>
      </c>
      <c r="G82" s="13">
        <v>5.6497175141242903E-3</v>
      </c>
      <c r="H82" s="13">
        <v>7</v>
      </c>
      <c r="I82" s="13">
        <v>700</v>
      </c>
    </row>
    <row r="83" spans="1:9" x14ac:dyDescent="0.2">
      <c r="A83" s="13" t="s">
        <v>551</v>
      </c>
      <c r="B83" s="13" t="s">
        <v>57</v>
      </c>
      <c r="C83" s="13" t="s">
        <v>394</v>
      </c>
      <c r="D83" s="13">
        <v>103</v>
      </c>
      <c r="E83" s="13">
        <v>1.5519223496405699E-4</v>
      </c>
      <c r="F83" s="13">
        <v>96</v>
      </c>
      <c r="G83" s="13">
        <v>1.43101394791407E-4</v>
      </c>
      <c r="H83" s="13">
        <v>7</v>
      </c>
      <c r="I83" s="13">
        <v>7.2916666666666696</v>
      </c>
    </row>
    <row r="84" spans="1:9" x14ac:dyDescent="0.2">
      <c r="A84" s="13" t="s">
        <v>619</v>
      </c>
      <c r="B84" s="13" t="s">
        <v>187</v>
      </c>
      <c r="C84" s="13" t="s">
        <v>388</v>
      </c>
      <c r="D84" s="13">
        <v>111</v>
      </c>
      <c r="E84" s="13">
        <v>3.8408304498269902E-2</v>
      </c>
      <c r="F84" s="13">
        <v>104</v>
      </c>
      <c r="G84" s="13">
        <v>3.6736135641116198E-2</v>
      </c>
      <c r="H84" s="13">
        <v>7</v>
      </c>
      <c r="I84" s="13">
        <v>6.7307692307692299</v>
      </c>
    </row>
    <row r="85" spans="1:9" x14ac:dyDescent="0.2">
      <c r="A85" s="13" t="s">
        <v>569</v>
      </c>
      <c r="B85" s="13" t="s">
        <v>225</v>
      </c>
      <c r="C85" s="13" t="s">
        <v>390</v>
      </c>
      <c r="D85" s="13">
        <v>72</v>
      </c>
      <c r="E85" s="13">
        <v>0.50704225352112697</v>
      </c>
      <c r="F85" s="13">
        <v>65</v>
      </c>
      <c r="G85" s="13">
        <v>0.511811023622047</v>
      </c>
      <c r="H85" s="13">
        <v>7</v>
      </c>
      <c r="I85" s="13">
        <v>10.7692307692308</v>
      </c>
    </row>
    <row r="86" spans="1:9" x14ac:dyDescent="0.2">
      <c r="A86" s="13" t="s">
        <v>622</v>
      </c>
      <c r="B86" s="13" t="s">
        <v>159</v>
      </c>
      <c r="C86" s="13" t="s">
        <v>392</v>
      </c>
      <c r="D86" s="13">
        <v>219</v>
      </c>
      <c r="E86" s="13">
        <v>1.7512994802079199E-2</v>
      </c>
      <c r="F86" s="13">
        <v>212</v>
      </c>
      <c r="G86" s="13">
        <v>1.65315034310668E-2</v>
      </c>
      <c r="H86" s="13">
        <v>7</v>
      </c>
      <c r="I86" s="13">
        <v>3.3018867924528199</v>
      </c>
    </row>
    <row r="87" spans="1:9" x14ac:dyDescent="0.2">
      <c r="A87" s="13" t="s">
        <v>687</v>
      </c>
      <c r="B87" s="13" t="s">
        <v>273</v>
      </c>
      <c r="C87" s="13" t="s">
        <v>389</v>
      </c>
      <c r="D87" s="13">
        <v>108</v>
      </c>
      <c r="E87" s="13">
        <v>9.8360655737704902E-2</v>
      </c>
      <c r="F87" s="13">
        <v>102</v>
      </c>
      <c r="G87" s="13">
        <v>9.2391304347826095E-2</v>
      </c>
      <c r="H87" s="13">
        <v>6</v>
      </c>
      <c r="I87" s="13">
        <v>5.8823529411764701</v>
      </c>
    </row>
    <row r="88" spans="1:9" x14ac:dyDescent="0.2">
      <c r="A88" s="13" t="s">
        <v>680</v>
      </c>
      <c r="B88" s="13" t="s">
        <v>182</v>
      </c>
      <c r="C88" s="13" t="s">
        <v>389</v>
      </c>
      <c r="D88" s="13">
        <v>54</v>
      </c>
      <c r="E88" s="13">
        <v>1.8274111675126901E-2</v>
      </c>
      <c r="F88" s="13">
        <v>48</v>
      </c>
      <c r="G88" s="13">
        <v>1.3733905579399099E-2</v>
      </c>
      <c r="H88" s="13">
        <v>6</v>
      </c>
      <c r="I88" s="13">
        <v>12.5</v>
      </c>
    </row>
    <row r="89" spans="1:9" x14ac:dyDescent="0.2">
      <c r="A89" s="13" t="s">
        <v>684</v>
      </c>
      <c r="B89" s="13" t="s">
        <v>260</v>
      </c>
      <c r="C89" s="13" t="s">
        <v>389</v>
      </c>
      <c r="D89" s="13">
        <v>17</v>
      </c>
      <c r="E89" s="13">
        <v>3.3268101761252403E-2</v>
      </c>
      <c r="F89" s="13">
        <v>11</v>
      </c>
      <c r="G89" s="13">
        <v>2.21774193548387E-2</v>
      </c>
      <c r="H89" s="13">
        <v>6</v>
      </c>
      <c r="I89" s="13">
        <v>54.545454545454497</v>
      </c>
    </row>
    <row r="90" spans="1:9" x14ac:dyDescent="0.2">
      <c r="A90" s="13" t="s">
        <v>698</v>
      </c>
      <c r="B90" s="13" t="s">
        <v>161</v>
      </c>
      <c r="C90" s="13" t="s">
        <v>389</v>
      </c>
      <c r="D90" s="13">
        <v>11</v>
      </c>
      <c r="E90" s="13">
        <v>4.7149592798971301E-3</v>
      </c>
      <c r="F90" s="13">
        <v>5</v>
      </c>
      <c r="G90" s="13">
        <v>2.1468441391155001E-3</v>
      </c>
      <c r="H90" s="13">
        <v>6</v>
      </c>
      <c r="I90" s="13">
        <v>120</v>
      </c>
    </row>
    <row r="91" spans="1:9" x14ac:dyDescent="0.2">
      <c r="A91" s="13" t="s">
        <v>528</v>
      </c>
      <c r="B91" s="13" t="s">
        <v>272</v>
      </c>
      <c r="C91" s="13" t="s">
        <v>392</v>
      </c>
      <c r="D91" s="13">
        <v>31</v>
      </c>
      <c r="E91" s="13">
        <v>8.2556591211717708E-3</v>
      </c>
      <c r="F91" s="13">
        <v>25</v>
      </c>
      <c r="G91" s="13">
        <v>6.57548658600736E-3</v>
      </c>
      <c r="H91" s="13">
        <v>6</v>
      </c>
      <c r="I91" s="13">
        <v>24</v>
      </c>
    </row>
    <row r="92" spans="1:9" x14ac:dyDescent="0.2">
      <c r="A92" s="13" t="s">
        <v>533</v>
      </c>
      <c r="B92" s="13" t="s">
        <v>198</v>
      </c>
      <c r="C92" s="13" t="s">
        <v>389</v>
      </c>
      <c r="D92" s="13">
        <v>30</v>
      </c>
      <c r="E92" s="13">
        <v>8.9365504915102801E-3</v>
      </c>
      <c r="F92" s="13">
        <v>24</v>
      </c>
      <c r="G92" s="13">
        <v>7.9866888519134795E-3</v>
      </c>
      <c r="H92" s="13">
        <v>6</v>
      </c>
      <c r="I92" s="13">
        <v>25</v>
      </c>
    </row>
    <row r="93" spans="1:9" x14ac:dyDescent="0.2">
      <c r="A93" s="13" t="s">
        <v>613</v>
      </c>
      <c r="B93" s="13" t="s">
        <v>207</v>
      </c>
      <c r="C93" s="13" t="s">
        <v>389</v>
      </c>
      <c r="D93" s="13">
        <v>14</v>
      </c>
      <c r="E93" s="13">
        <v>0.15217391304347799</v>
      </c>
      <c r="F93" s="13">
        <v>8</v>
      </c>
      <c r="G93" s="13">
        <v>9.0909090909090898E-2</v>
      </c>
      <c r="H93" s="13">
        <v>6</v>
      </c>
      <c r="I93" s="13">
        <v>75</v>
      </c>
    </row>
    <row r="94" spans="1:9" x14ac:dyDescent="0.2">
      <c r="A94" s="13" t="s">
        <v>619</v>
      </c>
      <c r="B94" s="13" t="s">
        <v>187</v>
      </c>
      <c r="C94" s="13" t="s">
        <v>392</v>
      </c>
      <c r="D94" s="13">
        <v>51</v>
      </c>
      <c r="E94" s="13">
        <v>1.7647058823529401E-2</v>
      </c>
      <c r="F94" s="13">
        <v>45</v>
      </c>
      <c r="G94" s="13">
        <v>1.5895443306252199E-2</v>
      </c>
      <c r="H94" s="13">
        <v>6</v>
      </c>
      <c r="I94" s="13">
        <v>13.3333333333333</v>
      </c>
    </row>
    <row r="95" spans="1:9" x14ac:dyDescent="0.2">
      <c r="A95" s="13" t="s">
        <v>562</v>
      </c>
      <c r="B95" s="13" t="s">
        <v>163</v>
      </c>
      <c r="C95" s="13" t="s">
        <v>393</v>
      </c>
      <c r="D95" s="13">
        <v>604</v>
      </c>
      <c r="E95" s="13">
        <v>7.5152420057235297E-2</v>
      </c>
      <c r="F95" s="13">
        <v>598</v>
      </c>
      <c r="G95" s="13">
        <v>7.1883639860560206E-2</v>
      </c>
      <c r="H95" s="13">
        <v>6</v>
      </c>
      <c r="I95" s="13">
        <v>1.0033444816053501</v>
      </c>
    </row>
    <row r="96" spans="1:9" x14ac:dyDescent="0.2">
      <c r="A96" s="13" t="s">
        <v>563</v>
      </c>
      <c r="B96" s="13" t="s">
        <v>177</v>
      </c>
      <c r="C96" s="13" t="s">
        <v>392</v>
      </c>
      <c r="D96" s="13">
        <v>273</v>
      </c>
      <c r="E96" s="13">
        <v>0.20713201820940799</v>
      </c>
      <c r="F96" s="13">
        <v>267</v>
      </c>
      <c r="G96" s="13">
        <v>0.20120572720422</v>
      </c>
      <c r="H96" s="13">
        <v>6</v>
      </c>
      <c r="I96" s="13">
        <v>2.2471910112359601</v>
      </c>
    </row>
    <row r="97" spans="1:9" x14ac:dyDescent="0.2">
      <c r="A97" s="13" t="s">
        <v>571</v>
      </c>
      <c r="B97" s="13" t="s">
        <v>251</v>
      </c>
      <c r="C97" s="13" t="s">
        <v>393</v>
      </c>
      <c r="D97" s="13">
        <v>162</v>
      </c>
      <c r="E97" s="13">
        <v>0.14821591948764901</v>
      </c>
      <c r="F97" s="13">
        <v>156</v>
      </c>
      <c r="G97" s="13">
        <v>0.14168937329700301</v>
      </c>
      <c r="H97" s="13">
        <v>6</v>
      </c>
      <c r="I97" s="13">
        <v>3.8461538461538498</v>
      </c>
    </row>
    <row r="98" spans="1:9" x14ac:dyDescent="0.2">
      <c r="A98" s="13" t="s">
        <v>618</v>
      </c>
      <c r="B98" s="13" t="s">
        <v>183</v>
      </c>
      <c r="C98" s="13" t="s">
        <v>388</v>
      </c>
      <c r="D98" s="13">
        <v>189</v>
      </c>
      <c r="E98" s="13">
        <v>2.5575101488497998E-2</v>
      </c>
      <c r="F98" s="13">
        <v>183</v>
      </c>
      <c r="G98" s="13">
        <v>2.70390070921986E-2</v>
      </c>
      <c r="H98" s="13">
        <v>6</v>
      </c>
      <c r="I98" s="13">
        <v>3.2786885245901698</v>
      </c>
    </row>
    <row r="99" spans="1:9" x14ac:dyDescent="0.2">
      <c r="A99" s="13" t="s">
        <v>581</v>
      </c>
      <c r="B99" s="13" t="s">
        <v>230</v>
      </c>
      <c r="C99" s="13" t="s">
        <v>390</v>
      </c>
      <c r="D99" s="13">
        <v>12</v>
      </c>
      <c r="E99" s="13">
        <v>0.63157894736842102</v>
      </c>
      <c r="F99" s="13">
        <v>6</v>
      </c>
      <c r="G99" s="13">
        <v>0.5</v>
      </c>
      <c r="H99" s="13">
        <v>6</v>
      </c>
      <c r="I99" s="13">
        <v>100</v>
      </c>
    </row>
    <row r="100" spans="1:9" x14ac:dyDescent="0.2">
      <c r="A100" s="13" t="s">
        <v>582</v>
      </c>
      <c r="B100" s="13" t="s">
        <v>167</v>
      </c>
      <c r="C100" s="13" t="s">
        <v>395</v>
      </c>
      <c r="D100" s="13">
        <v>1762</v>
      </c>
      <c r="E100" s="13">
        <v>2.8753263707571801E-2</v>
      </c>
      <c r="F100" s="13">
        <v>1756</v>
      </c>
      <c r="G100" s="13">
        <v>2.82787941252255E-2</v>
      </c>
      <c r="H100" s="13">
        <v>6</v>
      </c>
      <c r="I100" s="13">
        <v>0.34168564920273897</v>
      </c>
    </row>
    <row r="101" spans="1:9" x14ac:dyDescent="0.2">
      <c r="A101" s="13" t="s">
        <v>589</v>
      </c>
      <c r="B101" s="13" t="s">
        <v>191</v>
      </c>
      <c r="C101" s="13" t="s">
        <v>389</v>
      </c>
      <c r="D101" s="13">
        <v>264</v>
      </c>
      <c r="E101" s="13">
        <v>0.22758620689655201</v>
      </c>
      <c r="F101" s="13">
        <v>258</v>
      </c>
      <c r="G101" s="13">
        <v>0.220324508966695</v>
      </c>
      <c r="H101" s="13">
        <v>6</v>
      </c>
      <c r="I101" s="13">
        <v>2.32558139534884</v>
      </c>
    </row>
    <row r="102" spans="1:9" x14ac:dyDescent="0.2">
      <c r="A102" s="13" t="s">
        <v>591</v>
      </c>
      <c r="B102" s="13" t="s">
        <v>249</v>
      </c>
      <c r="C102" s="13" t="s">
        <v>389</v>
      </c>
      <c r="D102" s="13">
        <v>97</v>
      </c>
      <c r="E102" s="13">
        <v>3.7802026500389697E-2</v>
      </c>
      <c r="F102" s="13">
        <v>91</v>
      </c>
      <c r="G102" s="13">
        <v>3.3333333333333298E-2</v>
      </c>
      <c r="H102" s="13">
        <v>6</v>
      </c>
      <c r="I102" s="13">
        <v>6.5934065934065904</v>
      </c>
    </row>
    <row r="103" spans="1:9" x14ac:dyDescent="0.2">
      <c r="A103" s="13" t="s">
        <v>612</v>
      </c>
      <c r="B103" s="13" t="s">
        <v>269</v>
      </c>
      <c r="C103" s="13" t="s">
        <v>388</v>
      </c>
      <c r="D103" s="13">
        <v>134</v>
      </c>
      <c r="E103" s="13">
        <v>3.9551357733175897E-2</v>
      </c>
      <c r="F103" s="13">
        <v>128</v>
      </c>
      <c r="G103" s="13">
        <v>3.7470725995316201E-2</v>
      </c>
      <c r="H103" s="13">
        <v>6</v>
      </c>
      <c r="I103" s="13">
        <v>4.6875</v>
      </c>
    </row>
    <row r="104" spans="1:9" x14ac:dyDescent="0.2">
      <c r="A104" s="13" t="s">
        <v>603</v>
      </c>
      <c r="B104" s="13" t="s">
        <v>189</v>
      </c>
      <c r="C104" s="13" t="s">
        <v>390</v>
      </c>
      <c r="D104" s="13">
        <v>152</v>
      </c>
      <c r="E104" s="13">
        <v>0.104252400548697</v>
      </c>
      <c r="F104" s="13">
        <v>146</v>
      </c>
      <c r="G104" s="13">
        <v>9.7724230254350702E-2</v>
      </c>
      <c r="H104" s="13">
        <v>6</v>
      </c>
      <c r="I104" s="13">
        <v>4.1095890410958802</v>
      </c>
    </row>
    <row r="105" spans="1:9" x14ac:dyDescent="0.2">
      <c r="A105" s="13" t="s">
        <v>614</v>
      </c>
      <c r="B105" s="13" t="s">
        <v>185</v>
      </c>
      <c r="C105" s="13" t="s">
        <v>389</v>
      </c>
      <c r="D105" s="13">
        <v>572</v>
      </c>
      <c r="E105" s="13">
        <v>0.113898845081641</v>
      </c>
      <c r="F105" s="13">
        <v>567</v>
      </c>
      <c r="G105" s="13">
        <v>0.11276849642004801</v>
      </c>
      <c r="H105" s="13">
        <v>5</v>
      </c>
      <c r="I105" s="13">
        <v>0.88183421516754301</v>
      </c>
    </row>
    <row r="106" spans="1:9" x14ac:dyDescent="0.2">
      <c r="A106" s="13" t="s">
        <v>694</v>
      </c>
      <c r="B106" s="13" t="s">
        <v>169</v>
      </c>
      <c r="C106" s="13" t="s">
        <v>392</v>
      </c>
      <c r="D106" s="13">
        <v>133</v>
      </c>
      <c r="E106" s="13">
        <v>4.5023696682464497E-2</v>
      </c>
      <c r="F106" s="13">
        <v>128</v>
      </c>
      <c r="G106" s="13">
        <v>4.32286389733198E-2</v>
      </c>
      <c r="H106" s="13">
        <v>5</v>
      </c>
      <c r="I106" s="13">
        <v>3.90625</v>
      </c>
    </row>
    <row r="107" spans="1:9" x14ac:dyDescent="0.2">
      <c r="A107" s="13" t="s">
        <v>688</v>
      </c>
      <c r="B107" s="13" t="s">
        <v>238</v>
      </c>
      <c r="C107" s="13" t="s">
        <v>388</v>
      </c>
      <c r="D107" s="13">
        <v>338</v>
      </c>
      <c r="E107" s="13">
        <v>5.1856397667996303E-2</v>
      </c>
      <c r="F107" s="13">
        <v>333</v>
      </c>
      <c r="G107" s="13">
        <v>5.0731261425959802E-2</v>
      </c>
      <c r="H107" s="13">
        <v>5</v>
      </c>
      <c r="I107" s="13">
        <v>1.5015015015015001</v>
      </c>
    </row>
    <row r="108" spans="1:9" x14ac:dyDescent="0.2">
      <c r="A108" s="13" t="s">
        <v>615</v>
      </c>
      <c r="B108" s="13" t="s">
        <v>197</v>
      </c>
      <c r="C108" s="13" t="s">
        <v>389</v>
      </c>
      <c r="D108" s="13">
        <v>1107</v>
      </c>
      <c r="E108" s="13">
        <v>9.9738715199567493E-2</v>
      </c>
      <c r="F108" s="13">
        <v>1102</v>
      </c>
      <c r="G108" s="13">
        <v>9.8940563835518094E-2</v>
      </c>
      <c r="H108" s="13">
        <v>5</v>
      </c>
      <c r="I108" s="13">
        <v>0.45372050816696602</v>
      </c>
    </row>
    <row r="109" spans="1:9" x14ac:dyDescent="0.2">
      <c r="A109" s="13" t="s">
        <v>527</v>
      </c>
      <c r="B109" s="13" t="s">
        <v>266</v>
      </c>
      <c r="C109" s="13" t="s">
        <v>388</v>
      </c>
      <c r="D109" s="13">
        <v>1544</v>
      </c>
      <c r="E109" s="13">
        <v>0.137746453742528</v>
      </c>
      <c r="F109" s="13">
        <v>1539</v>
      </c>
      <c r="G109" s="13">
        <v>0.13014799154334</v>
      </c>
      <c r="H109" s="13">
        <v>5</v>
      </c>
      <c r="I109" s="13">
        <v>0.32488628979856499</v>
      </c>
    </row>
    <row r="110" spans="1:9" x14ac:dyDescent="0.2">
      <c r="A110" s="13" t="s">
        <v>529</v>
      </c>
      <c r="B110" s="13" t="s">
        <v>215</v>
      </c>
      <c r="C110" s="13" t="s">
        <v>389</v>
      </c>
      <c r="D110" s="13">
        <v>39</v>
      </c>
      <c r="E110" s="13">
        <v>0.108635097493036</v>
      </c>
      <c r="F110" s="13">
        <v>34</v>
      </c>
      <c r="G110" s="13">
        <v>9.6317280453257798E-2</v>
      </c>
      <c r="H110" s="13">
        <v>5</v>
      </c>
      <c r="I110" s="13">
        <v>14.705882352941201</v>
      </c>
    </row>
    <row r="111" spans="1:9" x14ac:dyDescent="0.2">
      <c r="A111" s="13" t="s">
        <v>552</v>
      </c>
      <c r="B111" s="13" t="s">
        <v>216</v>
      </c>
      <c r="C111" s="13" t="s">
        <v>396</v>
      </c>
      <c r="D111" s="13">
        <v>88</v>
      </c>
      <c r="E111" s="13">
        <v>0.43137254901960798</v>
      </c>
      <c r="F111" s="13">
        <v>83</v>
      </c>
      <c r="G111" s="13">
        <v>0.41089108910891098</v>
      </c>
      <c r="H111" s="13">
        <v>5</v>
      </c>
      <c r="I111" s="13">
        <v>6.0240963855421796</v>
      </c>
    </row>
    <row r="112" spans="1:9" x14ac:dyDescent="0.2">
      <c r="A112" s="13" t="s">
        <v>555</v>
      </c>
      <c r="B112" s="13" t="s">
        <v>170</v>
      </c>
      <c r="C112" s="13" t="s">
        <v>393</v>
      </c>
      <c r="D112" s="13">
        <v>202</v>
      </c>
      <c r="E112" s="13">
        <v>8.80941997383341E-2</v>
      </c>
      <c r="F112" s="13">
        <v>197</v>
      </c>
      <c r="G112" s="13">
        <v>8.0638559148587793E-2</v>
      </c>
      <c r="H112" s="13">
        <v>5</v>
      </c>
      <c r="I112" s="13">
        <v>2.5380710659898398</v>
      </c>
    </row>
    <row r="113" spans="1:9" x14ac:dyDescent="0.2">
      <c r="A113" s="13" t="s">
        <v>559</v>
      </c>
      <c r="B113" s="13" t="s">
        <v>190</v>
      </c>
      <c r="C113" s="13" t="s">
        <v>393</v>
      </c>
      <c r="D113" s="13">
        <v>378</v>
      </c>
      <c r="E113" s="13">
        <v>0.271356783919598</v>
      </c>
      <c r="F113" s="13">
        <v>373</v>
      </c>
      <c r="G113" s="13">
        <v>0.26661901358112899</v>
      </c>
      <c r="H113" s="13">
        <v>5</v>
      </c>
      <c r="I113" s="13">
        <v>1.34048257372654</v>
      </c>
    </row>
    <row r="114" spans="1:9" x14ac:dyDescent="0.2">
      <c r="A114" s="13" t="s">
        <v>575</v>
      </c>
      <c r="B114" s="13" t="s">
        <v>158</v>
      </c>
      <c r="C114" s="13" t="s">
        <v>396</v>
      </c>
      <c r="D114" s="13">
        <v>184</v>
      </c>
      <c r="E114" s="13">
        <v>8.4710648681000002E-3</v>
      </c>
      <c r="F114" s="13">
        <v>179</v>
      </c>
      <c r="G114" s="13">
        <v>8.2083734580639302E-3</v>
      </c>
      <c r="H114" s="13">
        <v>5</v>
      </c>
      <c r="I114" s="13">
        <v>2.7932960893854801</v>
      </c>
    </row>
    <row r="115" spans="1:9" x14ac:dyDescent="0.2">
      <c r="A115" s="13" t="s">
        <v>579</v>
      </c>
      <c r="B115" s="13" t="s">
        <v>155</v>
      </c>
      <c r="C115" s="13" t="s">
        <v>394</v>
      </c>
      <c r="D115" s="13">
        <v>42</v>
      </c>
      <c r="E115" s="13">
        <v>5.9511158342189202E-4</v>
      </c>
      <c r="F115" s="13">
        <v>37</v>
      </c>
      <c r="G115" s="13">
        <v>5.16075040100425E-4</v>
      </c>
      <c r="H115" s="13">
        <v>5</v>
      </c>
      <c r="I115" s="13">
        <v>13.5135135135135</v>
      </c>
    </row>
    <row r="116" spans="1:9" x14ac:dyDescent="0.2">
      <c r="A116" s="13" t="s">
        <v>599</v>
      </c>
      <c r="B116" s="13" t="s">
        <v>244</v>
      </c>
      <c r="C116" s="13" t="s">
        <v>389</v>
      </c>
      <c r="D116" s="13">
        <v>54</v>
      </c>
      <c r="E116" s="13">
        <v>7.9295154185022004E-2</v>
      </c>
      <c r="F116" s="13">
        <v>49</v>
      </c>
      <c r="G116" s="13">
        <v>7.19530102790015E-2</v>
      </c>
      <c r="H116" s="13">
        <v>5</v>
      </c>
      <c r="I116" s="13">
        <v>10.2040816326531</v>
      </c>
    </row>
    <row r="117" spans="1:9" x14ac:dyDescent="0.2">
      <c r="A117" s="13" t="s">
        <v>606</v>
      </c>
      <c r="B117" s="13" t="s">
        <v>262</v>
      </c>
      <c r="C117" s="13" t="s">
        <v>396</v>
      </c>
      <c r="D117" s="13">
        <v>202</v>
      </c>
      <c r="E117" s="13">
        <v>2.66596278210374E-2</v>
      </c>
      <c r="F117" s="13">
        <v>197</v>
      </c>
      <c r="G117" s="13">
        <v>2.5292078572345601E-2</v>
      </c>
      <c r="H117" s="13">
        <v>5</v>
      </c>
      <c r="I117" s="13">
        <v>2.5380710659898398</v>
      </c>
    </row>
    <row r="118" spans="1:9" x14ac:dyDescent="0.2">
      <c r="A118" s="13" t="s">
        <v>690</v>
      </c>
      <c r="B118" s="13" t="s">
        <v>204</v>
      </c>
      <c r="C118" s="13" t="s">
        <v>388</v>
      </c>
      <c r="D118" s="13">
        <v>211</v>
      </c>
      <c r="E118" s="13">
        <v>0.234966592427617</v>
      </c>
      <c r="F118" s="13">
        <v>207</v>
      </c>
      <c r="G118" s="13">
        <v>0.221627408993576</v>
      </c>
      <c r="H118" s="13">
        <v>4</v>
      </c>
      <c r="I118" s="13">
        <v>1.93236714975846</v>
      </c>
    </row>
    <row r="119" spans="1:9" x14ac:dyDescent="0.2">
      <c r="A119" s="13" t="s">
        <v>532</v>
      </c>
      <c r="B119" s="13" t="s">
        <v>184</v>
      </c>
      <c r="C119" s="13" t="s">
        <v>395</v>
      </c>
      <c r="D119" s="13">
        <v>152</v>
      </c>
      <c r="E119" s="13">
        <v>0.46769230769230802</v>
      </c>
      <c r="F119" s="13">
        <v>148</v>
      </c>
      <c r="G119" s="13">
        <v>0.42898550724637702</v>
      </c>
      <c r="H119" s="13">
        <v>4</v>
      </c>
      <c r="I119" s="13">
        <v>2.7027027027027</v>
      </c>
    </row>
    <row r="120" spans="1:9" x14ac:dyDescent="0.2">
      <c r="A120" s="13" t="s">
        <v>548</v>
      </c>
      <c r="B120" s="13" t="s">
        <v>206</v>
      </c>
      <c r="C120" s="13" t="s">
        <v>392</v>
      </c>
      <c r="D120" s="13">
        <v>39</v>
      </c>
      <c r="E120" s="13">
        <v>5.52407932011331E-2</v>
      </c>
      <c r="F120" s="13">
        <v>35</v>
      </c>
      <c r="G120" s="13">
        <v>4.9435028248587601E-2</v>
      </c>
      <c r="H120" s="13">
        <v>4</v>
      </c>
      <c r="I120" s="13">
        <v>11.4285714285714</v>
      </c>
    </row>
    <row r="121" spans="1:9" x14ac:dyDescent="0.2">
      <c r="A121" s="13" t="s">
        <v>549</v>
      </c>
      <c r="B121" s="13" t="s">
        <v>209</v>
      </c>
      <c r="C121" s="13" t="s">
        <v>388</v>
      </c>
      <c r="D121" s="13">
        <v>479</v>
      </c>
      <c r="E121" s="13">
        <v>0.19098883572567801</v>
      </c>
      <c r="F121" s="13">
        <v>475</v>
      </c>
      <c r="G121" s="13">
        <v>0.18759873617693501</v>
      </c>
      <c r="H121" s="13">
        <v>4</v>
      </c>
      <c r="I121" s="13">
        <v>0.84210526315788803</v>
      </c>
    </row>
    <row r="122" spans="1:9" x14ac:dyDescent="0.2">
      <c r="A122" s="13" t="s">
        <v>562</v>
      </c>
      <c r="B122" s="13" t="s">
        <v>163</v>
      </c>
      <c r="C122" s="13" t="s">
        <v>388</v>
      </c>
      <c r="D122" s="13">
        <v>135</v>
      </c>
      <c r="E122" s="13">
        <v>1.6797312430011199E-2</v>
      </c>
      <c r="F122" s="13">
        <v>131</v>
      </c>
      <c r="G122" s="13">
        <v>1.5747084986176201E-2</v>
      </c>
      <c r="H122" s="13">
        <v>4</v>
      </c>
      <c r="I122" s="13">
        <v>3.0534351145038201</v>
      </c>
    </row>
    <row r="123" spans="1:9" x14ac:dyDescent="0.2">
      <c r="A123" s="13" t="s">
        <v>566</v>
      </c>
      <c r="B123" s="13" t="s">
        <v>212</v>
      </c>
      <c r="C123" s="13" t="s">
        <v>389</v>
      </c>
      <c r="D123" s="13">
        <v>11</v>
      </c>
      <c r="E123" s="13">
        <v>6.9182389937106903E-2</v>
      </c>
      <c r="F123" s="13">
        <v>7</v>
      </c>
      <c r="G123" s="13">
        <v>4.48717948717949E-2</v>
      </c>
      <c r="H123" s="13">
        <v>4</v>
      </c>
      <c r="I123" s="13">
        <v>57.142857142857103</v>
      </c>
    </row>
    <row r="124" spans="1:9" x14ac:dyDescent="0.2">
      <c r="A124" s="13" t="s">
        <v>576</v>
      </c>
      <c r="B124" s="13" t="s">
        <v>256</v>
      </c>
      <c r="C124" s="13" t="s">
        <v>393</v>
      </c>
      <c r="D124" s="13">
        <v>375</v>
      </c>
      <c r="E124" s="13">
        <v>0.598086124401914</v>
      </c>
      <c r="F124" s="13">
        <v>371</v>
      </c>
      <c r="G124" s="13">
        <v>0.66726618705036</v>
      </c>
      <c r="H124" s="13">
        <v>4</v>
      </c>
      <c r="I124" s="13">
        <v>1.07816711590296</v>
      </c>
    </row>
    <row r="125" spans="1:9" x14ac:dyDescent="0.2">
      <c r="A125" s="13" t="s">
        <v>577</v>
      </c>
      <c r="B125" s="13" t="s">
        <v>208</v>
      </c>
      <c r="C125" s="13" t="s">
        <v>395</v>
      </c>
      <c r="D125" s="13">
        <v>279</v>
      </c>
      <c r="E125" s="13">
        <v>0.48861646234675998</v>
      </c>
      <c r="F125" s="13">
        <v>275</v>
      </c>
      <c r="G125" s="13">
        <v>0.48330404217926198</v>
      </c>
      <c r="H125" s="13">
        <v>4</v>
      </c>
      <c r="I125" s="13">
        <v>1.4545454545454599</v>
      </c>
    </row>
    <row r="126" spans="1:9" x14ac:dyDescent="0.2">
      <c r="A126" s="13" t="s">
        <v>586</v>
      </c>
      <c r="B126" s="13" t="s">
        <v>232</v>
      </c>
      <c r="C126" s="13" t="s">
        <v>391</v>
      </c>
      <c r="D126" s="13">
        <v>382</v>
      </c>
      <c r="E126" s="13">
        <v>0.44009216589861699</v>
      </c>
      <c r="F126" s="13">
        <v>378</v>
      </c>
      <c r="G126" s="13">
        <v>0.41131664853101202</v>
      </c>
      <c r="H126" s="13">
        <v>4</v>
      </c>
      <c r="I126" s="13">
        <v>1.0582010582010699</v>
      </c>
    </row>
    <row r="127" spans="1:9" x14ac:dyDescent="0.2">
      <c r="A127" s="13" t="s">
        <v>590</v>
      </c>
      <c r="B127" s="13" t="s">
        <v>192</v>
      </c>
      <c r="C127" s="13" t="s">
        <v>393</v>
      </c>
      <c r="D127" s="13">
        <v>445</v>
      </c>
      <c r="E127" s="13">
        <v>0.11125</v>
      </c>
      <c r="F127" s="13">
        <v>441</v>
      </c>
      <c r="G127" s="13">
        <v>0.109239534307654</v>
      </c>
      <c r="H127" s="13">
        <v>4</v>
      </c>
      <c r="I127" s="13">
        <v>0.90702947845804305</v>
      </c>
    </row>
    <row r="128" spans="1:9" x14ac:dyDescent="0.2">
      <c r="A128" s="13" t="s">
        <v>597</v>
      </c>
      <c r="B128" s="13" t="s">
        <v>164</v>
      </c>
      <c r="C128" s="13" t="s">
        <v>395</v>
      </c>
      <c r="D128" s="13">
        <v>752</v>
      </c>
      <c r="E128" s="13">
        <v>9.8146697990080897E-2</v>
      </c>
      <c r="F128" s="13">
        <v>748</v>
      </c>
      <c r="G128" s="13">
        <v>9.9893162393162399E-2</v>
      </c>
      <c r="H128" s="13">
        <v>4</v>
      </c>
      <c r="I128" s="13">
        <v>0.53475935828877197</v>
      </c>
    </row>
    <row r="129" spans="1:9" x14ac:dyDescent="0.2">
      <c r="A129" s="13" t="s">
        <v>602</v>
      </c>
      <c r="B129" s="13" t="s">
        <v>219</v>
      </c>
      <c r="C129" s="13" t="s">
        <v>393</v>
      </c>
      <c r="D129" s="13">
        <v>48</v>
      </c>
      <c r="E129" s="13">
        <v>0.40677966101694901</v>
      </c>
      <c r="F129" s="13">
        <v>44</v>
      </c>
      <c r="G129" s="13">
        <v>0.38260869565217398</v>
      </c>
      <c r="H129" s="13">
        <v>4</v>
      </c>
      <c r="I129" s="13">
        <v>9.0909090909090793</v>
      </c>
    </row>
    <row r="130" spans="1:9" x14ac:dyDescent="0.2">
      <c r="A130" s="13" t="s">
        <v>614</v>
      </c>
      <c r="B130" s="13" t="s">
        <v>185</v>
      </c>
      <c r="C130" s="13" t="s">
        <v>388</v>
      </c>
      <c r="D130" s="13">
        <v>326</v>
      </c>
      <c r="E130" s="13">
        <v>6.4914376742333704E-2</v>
      </c>
      <c r="F130" s="13">
        <v>323</v>
      </c>
      <c r="G130" s="13">
        <v>6.4240254574383496E-2</v>
      </c>
      <c r="H130" s="13">
        <v>3</v>
      </c>
      <c r="I130" s="13">
        <v>0.928792569659453</v>
      </c>
    </row>
    <row r="131" spans="1:9" x14ac:dyDescent="0.2">
      <c r="A131" s="13" t="s">
        <v>682</v>
      </c>
      <c r="B131" s="13" t="s">
        <v>247</v>
      </c>
      <c r="C131" s="13" t="s">
        <v>390</v>
      </c>
      <c r="D131" s="13">
        <v>260</v>
      </c>
      <c r="E131" s="13">
        <v>0.28077753779697601</v>
      </c>
      <c r="F131" s="13">
        <v>257</v>
      </c>
      <c r="G131" s="13">
        <v>0.27575107296137302</v>
      </c>
      <c r="H131" s="13">
        <v>3</v>
      </c>
      <c r="I131" s="13">
        <v>1.1673151750972699</v>
      </c>
    </row>
    <row r="132" spans="1:9" x14ac:dyDescent="0.2">
      <c r="A132" s="13" t="s">
        <v>701</v>
      </c>
      <c r="B132" s="13" t="s">
        <v>237</v>
      </c>
      <c r="C132" s="13" t="s">
        <v>389</v>
      </c>
      <c r="D132" s="13">
        <v>77</v>
      </c>
      <c r="E132" s="13">
        <v>0.14051094890510901</v>
      </c>
      <c r="F132" s="13">
        <v>74</v>
      </c>
      <c r="G132" s="13">
        <v>0.13503649635036499</v>
      </c>
      <c r="H132" s="13">
        <v>3</v>
      </c>
      <c r="I132" s="13">
        <v>4.0540540540540597</v>
      </c>
    </row>
    <row r="133" spans="1:9" x14ac:dyDescent="0.2">
      <c r="A133" s="13" t="s">
        <v>703</v>
      </c>
      <c r="B133" s="13" t="s">
        <v>221</v>
      </c>
      <c r="C133" s="13" t="s">
        <v>395</v>
      </c>
      <c r="D133" s="13">
        <v>6</v>
      </c>
      <c r="E133" s="13">
        <v>6.1224489795918401E-2</v>
      </c>
      <c r="F133" s="13">
        <v>3</v>
      </c>
      <c r="G133" s="13">
        <v>0.03</v>
      </c>
      <c r="H133" s="13">
        <v>3</v>
      </c>
      <c r="I133" s="13">
        <v>100</v>
      </c>
    </row>
    <row r="134" spans="1:9" x14ac:dyDescent="0.2">
      <c r="A134" s="13" t="s">
        <v>697</v>
      </c>
      <c r="B134" s="13" t="s">
        <v>275</v>
      </c>
      <c r="C134" s="13" t="s">
        <v>389</v>
      </c>
      <c r="D134" s="13">
        <v>51</v>
      </c>
      <c r="E134" s="13">
        <v>2.05314009661836E-2</v>
      </c>
      <c r="F134" s="13">
        <v>48</v>
      </c>
      <c r="G134" s="13">
        <v>1.9108280254777101E-2</v>
      </c>
      <c r="H134" s="13">
        <v>3</v>
      </c>
      <c r="I134" s="13">
        <v>6.25</v>
      </c>
    </row>
    <row r="135" spans="1:9" x14ac:dyDescent="0.2">
      <c r="A135" s="13" t="s">
        <v>698</v>
      </c>
      <c r="B135" s="13" t="s">
        <v>161</v>
      </c>
      <c r="C135" s="13" t="s">
        <v>392</v>
      </c>
      <c r="D135" s="13">
        <v>58</v>
      </c>
      <c r="E135" s="13">
        <v>2.4860694384912101E-2</v>
      </c>
      <c r="F135" s="13">
        <v>55</v>
      </c>
      <c r="G135" s="13">
        <v>2.3615285530270501E-2</v>
      </c>
      <c r="H135" s="13">
        <v>3</v>
      </c>
      <c r="I135" s="13">
        <v>5.4545454545454497</v>
      </c>
    </row>
    <row r="136" spans="1:9" x14ac:dyDescent="0.2">
      <c r="A136" s="13" t="s">
        <v>615</v>
      </c>
      <c r="B136" s="13" t="s">
        <v>197</v>
      </c>
      <c r="C136" s="13" t="s">
        <v>392</v>
      </c>
      <c r="D136" s="13">
        <v>287</v>
      </c>
      <c r="E136" s="13">
        <v>2.5858185422110099E-2</v>
      </c>
      <c r="F136" s="13">
        <v>284</v>
      </c>
      <c r="G136" s="13">
        <v>2.5498294128209701E-2</v>
      </c>
      <c r="H136" s="13">
        <v>3</v>
      </c>
      <c r="I136" s="13">
        <v>1.05633802816902</v>
      </c>
    </row>
    <row r="137" spans="1:9" x14ac:dyDescent="0.2">
      <c r="A137" s="13" t="s">
        <v>620</v>
      </c>
      <c r="B137" s="13" t="s">
        <v>264</v>
      </c>
      <c r="C137" s="13" t="s">
        <v>389</v>
      </c>
      <c r="D137" s="13">
        <v>47</v>
      </c>
      <c r="E137" s="13">
        <v>8.0895008605851998E-2</v>
      </c>
      <c r="F137" s="13">
        <v>44</v>
      </c>
      <c r="G137" s="13">
        <v>7.1312803889789306E-2</v>
      </c>
      <c r="H137" s="13">
        <v>3</v>
      </c>
      <c r="I137" s="13">
        <v>6.8181818181818103</v>
      </c>
    </row>
    <row r="138" spans="1:9" x14ac:dyDescent="0.2">
      <c r="A138" s="13" t="s">
        <v>530</v>
      </c>
      <c r="B138" s="13" t="s">
        <v>276</v>
      </c>
      <c r="C138" s="13" t="s">
        <v>390</v>
      </c>
      <c r="D138" s="13">
        <v>490</v>
      </c>
      <c r="E138" s="13">
        <v>9.6666009074768203E-2</v>
      </c>
      <c r="F138" s="13">
        <v>487</v>
      </c>
      <c r="G138" s="13">
        <v>9.5771878072762995E-2</v>
      </c>
      <c r="H138" s="13">
        <v>3</v>
      </c>
      <c r="I138" s="13">
        <v>0.61601642710471505</v>
      </c>
    </row>
    <row r="139" spans="1:9" x14ac:dyDescent="0.2">
      <c r="A139" s="13" t="s">
        <v>533</v>
      </c>
      <c r="B139" s="13" t="s">
        <v>198</v>
      </c>
      <c r="C139" s="13" t="s">
        <v>395</v>
      </c>
      <c r="D139" s="13">
        <v>213</v>
      </c>
      <c r="E139" s="13">
        <v>6.3449508489723E-2</v>
      </c>
      <c r="F139" s="13">
        <v>210</v>
      </c>
      <c r="G139" s="13">
        <v>6.9883527454242894E-2</v>
      </c>
      <c r="H139" s="13">
        <v>3</v>
      </c>
      <c r="I139" s="13">
        <v>1.4285714285714199</v>
      </c>
    </row>
    <row r="140" spans="1:9" x14ac:dyDescent="0.2">
      <c r="A140" s="13" t="s">
        <v>534</v>
      </c>
      <c r="B140" s="13" t="s">
        <v>181</v>
      </c>
      <c r="C140" s="13" t="s">
        <v>395</v>
      </c>
      <c r="D140" s="13">
        <v>658</v>
      </c>
      <c r="E140" s="13">
        <v>0.28497184928540498</v>
      </c>
      <c r="F140" s="13">
        <v>655</v>
      </c>
      <c r="G140" s="13">
        <v>0.281236582224131</v>
      </c>
      <c r="H140" s="13">
        <v>3</v>
      </c>
      <c r="I140" s="13">
        <v>0.45801526717557101</v>
      </c>
    </row>
    <row r="141" spans="1:9" x14ac:dyDescent="0.2">
      <c r="A141" s="13" t="s">
        <v>534</v>
      </c>
      <c r="B141" s="13" t="s">
        <v>181</v>
      </c>
      <c r="C141" s="13" t="s">
        <v>388</v>
      </c>
      <c r="D141" s="13">
        <v>41</v>
      </c>
      <c r="E141" s="13">
        <v>1.77566045907319E-2</v>
      </c>
      <c r="F141" s="13">
        <v>38</v>
      </c>
      <c r="G141" s="13">
        <v>1.6316015457277799E-2</v>
      </c>
      <c r="H141" s="13">
        <v>3</v>
      </c>
      <c r="I141" s="13">
        <v>7.8947368421052699</v>
      </c>
    </row>
    <row r="142" spans="1:9" x14ac:dyDescent="0.2">
      <c r="A142" s="13" t="s">
        <v>536</v>
      </c>
      <c r="B142" s="13" t="s">
        <v>176</v>
      </c>
      <c r="C142" s="13" t="s">
        <v>392</v>
      </c>
      <c r="D142" s="13">
        <v>207</v>
      </c>
      <c r="E142" s="13">
        <v>7.3274336283185804E-2</v>
      </c>
      <c r="F142" s="13">
        <v>204</v>
      </c>
      <c r="G142" s="13">
        <v>8.5319949811794193E-2</v>
      </c>
      <c r="H142" s="13">
        <v>3</v>
      </c>
      <c r="I142" s="13">
        <v>1.47058823529411</v>
      </c>
    </row>
    <row r="143" spans="1:9" x14ac:dyDescent="0.2">
      <c r="A143" s="13" t="s">
        <v>538</v>
      </c>
      <c r="B143" s="13" t="s">
        <v>245</v>
      </c>
      <c r="C143" s="13" t="s">
        <v>390</v>
      </c>
      <c r="D143" s="13">
        <v>24</v>
      </c>
      <c r="E143" s="13">
        <v>0.2</v>
      </c>
      <c r="F143" s="13">
        <v>21</v>
      </c>
      <c r="G143" s="13">
        <v>0.185840707964602</v>
      </c>
      <c r="H143" s="13">
        <v>3</v>
      </c>
      <c r="I143" s="13">
        <v>14.285714285714301</v>
      </c>
    </row>
    <row r="144" spans="1:9" x14ac:dyDescent="0.2">
      <c r="A144" s="13" t="s">
        <v>557</v>
      </c>
      <c r="B144" s="13" t="s">
        <v>211</v>
      </c>
      <c r="C144" s="13" t="s">
        <v>390</v>
      </c>
      <c r="D144" s="13">
        <v>105</v>
      </c>
      <c r="E144" s="13">
        <v>0.175879396984925</v>
      </c>
      <c r="F144" s="13">
        <v>102</v>
      </c>
      <c r="G144" s="13">
        <v>0.17229729729729701</v>
      </c>
      <c r="H144" s="13">
        <v>3</v>
      </c>
      <c r="I144" s="13">
        <v>2.94117647058822</v>
      </c>
    </row>
    <row r="145" spans="1:9" x14ac:dyDescent="0.2">
      <c r="A145" s="13" t="s">
        <v>558</v>
      </c>
      <c r="B145" s="13" t="s">
        <v>178</v>
      </c>
      <c r="C145" s="13" t="s">
        <v>388</v>
      </c>
      <c r="D145" s="13">
        <v>515</v>
      </c>
      <c r="E145" s="13">
        <v>0.18975681650700099</v>
      </c>
      <c r="F145" s="13">
        <v>512</v>
      </c>
      <c r="G145" s="13">
        <v>0.18679314118934701</v>
      </c>
      <c r="H145" s="13">
        <v>3</v>
      </c>
      <c r="I145" s="13">
        <v>0.5859375</v>
      </c>
    </row>
    <row r="146" spans="1:9" x14ac:dyDescent="0.2">
      <c r="A146" s="13" t="s">
        <v>558</v>
      </c>
      <c r="B146" s="13" t="s">
        <v>178</v>
      </c>
      <c r="C146" s="13" t="s">
        <v>392</v>
      </c>
      <c r="D146" s="13">
        <v>94</v>
      </c>
      <c r="E146" s="13">
        <v>3.4635224760501099E-2</v>
      </c>
      <c r="F146" s="13">
        <v>91</v>
      </c>
      <c r="G146" s="13">
        <v>3.3199562203575297E-2</v>
      </c>
      <c r="H146" s="13">
        <v>3</v>
      </c>
      <c r="I146" s="13">
        <v>3.2967032967033099</v>
      </c>
    </row>
    <row r="147" spans="1:9" x14ac:dyDescent="0.2">
      <c r="A147" s="13" t="s">
        <v>563</v>
      </c>
      <c r="B147" s="13" t="s">
        <v>177</v>
      </c>
      <c r="C147" s="13" t="s">
        <v>389</v>
      </c>
      <c r="D147" s="13">
        <v>37</v>
      </c>
      <c r="E147" s="13">
        <v>2.80728376327769E-2</v>
      </c>
      <c r="F147" s="13">
        <v>34</v>
      </c>
      <c r="G147" s="13">
        <v>2.5621703089675998E-2</v>
      </c>
      <c r="H147" s="13">
        <v>3</v>
      </c>
      <c r="I147" s="13">
        <v>8.8235294117646994</v>
      </c>
    </row>
    <row r="148" spans="1:9" x14ac:dyDescent="0.2">
      <c r="A148" s="13" t="s">
        <v>567</v>
      </c>
      <c r="B148" s="13" t="s">
        <v>255</v>
      </c>
      <c r="C148" s="13" t="s">
        <v>388</v>
      </c>
      <c r="D148" s="13">
        <v>257</v>
      </c>
      <c r="E148" s="13">
        <v>0.22885129118432801</v>
      </c>
      <c r="F148" s="13">
        <v>254</v>
      </c>
      <c r="G148" s="13">
        <v>0.22378854625550701</v>
      </c>
      <c r="H148" s="13">
        <v>3</v>
      </c>
      <c r="I148" s="13">
        <v>1.1811023622047201</v>
      </c>
    </row>
    <row r="149" spans="1:9" x14ac:dyDescent="0.2">
      <c r="A149" s="13" t="s">
        <v>577</v>
      </c>
      <c r="B149" s="13" t="s">
        <v>208</v>
      </c>
      <c r="C149" s="13" t="s">
        <v>388</v>
      </c>
      <c r="D149" s="13">
        <v>133</v>
      </c>
      <c r="E149" s="13">
        <v>0.23292469352014</v>
      </c>
      <c r="F149" s="13">
        <v>130</v>
      </c>
      <c r="G149" s="13">
        <v>0.22847100175746901</v>
      </c>
      <c r="H149" s="13">
        <v>3</v>
      </c>
      <c r="I149" s="13">
        <v>2.3076923076922999</v>
      </c>
    </row>
    <row r="150" spans="1:9" x14ac:dyDescent="0.2">
      <c r="A150" s="13" t="s">
        <v>578</v>
      </c>
      <c r="B150" s="13" t="s">
        <v>173</v>
      </c>
      <c r="C150" s="13" t="s">
        <v>389</v>
      </c>
      <c r="D150" s="13">
        <v>186</v>
      </c>
      <c r="E150" s="13">
        <v>3.7059175134488899E-2</v>
      </c>
      <c r="F150" s="13">
        <v>183</v>
      </c>
      <c r="G150" s="13">
        <v>3.87219636055861E-2</v>
      </c>
      <c r="H150" s="13">
        <v>3</v>
      </c>
      <c r="I150" s="13">
        <v>1.63934426229508</v>
      </c>
    </row>
    <row r="151" spans="1:9" x14ac:dyDescent="0.2">
      <c r="A151" s="13" t="s">
        <v>586</v>
      </c>
      <c r="B151" s="13" t="s">
        <v>232</v>
      </c>
      <c r="C151" s="13" t="s">
        <v>388</v>
      </c>
      <c r="D151" s="13">
        <v>41</v>
      </c>
      <c r="E151" s="13">
        <v>4.72350230414747E-2</v>
      </c>
      <c r="F151" s="13">
        <v>38</v>
      </c>
      <c r="G151" s="13">
        <v>4.1349292709466801E-2</v>
      </c>
      <c r="H151" s="13">
        <v>3</v>
      </c>
      <c r="I151" s="13">
        <v>7.8947368421052699</v>
      </c>
    </row>
    <row r="152" spans="1:9" x14ac:dyDescent="0.2">
      <c r="A152" s="13" t="s">
        <v>594</v>
      </c>
      <c r="B152" s="13" t="s">
        <v>175</v>
      </c>
      <c r="C152" s="13" t="s">
        <v>394</v>
      </c>
      <c r="D152" s="13">
        <v>28</v>
      </c>
      <c r="E152" s="13">
        <v>5.4858934169278997E-3</v>
      </c>
      <c r="F152" s="13">
        <v>25</v>
      </c>
      <c r="G152" s="13">
        <v>4.6451133407655098E-3</v>
      </c>
      <c r="H152" s="13">
        <v>3</v>
      </c>
      <c r="I152" s="13">
        <v>12</v>
      </c>
    </row>
    <row r="153" spans="1:9" x14ac:dyDescent="0.2">
      <c r="A153" s="13" t="s">
        <v>599</v>
      </c>
      <c r="B153" s="13" t="s">
        <v>244</v>
      </c>
      <c r="C153" s="13" t="s">
        <v>392</v>
      </c>
      <c r="D153" s="13">
        <v>74</v>
      </c>
      <c r="E153" s="13">
        <v>0.10866372980910401</v>
      </c>
      <c r="F153" s="13">
        <v>71</v>
      </c>
      <c r="G153" s="13">
        <v>0.104258443465492</v>
      </c>
      <c r="H153" s="13">
        <v>3</v>
      </c>
      <c r="I153" s="13">
        <v>4.2253521126760498</v>
      </c>
    </row>
    <row r="154" spans="1:9" x14ac:dyDescent="0.2">
      <c r="A154" s="13" t="s">
        <v>612</v>
      </c>
      <c r="B154" s="13" t="s">
        <v>269</v>
      </c>
      <c r="C154" s="13" t="s">
        <v>393</v>
      </c>
      <c r="D154" s="13">
        <v>1438</v>
      </c>
      <c r="E154" s="13">
        <v>0.42443919716646999</v>
      </c>
      <c r="F154" s="13">
        <v>1435</v>
      </c>
      <c r="G154" s="13">
        <v>0.42008196721311503</v>
      </c>
      <c r="H154" s="13">
        <v>3</v>
      </c>
      <c r="I154" s="13">
        <v>0.209059233449471</v>
      </c>
    </row>
    <row r="155" spans="1:9" x14ac:dyDescent="0.2">
      <c r="A155" s="13" t="s">
        <v>612</v>
      </c>
      <c r="B155" s="13" t="s">
        <v>269</v>
      </c>
      <c r="C155" s="13" t="s">
        <v>395</v>
      </c>
      <c r="D155" s="13">
        <v>82</v>
      </c>
      <c r="E155" s="13">
        <v>2.4203069657615098E-2</v>
      </c>
      <c r="F155" s="13">
        <v>79</v>
      </c>
      <c r="G155" s="13">
        <v>2.31264637002342E-2</v>
      </c>
      <c r="H155" s="13">
        <v>3</v>
      </c>
      <c r="I155" s="13">
        <v>3.79746835443038</v>
      </c>
    </row>
    <row r="156" spans="1:9" x14ac:dyDescent="0.2">
      <c r="A156" s="13" t="s">
        <v>604</v>
      </c>
      <c r="B156" s="13" t="s">
        <v>174</v>
      </c>
      <c r="C156" s="13" t="s">
        <v>392</v>
      </c>
      <c r="D156" s="13">
        <v>76</v>
      </c>
      <c r="E156" s="13">
        <v>0.16309012875536499</v>
      </c>
      <c r="F156" s="13">
        <v>73</v>
      </c>
      <c r="G156" s="13">
        <v>0.121869782971619</v>
      </c>
      <c r="H156" s="13">
        <v>3</v>
      </c>
      <c r="I156" s="13">
        <v>4.1095890410958802</v>
      </c>
    </row>
    <row r="157" spans="1:9" x14ac:dyDescent="0.2">
      <c r="A157" s="13" t="s">
        <v>605</v>
      </c>
      <c r="B157" s="13" t="s">
        <v>270</v>
      </c>
      <c r="C157" s="13" t="s">
        <v>396</v>
      </c>
      <c r="D157" s="13">
        <v>233</v>
      </c>
      <c r="E157" s="13">
        <v>6.1544150664307002E-3</v>
      </c>
      <c r="F157" s="13">
        <v>230</v>
      </c>
      <c r="G157" s="13">
        <v>6.0367454068241504E-3</v>
      </c>
      <c r="H157" s="13">
        <v>3</v>
      </c>
      <c r="I157" s="13">
        <v>1.3043478260869501</v>
      </c>
    </row>
    <row r="158" spans="1:9" x14ac:dyDescent="0.2">
      <c r="A158" s="13" t="s">
        <v>608</v>
      </c>
      <c r="B158" s="13" t="s">
        <v>205</v>
      </c>
      <c r="C158" s="13" t="s">
        <v>392</v>
      </c>
      <c r="D158" s="13">
        <v>7</v>
      </c>
      <c r="E158" s="13">
        <v>1.34615384615385E-2</v>
      </c>
      <c r="F158" s="13">
        <v>4</v>
      </c>
      <c r="G158" s="13">
        <v>8.7145969498910701E-3</v>
      </c>
      <c r="H158" s="13">
        <v>3</v>
      </c>
      <c r="I158" s="13">
        <v>75</v>
      </c>
    </row>
    <row r="159" spans="1:9" x14ac:dyDescent="0.2">
      <c r="A159" s="13" t="s">
        <v>614</v>
      </c>
      <c r="B159" s="13" t="s">
        <v>185</v>
      </c>
      <c r="C159" s="13" t="s">
        <v>395</v>
      </c>
      <c r="D159" s="13">
        <v>66</v>
      </c>
      <c r="E159" s="13">
        <v>1.3142174432497E-2</v>
      </c>
      <c r="F159" s="13">
        <v>64</v>
      </c>
      <c r="G159" s="13">
        <v>1.2728719172633299E-2</v>
      </c>
      <c r="H159" s="13">
        <v>2</v>
      </c>
      <c r="I159" s="13">
        <v>3.125</v>
      </c>
    </row>
    <row r="160" spans="1:9" x14ac:dyDescent="0.2">
      <c r="A160" s="13" t="s">
        <v>617</v>
      </c>
      <c r="B160" s="13" t="s">
        <v>213</v>
      </c>
      <c r="C160" s="13" t="s">
        <v>391</v>
      </c>
      <c r="D160" s="13">
        <v>3</v>
      </c>
      <c r="E160" s="13">
        <v>4.29799426934097E-3</v>
      </c>
      <c r="F160" s="13">
        <v>1</v>
      </c>
      <c r="G160" s="13">
        <v>1.3157894736842101E-3</v>
      </c>
      <c r="H160" s="13">
        <v>2</v>
      </c>
      <c r="I160" s="13">
        <v>200</v>
      </c>
    </row>
    <row r="161" spans="1:9" x14ac:dyDescent="0.2">
      <c r="A161" s="13" t="s">
        <v>681</v>
      </c>
      <c r="B161" s="13" t="s">
        <v>165</v>
      </c>
      <c r="C161" s="13" t="s">
        <v>394</v>
      </c>
      <c r="D161" s="13">
        <v>28</v>
      </c>
      <c r="E161" s="13">
        <v>9.0445119193746399E-4</v>
      </c>
      <c r="F161" s="13">
        <v>26</v>
      </c>
      <c r="G161" s="13">
        <v>8.3547557840616998E-4</v>
      </c>
      <c r="H161" s="13">
        <v>2</v>
      </c>
      <c r="I161" s="13">
        <v>7.6923076923076898</v>
      </c>
    </row>
    <row r="162" spans="1:9" x14ac:dyDescent="0.2">
      <c r="A162" s="13" t="s">
        <v>695</v>
      </c>
      <c r="B162" s="13" t="s">
        <v>265</v>
      </c>
      <c r="C162" s="13" t="s">
        <v>395</v>
      </c>
      <c r="D162" s="13">
        <v>2</v>
      </c>
      <c r="E162" s="13">
        <v>5.31914893617021E-3</v>
      </c>
      <c r="F162" s="13">
        <v>0</v>
      </c>
      <c r="G162" s="13">
        <v>0</v>
      </c>
      <c r="H162" s="13">
        <v>2</v>
      </c>
      <c r="I162" s="13" t="e">
        <v>#NUM!</v>
      </c>
    </row>
    <row r="163" spans="1:9" x14ac:dyDescent="0.2">
      <c r="A163" s="13" t="s">
        <v>611</v>
      </c>
      <c r="B163" s="13" t="s">
        <v>236</v>
      </c>
      <c r="C163" s="13" t="s">
        <v>390</v>
      </c>
      <c r="D163" s="13">
        <v>12</v>
      </c>
      <c r="E163" s="13">
        <v>0.41379310344827602</v>
      </c>
      <c r="F163" s="13">
        <v>10</v>
      </c>
      <c r="G163" s="13">
        <v>0.34482758620689702</v>
      </c>
      <c r="H163" s="13">
        <v>2</v>
      </c>
      <c r="I163" s="13">
        <v>20</v>
      </c>
    </row>
    <row r="164" spans="1:9" x14ac:dyDescent="0.2">
      <c r="A164" s="13" t="s">
        <v>686</v>
      </c>
      <c r="B164" s="13" t="s">
        <v>268</v>
      </c>
      <c r="C164" s="13" t="s">
        <v>395</v>
      </c>
      <c r="D164" s="13">
        <v>95</v>
      </c>
      <c r="E164" s="13">
        <v>4.4454843238184397E-2</v>
      </c>
      <c r="F164" s="13">
        <v>93</v>
      </c>
      <c r="G164" s="13">
        <v>4.3215613382899601E-2</v>
      </c>
      <c r="H164" s="13">
        <v>2</v>
      </c>
      <c r="I164" s="13">
        <v>2.1505376344085998</v>
      </c>
    </row>
    <row r="165" spans="1:9" x14ac:dyDescent="0.2">
      <c r="A165" s="13" t="s">
        <v>692</v>
      </c>
      <c r="B165" s="13" t="s">
        <v>188</v>
      </c>
      <c r="C165" s="13" t="s">
        <v>395</v>
      </c>
      <c r="D165" s="13">
        <v>50</v>
      </c>
      <c r="E165" s="13">
        <v>7.4962518740629702E-2</v>
      </c>
      <c r="F165" s="13">
        <v>48</v>
      </c>
      <c r="G165" s="13">
        <v>7.2072072072072099E-2</v>
      </c>
      <c r="H165" s="13">
        <v>2</v>
      </c>
      <c r="I165" s="13">
        <v>4.1666666666666696</v>
      </c>
    </row>
    <row r="166" spans="1:9" x14ac:dyDescent="0.2">
      <c r="A166" s="13" t="s">
        <v>621</v>
      </c>
      <c r="B166" s="13" t="s">
        <v>222</v>
      </c>
      <c r="C166" s="13" t="s">
        <v>389</v>
      </c>
      <c r="D166" s="13">
        <v>20</v>
      </c>
      <c r="E166" s="13">
        <v>0.20202020202020199</v>
      </c>
      <c r="F166" s="13">
        <v>18</v>
      </c>
      <c r="G166" s="13">
        <v>0.18181818181818199</v>
      </c>
      <c r="H166" s="13">
        <v>2</v>
      </c>
      <c r="I166" s="13">
        <v>11.1111111111111</v>
      </c>
    </row>
    <row r="167" spans="1:9" x14ac:dyDescent="0.2">
      <c r="A167" s="13" t="s">
        <v>527</v>
      </c>
      <c r="B167" s="13" t="s">
        <v>266</v>
      </c>
      <c r="C167" s="13" t="s">
        <v>396</v>
      </c>
      <c r="D167" s="13">
        <v>160</v>
      </c>
      <c r="E167" s="13">
        <v>1.4274243911142801E-2</v>
      </c>
      <c r="F167" s="13">
        <v>158</v>
      </c>
      <c r="G167" s="13">
        <v>1.3361522198731501E-2</v>
      </c>
      <c r="H167" s="13">
        <v>2</v>
      </c>
      <c r="I167" s="13">
        <v>1.26582278481013</v>
      </c>
    </row>
    <row r="168" spans="1:9" x14ac:dyDescent="0.2">
      <c r="A168" s="13" t="s">
        <v>529</v>
      </c>
      <c r="B168" s="13" t="s">
        <v>215</v>
      </c>
      <c r="C168" s="13" t="s">
        <v>393</v>
      </c>
      <c r="D168" s="13">
        <v>99</v>
      </c>
      <c r="E168" s="13">
        <v>0.27576601671309198</v>
      </c>
      <c r="F168" s="13">
        <v>97</v>
      </c>
      <c r="G168" s="13">
        <v>0.274787535410765</v>
      </c>
      <c r="H168" s="13">
        <v>2</v>
      </c>
      <c r="I168" s="13">
        <v>2.0618556701030899</v>
      </c>
    </row>
    <row r="169" spans="1:9" x14ac:dyDescent="0.2">
      <c r="A169" s="13" t="s">
        <v>530</v>
      </c>
      <c r="B169" s="13" t="s">
        <v>276</v>
      </c>
      <c r="C169" s="13" t="s">
        <v>392</v>
      </c>
      <c r="D169" s="13">
        <v>289</v>
      </c>
      <c r="E169" s="13">
        <v>5.7013217597159202E-2</v>
      </c>
      <c r="F169" s="13">
        <v>287</v>
      </c>
      <c r="G169" s="13">
        <v>5.64405113077679E-2</v>
      </c>
      <c r="H169" s="13">
        <v>2</v>
      </c>
      <c r="I169" s="13">
        <v>0.696864111498252</v>
      </c>
    </row>
    <row r="170" spans="1:9" x14ac:dyDescent="0.2">
      <c r="A170" s="13" t="s">
        <v>623</v>
      </c>
      <c r="B170" s="13" t="s">
        <v>254</v>
      </c>
      <c r="C170" s="13" t="s">
        <v>396</v>
      </c>
      <c r="D170" s="13">
        <v>19</v>
      </c>
      <c r="E170" s="13">
        <v>2.6070252469813401E-3</v>
      </c>
      <c r="F170" s="13">
        <v>17</v>
      </c>
      <c r="G170" s="13">
        <v>2.4171761694867099E-3</v>
      </c>
      <c r="H170" s="13">
        <v>2</v>
      </c>
      <c r="I170" s="13">
        <v>11.764705882352899</v>
      </c>
    </row>
    <row r="171" spans="1:9" x14ac:dyDescent="0.2">
      <c r="A171" s="13" t="s">
        <v>532</v>
      </c>
      <c r="B171" s="13" t="s">
        <v>184</v>
      </c>
      <c r="C171" s="13" t="s">
        <v>390</v>
      </c>
      <c r="D171" s="13">
        <v>9</v>
      </c>
      <c r="E171" s="13">
        <v>2.76923076923077E-2</v>
      </c>
      <c r="F171" s="13">
        <v>7</v>
      </c>
      <c r="G171" s="13">
        <v>2.0289855072463801E-2</v>
      </c>
      <c r="H171" s="13">
        <v>2</v>
      </c>
      <c r="I171" s="13">
        <v>28.571428571428601</v>
      </c>
    </row>
    <row r="172" spans="1:9" x14ac:dyDescent="0.2">
      <c r="A172" s="13" t="s">
        <v>534</v>
      </c>
      <c r="B172" s="13" t="s">
        <v>181</v>
      </c>
      <c r="C172" s="13" t="s">
        <v>390</v>
      </c>
      <c r="D172" s="13">
        <v>185</v>
      </c>
      <c r="E172" s="13">
        <v>8.0121264616717203E-2</v>
      </c>
      <c r="F172" s="13">
        <v>183</v>
      </c>
      <c r="G172" s="13">
        <v>7.8574495491627303E-2</v>
      </c>
      <c r="H172" s="13">
        <v>2</v>
      </c>
      <c r="I172" s="13">
        <v>1.0928961748633901</v>
      </c>
    </row>
    <row r="173" spans="1:9" x14ac:dyDescent="0.2">
      <c r="A173" s="13" t="s">
        <v>538</v>
      </c>
      <c r="B173" s="13" t="s">
        <v>245</v>
      </c>
      <c r="C173" s="13" t="s">
        <v>393</v>
      </c>
      <c r="D173" s="13">
        <v>22</v>
      </c>
      <c r="E173" s="13">
        <v>0.18333333333333299</v>
      </c>
      <c r="F173" s="13">
        <v>20</v>
      </c>
      <c r="G173" s="13">
        <v>0.17699115044247801</v>
      </c>
      <c r="H173" s="13">
        <v>2</v>
      </c>
      <c r="I173" s="13">
        <v>10</v>
      </c>
    </row>
    <row r="174" spans="1:9" x14ac:dyDescent="0.2">
      <c r="A174" s="13" t="s">
        <v>544</v>
      </c>
      <c r="B174" s="13" t="s">
        <v>196</v>
      </c>
      <c r="C174" s="13" t="s">
        <v>389</v>
      </c>
      <c r="D174" s="13">
        <v>81</v>
      </c>
      <c r="E174" s="13">
        <v>0.440217391304348</v>
      </c>
      <c r="F174" s="13">
        <v>79</v>
      </c>
      <c r="G174" s="13">
        <v>0.44632768361581898</v>
      </c>
      <c r="H174" s="13">
        <v>2</v>
      </c>
      <c r="I174" s="13">
        <v>2.53164556962024</v>
      </c>
    </row>
    <row r="175" spans="1:9" x14ac:dyDescent="0.2">
      <c r="A175" s="13" t="s">
        <v>545</v>
      </c>
      <c r="B175" s="13" t="s">
        <v>202</v>
      </c>
      <c r="C175" s="13" t="s">
        <v>396</v>
      </c>
      <c r="D175" s="13">
        <v>2</v>
      </c>
      <c r="E175" s="13">
        <v>2.04708290685773E-3</v>
      </c>
      <c r="F175" s="13">
        <v>0</v>
      </c>
      <c r="G175" s="13">
        <v>0</v>
      </c>
      <c r="H175" s="13">
        <v>2</v>
      </c>
      <c r="I175" s="13" t="e">
        <v>#NUM!</v>
      </c>
    </row>
    <row r="176" spans="1:9" x14ac:dyDescent="0.2">
      <c r="A176" s="13" t="s">
        <v>547</v>
      </c>
      <c r="B176" s="13" t="s">
        <v>180</v>
      </c>
      <c r="C176" s="13" t="s">
        <v>390</v>
      </c>
      <c r="D176" s="13">
        <v>726</v>
      </c>
      <c r="E176" s="13">
        <v>0.21080139372822301</v>
      </c>
      <c r="F176" s="13">
        <v>724</v>
      </c>
      <c r="G176" s="13">
        <v>0.209248554913295</v>
      </c>
      <c r="H176" s="13">
        <v>2</v>
      </c>
      <c r="I176" s="13">
        <v>0.27624309392264601</v>
      </c>
    </row>
    <row r="177" spans="1:9" x14ac:dyDescent="0.2">
      <c r="A177" s="13" t="s">
        <v>548</v>
      </c>
      <c r="B177" s="13" t="s">
        <v>206</v>
      </c>
      <c r="C177" s="13" t="s">
        <v>393</v>
      </c>
      <c r="D177" s="13">
        <v>275</v>
      </c>
      <c r="E177" s="13">
        <v>0.38951841359773398</v>
      </c>
      <c r="F177" s="13">
        <v>273</v>
      </c>
      <c r="G177" s="13">
        <v>0.38559322033898302</v>
      </c>
      <c r="H177" s="13">
        <v>2</v>
      </c>
      <c r="I177" s="13">
        <v>0.73260073260073</v>
      </c>
    </row>
    <row r="178" spans="1:9" x14ac:dyDescent="0.2">
      <c r="A178" s="13" t="s">
        <v>557</v>
      </c>
      <c r="B178" s="13" t="s">
        <v>211</v>
      </c>
      <c r="C178" s="13" t="s">
        <v>393</v>
      </c>
      <c r="D178" s="13">
        <v>193</v>
      </c>
      <c r="E178" s="13">
        <v>0.32328308207705198</v>
      </c>
      <c r="F178" s="13">
        <v>191</v>
      </c>
      <c r="G178" s="13">
        <v>0.32263513513513498</v>
      </c>
      <c r="H178" s="13">
        <v>2</v>
      </c>
      <c r="I178" s="13">
        <v>1.04712041884816</v>
      </c>
    </row>
    <row r="179" spans="1:9" x14ac:dyDescent="0.2">
      <c r="A179" s="13" t="s">
        <v>560</v>
      </c>
      <c r="B179" s="13" t="s">
        <v>263</v>
      </c>
      <c r="C179" s="13" t="s">
        <v>393</v>
      </c>
      <c r="D179" s="13">
        <v>93</v>
      </c>
      <c r="E179" s="13">
        <v>4.52114730189596E-2</v>
      </c>
      <c r="F179" s="13">
        <v>91</v>
      </c>
      <c r="G179" s="13">
        <v>4.4916090819348498E-2</v>
      </c>
      <c r="H179" s="13">
        <v>2</v>
      </c>
      <c r="I179" s="13">
        <v>2.19780219780219</v>
      </c>
    </row>
    <row r="180" spans="1:9" x14ac:dyDescent="0.2">
      <c r="A180" s="13" t="s">
        <v>578</v>
      </c>
      <c r="B180" s="13" t="s">
        <v>173</v>
      </c>
      <c r="C180" s="13" t="s">
        <v>396</v>
      </c>
      <c r="D180" s="13">
        <v>8</v>
      </c>
      <c r="E180" s="13">
        <v>1.5939430165371601E-3</v>
      </c>
      <c r="F180" s="13">
        <v>6</v>
      </c>
      <c r="G180" s="13">
        <v>1.2695725772323299E-3</v>
      </c>
      <c r="H180" s="13">
        <v>2</v>
      </c>
      <c r="I180" s="13">
        <v>33.3333333333333</v>
      </c>
    </row>
    <row r="181" spans="1:9" x14ac:dyDescent="0.2">
      <c r="A181" s="13" t="s">
        <v>624</v>
      </c>
      <c r="B181" s="13" t="s">
        <v>252</v>
      </c>
      <c r="C181" s="13" t="s">
        <v>393</v>
      </c>
      <c r="D181" s="13">
        <v>24</v>
      </c>
      <c r="E181" s="13">
        <v>0.11214953271028</v>
      </c>
      <c r="F181" s="13">
        <v>22</v>
      </c>
      <c r="G181" s="13">
        <v>0.10280373831775701</v>
      </c>
      <c r="H181" s="13">
        <v>2</v>
      </c>
      <c r="I181" s="13">
        <v>9.0909090909090793</v>
      </c>
    </row>
    <row r="182" spans="1:9" x14ac:dyDescent="0.2">
      <c r="A182" s="13" t="s">
        <v>582</v>
      </c>
      <c r="B182" s="13" t="s">
        <v>167</v>
      </c>
      <c r="C182" s="13" t="s">
        <v>388</v>
      </c>
      <c r="D182" s="13">
        <v>272</v>
      </c>
      <c r="E182" s="13">
        <v>4.4386422976501298E-3</v>
      </c>
      <c r="F182" s="13">
        <v>270</v>
      </c>
      <c r="G182" s="13">
        <v>4.3481061582066501E-3</v>
      </c>
      <c r="H182" s="13">
        <v>2</v>
      </c>
      <c r="I182" s="13">
        <v>0.74074074074073104</v>
      </c>
    </row>
    <row r="183" spans="1:9" x14ac:dyDescent="0.2">
      <c r="A183" s="13" t="s">
        <v>584</v>
      </c>
      <c r="B183" s="13" t="s">
        <v>242</v>
      </c>
      <c r="C183" s="13" t="s">
        <v>389</v>
      </c>
      <c r="D183" s="13">
        <v>3</v>
      </c>
      <c r="E183" s="13">
        <v>4.2857142857142899E-2</v>
      </c>
      <c r="F183" s="13">
        <v>1</v>
      </c>
      <c r="G183" s="13">
        <v>1.4084507042253501E-2</v>
      </c>
      <c r="H183" s="13">
        <v>2</v>
      </c>
      <c r="I183" s="13">
        <v>200</v>
      </c>
    </row>
    <row r="184" spans="1:9" x14ac:dyDescent="0.2">
      <c r="A184" s="13" t="s">
        <v>586</v>
      </c>
      <c r="B184" s="13" t="s">
        <v>232</v>
      </c>
      <c r="C184" s="13" t="s">
        <v>389</v>
      </c>
      <c r="D184" s="13">
        <v>28</v>
      </c>
      <c r="E184" s="13">
        <v>3.2258064516128997E-2</v>
      </c>
      <c r="F184" s="13">
        <v>26</v>
      </c>
      <c r="G184" s="13">
        <v>2.8291621327529898E-2</v>
      </c>
      <c r="H184" s="13">
        <v>2</v>
      </c>
      <c r="I184" s="13">
        <v>7.6923076923076898</v>
      </c>
    </row>
    <row r="185" spans="1:9" x14ac:dyDescent="0.2">
      <c r="A185" s="13" t="s">
        <v>589</v>
      </c>
      <c r="B185" s="13" t="s">
        <v>191</v>
      </c>
      <c r="C185" s="13" t="s">
        <v>393</v>
      </c>
      <c r="D185" s="13">
        <v>272</v>
      </c>
      <c r="E185" s="13">
        <v>0.23448275862069001</v>
      </c>
      <c r="F185" s="13">
        <v>270</v>
      </c>
      <c r="G185" s="13">
        <v>0.23057216054654101</v>
      </c>
      <c r="H185" s="13">
        <v>2</v>
      </c>
      <c r="I185" s="13">
        <v>0.74074074074073104</v>
      </c>
    </row>
    <row r="186" spans="1:9" x14ac:dyDescent="0.2">
      <c r="A186" s="13" t="s">
        <v>622</v>
      </c>
      <c r="B186" s="13" t="s">
        <v>159</v>
      </c>
      <c r="C186" s="13" t="s">
        <v>396</v>
      </c>
      <c r="D186" s="13">
        <v>26</v>
      </c>
      <c r="E186" s="13">
        <v>2.0791683326669302E-3</v>
      </c>
      <c r="F186" s="13">
        <v>24</v>
      </c>
      <c r="G186" s="13">
        <v>1.87149095446039E-3</v>
      </c>
      <c r="H186" s="13">
        <v>2</v>
      </c>
      <c r="I186" s="13">
        <v>8.3333333333333304</v>
      </c>
    </row>
    <row r="187" spans="1:9" x14ac:dyDescent="0.2">
      <c r="A187" s="13" t="s">
        <v>592</v>
      </c>
      <c r="B187" s="13" t="s">
        <v>194</v>
      </c>
      <c r="C187" s="13" t="s">
        <v>395</v>
      </c>
      <c r="D187" s="13">
        <v>52</v>
      </c>
      <c r="E187" s="13">
        <v>0.30769230769230799</v>
      </c>
      <c r="F187" s="13">
        <v>50</v>
      </c>
      <c r="G187" s="13">
        <v>0.29239766081871299</v>
      </c>
      <c r="H187" s="13">
        <v>2</v>
      </c>
      <c r="I187" s="13">
        <v>4</v>
      </c>
    </row>
    <row r="188" spans="1:9" x14ac:dyDescent="0.2">
      <c r="A188" s="13" t="s">
        <v>596</v>
      </c>
      <c r="B188" s="13" t="s">
        <v>250</v>
      </c>
      <c r="C188" s="13" t="s">
        <v>388</v>
      </c>
      <c r="D188" s="13">
        <v>57</v>
      </c>
      <c r="E188" s="13">
        <v>0.13868613138686101</v>
      </c>
      <c r="F188" s="13">
        <v>55</v>
      </c>
      <c r="G188" s="13">
        <v>0.13317191283293001</v>
      </c>
      <c r="H188" s="13">
        <v>2</v>
      </c>
      <c r="I188" s="13">
        <v>3.6363636363636398</v>
      </c>
    </row>
    <row r="189" spans="1:9" x14ac:dyDescent="0.2">
      <c r="A189" s="13" t="s">
        <v>597</v>
      </c>
      <c r="B189" s="13" t="s">
        <v>164</v>
      </c>
      <c r="C189" s="13" t="s">
        <v>394</v>
      </c>
      <c r="D189" s="13">
        <v>34</v>
      </c>
      <c r="E189" s="13">
        <v>4.4374836857217397E-3</v>
      </c>
      <c r="F189" s="13">
        <v>32</v>
      </c>
      <c r="G189" s="13">
        <v>4.2735042735042696E-3</v>
      </c>
      <c r="H189" s="13">
        <v>2</v>
      </c>
      <c r="I189" s="13">
        <v>6.25</v>
      </c>
    </row>
    <row r="190" spans="1:9" x14ac:dyDescent="0.2">
      <c r="A190" s="13" t="s">
        <v>597</v>
      </c>
      <c r="B190" s="13" t="s">
        <v>164</v>
      </c>
      <c r="C190" s="13" t="s">
        <v>392</v>
      </c>
      <c r="D190" s="13">
        <v>513</v>
      </c>
      <c r="E190" s="13">
        <v>6.6953797963978101E-2</v>
      </c>
      <c r="F190" s="13">
        <v>511</v>
      </c>
      <c r="G190" s="13">
        <v>6.8242521367521403E-2</v>
      </c>
      <c r="H190" s="13">
        <v>2</v>
      </c>
      <c r="I190" s="13">
        <v>0.39138943248533398</v>
      </c>
    </row>
    <row r="191" spans="1:9" x14ac:dyDescent="0.2">
      <c r="A191" s="13" t="s">
        <v>600</v>
      </c>
      <c r="B191" s="13" t="s">
        <v>199</v>
      </c>
      <c r="C191" s="13" t="s">
        <v>391</v>
      </c>
      <c r="D191" s="13">
        <v>263</v>
      </c>
      <c r="E191" s="13">
        <v>0.23909090909090899</v>
      </c>
      <c r="F191" s="13">
        <v>261</v>
      </c>
      <c r="G191" s="13">
        <v>0.23555956678700399</v>
      </c>
      <c r="H191" s="13">
        <v>2</v>
      </c>
      <c r="I191" s="13">
        <v>0.76628352490422103</v>
      </c>
    </row>
    <row r="192" spans="1:9" x14ac:dyDescent="0.2">
      <c r="A192" s="13" t="s">
        <v>612</v>
      </c>
      <c r="B192" s="13" t="s">
        <v>269</v>
      </c>
      <c r="C192" s="13" t="s">
        <v>392</v>
      </c>
      <c r="D192" s="13">
        <v>246</v>
      </c>
      <c r="E192" s="13">
        <v>7.2609208972845299E-2</v>
      </c>
      <c r="F192" s="13">
        <v>244</v>
      </c>
      <c r="G192" s="13">
        <v>7.1428571428571397E-2</v>
      </c>
      <c r="H192" s="13">
        <v>2</v>
      </c>
      <c r="I192" s="13">
        <v>0.81967213114753101</v>
      </c>
    </row>
    <row r="193" spans="1:9" x14ac:dyDescent="0.2">
      <c r="A193" s="13" t="s">
        <v>606</v>
      </c>
      <c r="B193" s="13" t="s">
        <v>262</v>
      </c>
      <c r="C193" s="13" t="s">
        <v>395</v>
      </c>
      <c r="D193" s="13">
        <v>399</v>
      </c>
      <c r="E193" s="13">
        <v>5.2659363864326299E-2</v>
      </c>
      <c r="F193" s="13">
        <v>397</v>
      </c>
      <c r="G193" s="13">
        <v>5.0969315701630498E-2</v>
      </c>
      <c r="H193" s="13">
        <v>2</v>
      </c>
      <c r="I193" s="13">
        <v>0.50377833753148005</v>
      </c>
    </row>
    <row r="194" spans="1:9" x14ac:dyDescent="0.2">
      <c r="A194" s="13" t="s">
        <v>607</v>
      </c>
      <c r="B194" s="13" t="s">
        <v>172</v>
      </c>
      <c r="C194" s="13" t="s">
        <v>389</v>
      </c>
      <c r="D194" s="13">
        <v>13</v>
      </c>
      <c r="E194" s="13">
        <v>2.3090586145648299E-2</v>
      </c>
      <c r="F194" s="13">
        <v>11</v>
      </c>
      <c r="G194" s="13">
        <v>1.9855595667869999E-2</v>
      </c>
      <c r="H194" s="13">
        <v>2</v>
      </c>
      <c r="I194" s="13">
        <v>18.181818181818201</v>
      </c>
    </row>
    <row r="195" spans="1:9" x14ac:dyDescent="0.2">
      <c r="A195" s="13" t="s">
        <v>608</v>
      </c>
      <c r="B195" s="13" t="s">
        <v>205</v>
      </c>
      <c r="C195" s="13" t="s">
        <v>388</v>
      </c>
      <c r="D195" s="13">
        <v>138</v>
      </c>
      <c r="E195" s="13">
        <v>0.265384615384615</v>
      </c>
      <c r="F195" s="13">
        <v>136</v>
      </c>
      <c r="G195" s="13">
        <v>0.296296296296296</v>
      </c>
      <c r="H195" s="13">
        <v>2</v>
      </c>
      <c r="I195" s="13">
        <v>1.47058823529411</v>
      </c>
    </row>
    <row r="196" spans="1:9" x14ac:dyDescent="0.2">
      <c r="A196" s="13" t="s">
        <v>610</v>
      </c>
      <c r="B196" s="13" t="s">
        <v>156</v>
      </c>
      <c r="C196" s="13" t="s">
        <v>394</v>
      </c>
      <c r="D196" s="13">
        <v>169</v>
      </c>
      <c r="E196" s="13">
        <v>1.3407484390990799E-3</v>
      </c>
      <c r="F196" s="13">
        <v>167</v>
      </c>
      <c r="G196" s="13">
        <v>1.2972788217290301E-3</v>
      </c>
      <c r="H196" s="13">
        <v>2</v>
      </c>
      <c r="I196" s="13">
        <v>1.19760479041917</v>
      </c>
    </row>
    <row r="197" spans="1:9" x14ac:dyDescent="0.2">
      <c r="A197" s="13" t="s">
        <v>614</v>
      </c>
      <c r="B197" s="13" t="s">
        <v>185</v>
      </c>
      <c r="C197" s="13" t="s">
        <v>392</v>
      </c>
      <c r="D197" s="13">
        <v>92</v>
      </c>
      <c r="E197" s="13">
        <v>1.83193946634807E-2</v>
      </c>
      <c r="F197" s="13">
        <v>91</v>
      </c>
      <c r="G197" s="13">
        <v>1.8098647573587898E-2</v>
      </c>
      <c r="H197" s="13">
        <v>1</v>
      </c>
      <c r="I197" s="13">
        <v>1.0989010989010899</v>
      </c>
    </row>
    <row r="198" spans="1:9" x14ac:dyDescent="0.2">
      <c r="A198" s="13" t="s">
        <v>687</v>
      </c>
      <c r="B198" s="13" t="s">
        <v>273</v>
      </c>
      <c r="C198" s="13" t="s">
        <v>392</v>
      </c>
      <c r="D198" s="13">
        <v>29</v>
      </c>
      <c r="E198" s="13">
        <v>2.6411657559198502E-2</v>
      </c>
      <c r="F198" s="13">
        <v>28</v>
      </c>
      <c r="G198" s="13">
        <v>2.5362318840579701E-2</v>
      </c>
      <c r="H198" s="13">
        <v>1</v>
      </c>
      <c r="I198" s="13">
        <v>3.5714285714285801</v>
      </c>
    </row>
    <row r="199" spans="1:9" x14ac:dyDescent="0.2">
      <c r="A199" s="13" t="s">
        <v>682</v>
      </c>
      <c r="B199" s="13" t="s">
        <v>247</v>
      </c>
      <c r="C199" s="13" t="s">
        <v>393</v>
      </c>
      <c r="D199" s="13">
        <v>47</v>
      </c>
      <c r="E199" s="13">
        <v>5.0755939524837999E-2</v>
      </c>
      <c r="F199" s="13">
        <v>46</v>
      </c>
      <c r="G199" s="13">
        <v>4.9356223175965698E-2</v>
      </c>
      <c r="H199" s="13">
        <v>1</v>
      </c>
      <c r="I199" s="13">
        <v>2.1739130434782701</v>
      </c>
    </row>
    <row r="200" spans="1:9" x14ac:dyDescent="0.2">
      <c r="A200" s="13" t="s">
        <v>682</v>
      </c>
      <c r="B200" s="13" t="s">
        <v>247</v>
      </c>
      <c r="C200" s="13" t="s">
        <v>392</v>
      </c>
      <c r="D200" s="13">
        <v>36</v>
      </c>
      <c r="E200" s="13">
        <v>3.8876889848812102E-2</v>
      </c>
      <c r="F200" s="13">
        <v>35</v>
      </c>
      <c r="G200" s="13">
        <v>3.7553648068669503E-2</v>
      </c>
      <c r="H200" s="13">
        <v>1</v>
      </c>
      <c r="I200" s="13">
        <v>2.8571428571428501</v>
      </c>
    </row>
    <row r="201" spans="1:9" x14ac:dyDescent="0.2">
      <c r="A201" s="13" t="s">
        <v>693</v>
      </c>
      <c r="B201" s="13" t="s">
        <v>200</v>
      </c>
      <c r="C201" s="13" t="s">
        <v>393</v>
      </c>
      <c r="D201" s="13">
        <v>52</v>
      </c>
      <c r="E201" s="13">
        <v>0.130653266331658</v>
      </c>
      <c r="F201" s="13">
        <v>51</v>
      </c>
      <c r="G201" s="13">
        <v>0.124694376528117</v>
      </c>
      <c r="H201" s="13">
        <v>1</v>
      </c>
      <c r="I201" s="13">
        <v>1.9607843137254799</v>
      </c>
    </row>
    <row r="202" spans="1:9" x14ac:dyDescent="0.2">
      <c r="A202" s="13" t="s">
        <v>693</v>
      </c>
      <c r="B202" s="13" t="s">
        <v>200</v>
      </c>
      <c r="C202" s="13" t="s">
        <v>389</v>
      </c>
      <c r="D202" s="13">
        <v>15</v>
      </c>
      <c r="E202" s="13">
        <v>3.7688442211055301E-2</v>
      </c>
      <c r="F202" s="13">
        <v>14</v>
      </c>
      <c r="G202" s="13">
        <v>3.4229828850855702E-2</v>
      </c>
      <c r="H202" s="13">
        <v>1</v>
      </c>
      <c r="I202" s="13">
        <v>7.1428571428571397</v>
      </c>
    </row>
    <row r="203" spans="1:9" x14ac:dyDescent="0.2">
      <c r="A203" s="13" t="s">
        <v>699</v>
      </c>
      <c r="B203" s="13" t="s">
        <v>220</v>
      </c>
      <c r="C203" s="13" t="s">
        <v>393</v>
      </c>
      <c r="D203" s="13">
        <v>11</v>
      </c>
      <c r="E203" s="13">
        <v>0.22</v>
      </c>
      <c r="F203" s="13">
        <v>10</v>
      </c>
      <c r="G203" s="13">
        <v>0.20408163265306101</v>
      </c>
      <c r="H203" s="13">
        <v>1</v>
      </c>
      <c r="I203" s="13">
        <v>10</v>
      </c>
    </row>
    <row r="204" spans="1:9" x14ac:dyDescent="0.2">
      <c r="A204" s="13" t="s">
        <v>683</v>
      </c>
      <c r="B204" s="13" t="s">
        <v>259</v>
      </c>
      <c r="C204" s="13" t="s">
        <v>395</v>
      </c>
      <c r="D204" s="13">
        <v>71</v>
      </c>
      <c r="E204" s="13">
        <v>3.6372950819672102E-2</v>
      </c>
      <c r="F204" s="13">
        <v>70</v>
      </c>
      <c r="G204" s="13">
        <v>3.4739454094292799E-2</v>
      </c>
      <c r="H204" s="13">
        <v>1</v>
      </c>
      <c r="I204" s="13">
        <v>1.4285714285714199</v>
      </c>
    </row>
    <row r="205" spans="1:9" x14ac:dyDescent="0.2">
      <c r="A205" s="13" t="s">
        <v>680</v>
      </c>
      <c r="B205" s="13" t="s">
        <v>182</v>
      </c>
      <c r="C205" s="13" t="s">
        <v>393</v>
      </c>
      <c r="D205" s="13">
        <v>13</v>
      </c>
      <c r="E205" s="13">
        <v>4.39932318104907E-3</v>
      </c>
      <c r="F205" s="13">
        <v>12</v>
      </c>
      <c r="G205" s="13">
        <v>3.43347639484979E-3</v>
      </c>
      <c r="H205" s="13">
        <v>1</v>
      </c>
      <c r="I205" s="13">
        <v>8.3333333333333304</v>
      </c>
    </row>
    <row r="206" spans="1:9" x14ac:dyDescent="0.2">
      <c r="A206" s="13" t="s">
        <v>696</v>
      </c>
      <c r="B206" s="13" t="s">
        <v>195</v>
      </c>
      <c r="C206" s="13" t="s">
        <v>395</v>
      </c>
      <c r="D206" s="13">
        <v>54</v>
      </c>
      <c r="E206" s="13">
        <v>3.6339165545087503E-2</v>
      </c>
      <c r="F206" s="13">
        <v>53</v>
      </c>
      <c r="G206" s="13">
        <v>3.4937376400790997E-2</v>
      </c>
      <c r="H206" s="13">
        <v>1</v>
      </c>
      <c r="I206" s="13">
        <v>1.88679245283019</v>
      </c>
    </row>
    <row r="207" spans="1:9" x14ac:dyDescent="0.2">
      <c r="A207" s="13" t="s">
        <v>611</v>
      </c>
      <c r="B207" s="13" t="s">
        <v>236</v>
      </c>
      <c r="C207" s="13" t="s">
        <v>395</v>
      </c>
      <c r="D207" s="13">
        <v>1</v>
      </c>
      <c r="E207" s="13">
        <v>3.4482758620689703E-2</v>
      </c>
      <c r="F207" s="13">
        <v>0</v>
      </c>
      <c r="G207" s="13">
        <v>0</v>
      </c>
      <c r="H207" s="13">
        <v>1</v>
      </c>
      <c r="I207" s="13" t="e">
        <v>#NUM!</v>
      </c>
    </row>
    <row r="208" spans="1:9" x14ac:dyDescent="0.2">
      <c r="A208" s="13" t="s">
        <v>701</v>
      </c>
      <c r="B208" s="13" t="s">
        <v>237</v>
      </c>
      <c r="C208" s="13" t="s">
        <v>395</v>
      </c>
      <c r="D208" s="13">
        <v>133</v>
      </c>
      <c r="E208" s="13">
        <v>0.242700729927007</v>
      </c>
      <c r="F208" s="13">
        <v>132</v>
      </c>
      <c r="G208" s="13">
        <v>0.240875912408759</v>
      </c>
      <c r="H208" s="13">
        <v>1</v>
      </c>
      <c r="I208" s="13">
        <v>0.75757575757575701</v>
      </c>
    </row>
    <row r="209" spans="1:9" x14ac:dyDescent="0.2">
      <c r="A209" s="13" t="s">
        <v>686</v>
      </c>
      <c r="B209" s="13" t="s">
        <v>268</v>
      </c>
      <c r="C209" s="13" t="s">
        <v>389</v>
      </c>
      <c r="D209" s="13">
        <v>36</v>
      </c>
      <c r="E209" s="13">
        <v>1.6846045858680402E-2</v>
      </c>
      <c r="F209" s="13">
        <v>35</v>
      </c>
      <c r="G209" s="13">
        <v>1.62639405204461E-2</v>
      </c>
      <c r="H209" s="13">
        <v>1</v>
      </c>
      <c r="I209" s="13">
        <v>2.8571428571428501</v>
      </c>
    </row>
    <row r="210" spans="1:9" x14ac:dyDescent="0.2">
      <c r="A210" s="13" t="s">
        <v>684</v>
      </c>
      <c r="B210" s="13" t="s">
        <v>260</v>
      </c>
      <c r="C210" s="13" t="s">
        <v>393</v>
      </c>
      <c r="D210" s="13">
        <v>44</v>
      </c>
      <c r="E210" s="13">
        <v>8.6105675146771005E-2</v>
      </c>
      <c r="F210" s="13">
        <v>43</v>
      </c>
      <c r="G210" s="13">
        <v>8.6693548387096794E-2</v>
      </c>
      <c r="H210" s="13">
        <v>1</v>
      </c>
      <c r="I210" s="13">
        <v>2.32558139534884</v>
      </c>
    </row>
    <row r="211" spans="1:9" x14ac:dyDescent="0.2">
      <c r="A211" s="13" t="s">
        <v>685</v>
      </c>
      <c r="B211" s="13" t="s">
        <v>261</v>
      </c>
      <c r="C211" s="13" t="s">
        <v>388</v>
      </c>
      <c r="D211" s="13">
        <v>23</v>
      </c>
      <c r="E211" s="13">
        <v>2.3185483870967701E-2</v>
      </c>
      <c r="F211" s="13">
        <v>22</v>
      </c>
      <c r="G211" s="13">
        <v>2.1782178217821802E-2</v>
      </c>
      <c r="H211" s="13">
        <v>1</v>
      </c>
      <c r="I211" s="13">
        <v>4.5454545454545396</v>
      </c>
    </row>
    <row r="212" spans="1:9" x14ac:dyDescent="0.2">
      <c r="A212" s="13" t="s">
        <v>702</v>
      </c>
      <c r="B212" s="13" t="s">
        <v>214</v>
      </c>
      <c r="C212" s="13" t="s">
        <v>393</v>
      </c>
      <c r="D212" s="13">
        <v>34</v>
      </c>
      <c r="E212" s="13">
        <v>0.77272727272727304</v>
      </c>
      <c r="F212" s="13">
        <v>33</v>
      </c>
      <c r="G212" s="13">
        <v>0.76744186046511598</v>
      </c>
      <c r="H212" s="13">
        <v>1</v>
      </c>
      <c r="I212" s="13">
        <v>3.0303030303030298</v>
      </c>
    </row>
    <row r="213" spans="1:9" x14ac:dyDescent="0.2">
      <c r="A213" s="13" t="s">
        <v>700</v>
      </c>
      <c r="B213" s="13" t="s">
        <v>253</v>
      </c>
      <c r="C213" s="13" t="s">
        <v>389</v>
      </c>
      <c r="D213" s="13">
        <v>68</v>
      </c>
      <c r="E213" s="13">
        <v>0.130769230769231</v>
      </c>
      <c r="F213" s="13">
        <v>67</v>
      </c>
      <c r="G213" s="13">
        <v>0.12859884836852201</v>
      </c>
      <c r="H213" s="13">
        <v>1</v>
      </c>
      <c r="I213" s="13">
        <v>1.4925373134328399</v>
      </c>
    </row>
    <row r="214" spans="1:9" x14ac:dyDescent="0.2">
      <c r="A214" s="13" t="s">
        <v>689</v>
      </c>
      <c r="B214" s="13" t="s">
        <v>160</v>
      </c>
      <c r="C214" s="13" t="s">
        <v>394</v>
      </c>
      <c r="D214" s="13">
        <v>79</v>
      </c>
      <c r="E214" s="13">
        <v>1.31996658312448E-2</v>
      </c>
      <c r="F214" s="13">
        <v>78</v>
      </c>
      <c r="G214" s="13">
        <v>1.19668610003068E-2</v>
      </c>
      <c r="H214" s="13">
        <v>1</v>
      </c>
      <c r="I214" s="13">
        <v>1.2820512820512799</v>
      </c>
    </row>
    <row r="215" spans="1:9" x14ac:dyDescent="0.2">
      <c r="A215" s="13" t="s">
        <v>704</v>
      </c>
      <c r="B215" s="13" t="s">
        <v>201</v>
      </c>
      <c r="C215" s="13" t="s">
        <v>395</v>
      </c>
      <c r="D215" s="13">
        <v>17</v>
      </c>
      <c r="E215" s="13">
        <v>0.33333333333333298</v>
      </c>
      <c r="F215" s="13">
        <v>16</v>
      </c>
      <c r="G215" s="13">
        <v>0.32</v>
      </c>
      <c r="H215" s="13">
        <v>1</v>
      </c>
      <c r="I215" s="13">
        <v>6.25</v>
      </c>
    </row>
    <row r="216" spans="1:9" x14ac:dyDescent="0.2">
      <c r="A216" s="13" t="s">
        <v>620</v>
      </c>
      <c r="B216" s="13" t="s">
        <v>264</v>
      </c>
      <c r="C216" s="13" t="s">
        <v>393</v>
      </c>
      <c r="D216" s="13">
        <v>20</v>
      </c>
      <c r="E216" s="13">
        <v>3.4423407917383797E-2</v>
      </c>
      <c r="F216" s="13">
        <v>19</v>
      </c>
      <c r="G216" s="13">
        <v>3.07941653160454E-2</v>
      </c>
      <c r="H216" s="13">
        <v>1</v>
      </c>
      <c r="I216" s="13">
        <v>5.2631578947368398</v>
      </c>
    </row>
    <row r="217" spans="1:9" x14ac:dyDescent="0.2">
      <c r="A217" s="13" t="s">
        <v>529</v>
      </c>
      <c r="B217" s="13" t="s">
        <v>215</v>
      </c>
      <c r="C217" s="13" t="s">
        <v>395</v>
      </c>
      <c r="D217" s="13">
        <v>134</v>
      </c>
      <c r="E217" s="13">
        <v>0.373259052924791</v>
      </c>
      <c r="F217" s="13">
        <v>133</v>
      </c>
      <c r="G217" s="13">
        <v>0.376770538243626</v>
      </c>
      <c r="H217" s="13">
        <v>1</v>
      </c>
      <c r="I217" s="13">
        <v>0.75187969924812603</v>
      </c>
    </row>
    <row r="218" spans="1:9" x14ac:dyDescent="0.2">
      <c r="A218" s="13" t="s">
        <v>530</v>
      </c>
      <c r="B218" s="13" t="s">
        <v>276</v>
      </c>
      <c r="C218" s="13" t="s">
        <v>391</v>
      </c>
      <c r="D218" s="13">
        <v>1632</v>
      </c>
      <c r="E218" s="13">
        <v>0.32195699348984003</v>
      </c>
      <c r="F218" s="13">
        <v>1631</v>
      </c>
      <c r="G218" s="13">
        <v>0.32074729596853502</v>
      </c>
      <c r="H218" s="13">
        <v>1</v>
      </c>
      <c r="I218" s="13">
        <v>6.13120784794585E-2</v>
      </c>
    </row>
    <row r="219" spans="1:9" x14ac:dyDescent="0.2">
      <c r="A219" s="13" t="s">
        <v>530</v>
      </c>
      <c r="B219" s="13" t="s">
        <v>276</v>
      </c>
      <c r="C219" s="13" t="s">
        <v>395</v>
      </c>
      <c r="D219" s="13">
        <v>432</v>
      </c>
      <c r="E219" s="13">
        <v>8.5223910041428305E-2</v>
      </c>
      <c r="F219" s="13">
        <v>431</v>
      </c>
      <c r="G219" s="13">
        <v>8.4759095378564395E-2</v>
      </c>
      <c r="H219" s="13">
        <v>1</v>
      </c>
      <c r="I219" s="13">
        <v>0.23201856148491501</v>
      </c>
    </row>
    <row r="220" spans="1:9" x14ac:dyDescent="0.2">
      <c r="A220" s="13" t="s">
        <v>530</v>
      </c>
      <c r="B220" s="13" t="s">
        <v>276</v>
      </c>
      <c r="C220" s="13" t="s">
        <v>388</v>
      </c>
      <c r="D220" s="13">
        <v>256</v>
      </c>
      <c r="E220" s="13">
        <v>5.0503057802327903E-2</v>
      </c>
      <c r="F220" s="13">
        <v>255</v>
      </c>
      <c r="G220" s="13">
        <v>5.0147492625368703E-2</v>
      </c>
      <c r="H220" s="13">
        <v>1</v>
      </c>
      <c r="I220" s="13">
        <v>0.39215686274509698</v>
      </c>
    </row>
    <row r="221" spans="1:9" x14ac:dyDescent="0.2">
      <c r="A221" s="13" t="s">
        <v>531</v>
      </c>
      <c r="B221" s="13" t="s">
        <v>271</v>
      </c>
      <c r="C221" s="13" t="s">
        <v>395</v>
      </c>
      <c r="D221" s="13">
        <v>4</v>
      </c>
      <c r="E221" s="13">
        <v>5.7887120115774201E-3</v>
      </c>
      <c r="F221" s="13">
        <v>3</v>
      </c>
      <c r="G221" s="13">
        <v>4.24929178470255E-3</v>
      </c>
      <c r="H221" s="13">
        <v>1</v>
      </c>
      <c r="I221" s="13">
        <v>33.3333333333333</v>
      </c>
    </row>
    <row r="222" spans="1:9" x14ac:dyDescent="0.2">
      <c r="A222" s="13" t="s">
        <v>532</v>
      </c>
      <c r="B222" s="13" t="s">
        <v>184</v>
      </c>
      <c r="C222" s="13" t="s">
        <v>388</v>
      </c>
      <c r="D222" s="13">
        <v>3</v>
      </c>
      <c r="E222" s="13">
        <v>9.2307692307692299E-3</v>
      </c>
      <c r="F222" s="13">
        <v>2</v>
      </c>
      <c r="G222" s="13">
        <v>5.7971014492753598E-3</v>
      </c>
      <c r="H222" s="13">
        <v>1</v>
      </c>
      <c r="I222" s="13">
        <v>50</v>
      </c>
    </row>
    <row r="223" spans="1:9" x14ac:dyDescent="0.2">
      <c r="A223" s="13" t="s">
        <v>534</v>
      </c>
      <c r="B223" s="13" t="s">
        <v>181</v>
      </c>
      <c r="C223" s="13" t="s">
        <v>391</v>
      </c>
      <c r="D223" s="13">
        <v>186</v>
      </c>
      <c r="E223" s="13">
        <v>8.05543525335643E-2</v>
      </c>
      <c r="F223" s="13">
        <v>185</v>
      </c>
      <c r="G223" s="13">
        <v>7.9433233147273505E-2</v>
      </c>
      <c r="H223" s="13">
        <v>1</v>
      </c>
      <c r="I223" s="13">
        <v>0.54054054054053502</v>
      </c>
    </row>
    <row r="224" spans="1:9" x14ac:dyDescent="0.2">
      <c r="A224" s="13" t="s">
        <v>537</v>
      </c>
      <c r="B224" s="13" t="s">
        <v>239</v>
      </c>
      <c r="C224" s="13" t="s">
        <v>392</v>
      </c>
      <c r="D224" s="13">
        <v>30</v>
      </c>
      <c r="E224" s="13">
        <v>4.8231511254019303E-2</v>
      </c>
      <c r="F224" s="13">
        <v>29</v>
      </c>
      <c r="G224" s="13">
        <v>4.5741324921135598E-2</v>
      </c>
      <c r="H224" s="13">
        <v>1</v>
      </c>
      <c r="I224" s="13">
        <v>3.4482758620689702</v>
      </c>
    </row>
    <row r="225" spans="1:9" x14ac:dyDescent="0.2">
      <c r="A225" s="13" t="s">
        <v>538</v>
      </c>
      <c r="B225" s="13" t="s">
        <v>245</v>
      </c>
      <c r="C225" s="13" t="s">
        <v>389</v>
      </c>
      <c r="D225" s="13">
        <v>7</v>
      </c>
      <c r="E225" s="13">
        <v>5.83333333333333E-2</v>
      </c>
      <c r="F225" s="13">
        <v>6</v>
      </c>
      <c r="G225" s="13">
        <v>5.3097345132743397E-2</v>
      </c>
      <c r="H225" s="13">
        <v>1</v>
      </c>
      <c r="I225" s="13">
        <v>16.6666666666667</v>
      </c>
    </row>
    <row r="226" spans="1:9" x14ac:dyDescent="0.2">
      <c r="A226" s="13" t="s">
        <v>538</v>
      </c>
      <c r="B226" s="13" t="s">
        <v>245</v>
      </c>
      <c r="C226" s="13" t="s">
        <v>391</v>
      </c>
      <c r="D226" s="13">
        <v>48</v>
      </c>
      <c r="E226" s="13">
        <v>0.4</v>
      </c>
      <c r="F226" s="13">
        <v>47</v>
      </c>
      <c r="G226" s="13">
        <v>0.41592920353982299</v>
      </c>
      <c r="H226" s="13">
        <v>1</v>
      </c>
      <c r="I226" s="13">
        <v>2.1276595744680802</v>
      </c>
    </row>
    <row r="227" spans="1:9" x14ac:dyDescent="0.2">
      <c r="A227" s="13" t="s">
        <v>541</v>
      </c>
      <c r="B227" s="13" t="s">
        <v>223</v>
      </c>
      <c r="C227" s="13" t="s">
        <v>393</v>
      </c>
      <c r="D227" s="13">
        <v>120</v>
      </c>
      <c r="E227" s="13">
        <v>0.52863436123347995</v>
      </c>
      <c r="F227" s="13">
        <v>119</v>
      </c>
      <c r="G227" s="13">
        <v>0.52888888888888896</v>
      </c>
      <c r="H227" s="13">
        <v>1</v>
      </c>
      <c r="I227" s="13">
        <v>0.84033613445377897</v>
      </c>
    </row>
    <row r="228" spans="1:9" x14ac:dyDescent="0.2">
      <c r="A228" s="13" t="s">
        <v>541</v>
      </c>
      <c r="B228" s="13" t="s">
        <v>223</v>
      </c>
      <c r="C228" s="13" t="s">
        <v>395</v>
      </c>
      <c r="D228" s="13">
        <v>24</v>
      </c>
      <c r="E228" s="13">
        <v>0.105726872246696</v>
      </c>
      <c r="F228" s="13">
        <v>23</v>
      </c>
      <c r="G228" s="13">
        <v>0.10222222222222201</v>
      </c>
      <c r="H228" s="13">
        <v>1</v>
      </c>
      <c r="I228" s="13">
        <v>4.3478260869565197</v>
      </c>
    </row>
    <row r="229" spans="1:9" x14ac:dyDescent="0.2">
      <c r="A229" s="13" t="s">
        <v>616</v>
      </c>
      <c r="B229" s="13" t="s">
        <v>168</v>
      </c>
      <c r="C229" s="13" t="s">
        <v>392</v>
      </c>
      <c r="D229" s="13">
        <v>13</v>
      </c>
      <c r="E229" s="13">
        <v>8.8858509911141498E-3</v>
      </c>
      <c r="F229" s="13">
        <v>12</v>
      </c>
      <c r="G229" s="13">
        <v>7.71704180064309E-3</v>
      </c>
      <c r="H229" s="13">
        <v>1</v>
      </c>
      <c r="I229" s="13">
        <v>8.3333333333333304</v>
      </c>
    </row>
    <row r="230" spans="1:9" x14ac:dyDescent="0.2">
      <c r="A230" s="13" t="s">
        <v>542</v>
      </c>
      <c r="B230" s="13" t="s">
        <v>179</v>
      </c>
      <c r="C230" s="13" t="s">
        <v>396</v>
      </c>
      <c r="D230" s="13">
        <v>244</v>
      </c>
      <c r="E230" s="13">
        <v>4.1008403361344502E-2</v>
      </c>
      <c r="F230" s="13">
        <v>243</v>
      </c>
      <c r="G230" s="13">
        <v>4.0758134854075798E-2</v>
      </c>
      <c r="H230" s="13">
        <v>1</v>
      </c>
      <c r="I230" s="13">
        <v>0.41152263374486497</v>
      </c>
    </row>
    <row r="231" spans="1:9" x14ac:dyDescent="0.2">
      <c r="A231" s="13" t="s">
        <v>545</v>
      </c>
      <c r="B231" s="13" t="s">
        <v>202</v>
      </c>
      <c r="C231" s="13" t="s">
        <v>393</v>
      </c>
      <c r="D231" s="13">
        <v>172</v>
      </c>
      <c r="E231" s="13">
        <v>0.17604912998976499</v>
      </c>
      <c r="F231" s="13">
        <v>171</v>
      </c>
      <c r="G231" s="13">
        <v>0.17220543806646499</v>
      </c>
      <c r="H231" s="13">
        <v>1</v>
      </c>
      <c r="I231" s="13">
        <v>0.58479532163742098</v>
      </c>
    </row>
    <row r="232" spans="1:9" x14ac:dyDescent="0.2">
      <c r="A232" s="13" t="s">
        <v>545</v>
      </c>
      <c r="B232" s="13" t="s">
        <v>202</v>
      </c>
      <c r="C232" s="13" t="s">
        <v>395</v>
      </c>
      <c r="D232" s="13">
        <v>35</v>
      </c>
      <c r="E232" s="13">
        <v>3.5823950870010203E-2</v>
      </c>
      <c r="F232" s="13">
        <v>34</v>
      </c>
      <c r="G232" s="13">
        <v>3.4239677744209503E-2</v>
      </c>
      <c r="H232" s="13">
        <v>1</v>
      </c>
      <c r="I232" s="13">
        <v>2.94117647058822</v>
      </c>
    </row>
    <row r="233" spans="1:9" x14ac:dyDescent="0.2">
      <c r="A233" s="13" t="s">
        <v>548</v>
      </c>
      <c r="B233" s="13" t="s">
        <v>206</v>
      </c>
      <c r="C233" s="13" t="s">
        <v>388</v>
      </c>
      <c r="D233" s="13">
        <v>66</v>
      </c>
      <c r="E233" s="13">
        <v>9.3484419263456103E-2</v>
      </c>
      <c r="F233" s="13">
        <v>65</v>
      </c>
      <c r="G233" s="13">
        <v>9.1807909604519802E-2</v>
      </c>
      <c r="H233" s="13">
        <v>1</v>
      </c>
      <c r="I233" s="13">
        <v>1.5384615384615301</v>
      </c>
    </row>
    <row r="234" spans="1:9" x14ac:dyDescent="0.2">
      <c r="A234" s="13" t="s">
        <v>549</v>
      </c>
      <c r="B234" s="13" t="s">
        <v>209</v>
      </c>
      <c r="C234" s="13" t="s">
        <v>390</v>
      </c>
      <c r="D234" s="13">
        <v>117</v>
      </c>
      <c r="E234" s="13">
        <v>4.6650717703349297E-2</v>
      </c>
      <c r="F234" s="13">
        <v>116</v>
      </c>
      <c r="G234" s="13">
        <v>4.58135860979463E-2</v>
      </c>
      <c r="H234" s="13">
        <v>1</v>
      </c>
      <c r="I234" s="13">
        <v>0.862068965517238</v>
      </c>
    </row>
    <row r="235" spans="1:9" x14ac:dyDescent="0.2">
      <c r="A235" s="13" t="s">
        <v>553</v>
      </c>
      <c r="B235" s="13" t="s">
        <v>217</v>
      </c>
      <c r="C235" s="13" t="s">
        <v>391</v>
      </c>
      <c r="D235" s="13">
        <v>40</v>
      </c>
      <c r="E235" s="13">
        <v>0.39215686274509798</v>
      </c>
      <c r="F235" s="13">
        <v>39</v>
      </c>
      <c r="G235" s="13">
        <v>0.38613861386138598</v>
      </c>
      <c r="H235" s="13">
        <v>1</v>
      </c>
      <c r="I235" s="13">
        <v>2.5641025641025501</v>
      </c>
    </row>
    <row r="236" spans="1:9" x14ac:dyDescent="0.2">
      <c r="A236" s="13" t="s">
        <v>553</v>
      </c>
      <c r="B236" s="13" t="s">
        <v>217</v>
      </c>
      <c r="C236" s="13" t="s">
        <v>395</v>
      </c>
      <c r="D236" s="13">
        <v>11</v>
      </c>
      <c r="E236" s="13">
        <v>0.10784313725490199</v>
      </c>
      <c r="F236" s="13">
        <v>10</v>
      </c>
      <c r="G236" s="13">
        <v>9.9009900990099001E-2</v>
      </c>
      <c r="H236" s="13">
        <v>1</v>
      </c>
      <c r="I236" s="13">
        <v>10</v>
      </c>
    </row>
    <row r="237" spans="1:9" x14ac:dyDescent="0.2">
      <c r="A237" s="13" t="s">
        <v>554</v>
      </c>
      <c r="B237" s="13" t="s">
        <v>186</v>
      </c>
      <c r="C237" s="13" t="s">
        <v>389</v>
      </c>
      <c r="D237" s="13">
        <v>65</v>
      </c>
      <c r="E237" s="13">
        <v>6.5656565656565705E-2</v>
      </c>
      <c r="F237" s="13">
        <v>64</v>
      </c>
      <c r="G237" s="13">
        <v>6.6321243523316101E-2</v>
      </c>
      <c r="H237" s="13">
        <v>1</v>
      </c>
      <c r="I237" s="13">
        <v>1.5625</v>
      </c>
    </row>
    <row r="238" spans="1:9" x14ac:dyDescent="0.2">
      <c r="A238" s="13" t="s">
        <v>555</v>
      </c>
      <c r="B238" s="13" t="s">
        <v>170</v>
      </c>
      <c r="C238" s="13" t="s">
        <v>396</v>
      </c>
      <c r="D238" s="13">
        <v>15</v>
      </c>
      <c r="E238" s="13">
        <v>6.5416484954208499E-3</v>
      </c>
      <c r="F238" s="13">
        <v>14</v>
      </c>
      <c r="G238" s="13">
        <v>5.7306590257879698E-3</v>
      </c>
      <c r="H238" s="13">
        <v>1</v>
      </c>
      <c r="I238" s="13">
        <v>7.1428571428571397</v>
      </c>
    </row>
    <row r="239" spans="1:9" x14ac:dyDescent="0.2">
      <c r="A239" s="13" t="s">
        <v>557</v>
      </c>
      <c r="B239" s="13" t="s">
        <v>211</v>
      </c>
      <c r="C239" s="13" t="s">
        <v>389</v>
      </c>
      <c r="D239" s="13">
        <v>22</v>
      </c>
      <c r="E239" s="13">
        <v>3.68509212730318E-2</v>
      </c>
      <c r="F239" s="13">
        <v>21</v>
      </c>
      <c r="G239" s="13">
        <v>3.5472972972972999E-2</v>
      </c>
      <c r="H239" s="13">
        <v>1</v>
      </c>
      <c r="I239" s="13">
        <v>4.7619047619047699</v>
      </c>
    </row>
    <row r="240" spans="1:9" x14ac:dyDescent="0.2">
      <c r="A240" s="13" t="s">
        <v>557</v>
      </c>
      <c r="B240" s="13" t="s">
        <v>211</v>
      </c>
      <c r="C240" s="13" t="s">
        <v>388</v>
      </c>
      <c r="D240" s="13">
        <v>213</v>
      </c>
      <c r="E240" s="13">
        <v>0.35678391959799</v>
      </c>
      <c r="F240" s="13">
        <v>212</v>
      </c>
      <c r="G240" s="13">
        <v>0.358108108108108</v>
      </c>
      <c r="H240" s="13">
        <v>1</v>
      </c>
      <c r="I240" s="13">
        <v>0.471698113207553</v>
      </c>
    </row>
    <row r="241" spans="1:9" x14ac:dyDescent="0.2">
      <c r="A241" s="13" t="s">
        <v>558</v>
      </c>
      <c r="B241" s="13" t="s">
        <v>178</v>
      </c>
      <c r="C241" s="13" t="s">
        <v>390</v>
      </c>
      <c r="D241" s="13">
        <v>112</v>
      </c>
      <c r="E241" s="13">
        <v>4.1267501842299201E-2</v>
      </c>
      <c r="F241" s="13">
        <v>111</v>
      </c>
      <c r="G241" s="13">
        <v>4.0496169281284203E-2</v>
      </c>
      <c r="H241" s="13">
        <v>1</v>
      </c>
      <c r="I241" s="13">
        <v>0.90090090090089203</v>
      </c>
    </row>
    <row r="242" spans="1:9" x14ac:dyDescent="0.2">
      <c r="A242" s="13" t="s">
        <v>559</v>
      </c>
      <c r="B242" s="13" t="s">
        <v>190</v>
      </c>
      <c r="C242" s="13" t="s">
        <v>395</v>
      </c>
      <c r="D242" s="13">
        <v>157</v>
      </c>
      <c r="E242" s="13">
        <v>0.112706389088299</v>
      </c>
      <c r="F242" s="13">
        <v>156</v>
      </c>
      <c r="G242" s="13">
        <v>0.11150822015725501</v>
      </c>
      <c r="H242" s="13">
        <v>1</v>
      </c>
      <c r="I242" s="13">
        <v>0.64102564102563897</v>
      </c>
    </row>
    <row r="243" spans="1:9" x14ac:dyDescent="0.2">
      <c r="A243" s="13" t="s">
        <v>559</v>
      </c>
      <c r="B243" s="13" t="s">
        <v>190</v>
      </c>
      <c r="C243" s="13" t="s">
        <v>392</v>
      </c>
      <c r="D243" s="13">
        <v>33</v>
      </c>
      <c r="E243" s="13">
        <v>2.3689877961234701E-2</v>
      </c>
      <c r="F243" s="13">
        <v>32</v>
      </c>
      <c r="G243" s="13">
        <v>2.28734810578985E-2</v>
      </c>
      <c r="H243" s="13">
        <v>1</v>
      </c>
      <c r="I243" s="13">
        <v>3.125</v>
      </c>
    </row>
    <row r="244" spans="1:9" x14ac:dyDescent="0.2">
      <c r="A244" s="13" t="s">
        <v>560</v>
      </c>
      <c r="B244" s="13" t="s">
        <v>263</v>
      </c>
      <c r="C244" s="13" t="s">
        <v>390</v>
      </c>
      <c r="D244" s="13">
        <v>355</v>
      </c>
      <c r="E244" s="13">
        <v>0.17258142926592099</v>
      </c>
      <c r="F244" s="13">
        <v>354</v>
      </c>
      <c r="G244" s="13">
        <v>0.174728529121422</v>
      </c>
      <c r="H244" s="13">
        <v>1</v>
      </c>
      <c r="I244" s="13">
        <v>0.28248587570620698</v>
      </c>
    </row>
    <row r="245" spans="1:9" x14ac:dyDescent="0.2">
      <c r="A245" s="13" t="s">
        <v>619</v>
      </c>
      <c r="B245" s="13" t="s">
        <v>187</v>
      </c>
      <c r="C245" s="13" t="s">
        <v>393</v>
      </c>
      <c r="D245" s="13">
        <v>89</v>
      </c>
      <c r="E245" s="13">
        <v>3.07958477508651E-2</v>
      </c>
      <c r="F245" s="13">
        <v>88</v>
      </c>
      <c r="G245" s="13">
        <v>3.10844224655599E-2</v>
      </c>
      <c r="H245" s="13">
        <v>1</v>
      </c>
      <c r="I245" s="13">
        <v>1.13636363636365</v>
      </c>
    </row>
    <row r="246" spans="1:9" x14ac:dyDescent="0.2">
      <c r="A246" s="13" t="s">
        <v>563</v>
      </c>
      <c r="B246" s="13" t="s">
        <v>177</v>
      </c>
      <c r="C246" s="13" t="s">
        <v>395</v>
      </c>
      <c r="D246" s="13">
        <v>44</v>
      </c>
      <c r="E246" s="13">
        <v>3.33839150227618E-2</v>
      </c>
      <c r="F246" s="13">
        <v>43</v>
      </c>
      <c r="G246" s="13">
        <v>3.2403918613413699E-2</v>
      </c>
      <c r="H246" s="13">
        <v>1</v>
      </c>
      <c r="I246" s="13">
        <v>2.32558139534884</v>
      </c>
    </row>
    <row r="247" spans="1:9" x14ac:dyDescent="0.2">
      <c r="A247" s="13" t="s">
        <v>565</v>
      </c>
      <c r="B247" s="13" t="s">
        <v>162</v>
      </c>
      <c r="C247" s="13" t="s">
        <v>394</v>
      </c>
      <c r="D247" s="13">
        <v>13</v>
      </c>
      <c r="E247" s="13">
        <v>3.7960637738713998E-4</v>
      </c>
      <c r="F247" s="13">
        <v>12</v>
      </c>
      <c r="G247" s="13">
        <v>3.4367213678151E-4</v>
      </c>
      <c r="H247" s="13">
        <v>1</v>
      </c>
      <c r="I247" s="13">
        <v>8.3333333333333304</v>
      </c>
    </row>
    <row r="248" spans="1:9" x14ac:dyDescent="0.2">
      <c r="A248" s="13" t="s">
        <v>567</v>
      </c>
      <c r="B248" s="13" t="s">
        <v>255</v>
      </c>
      <c r="C248" s="13" t="s">
        <v>396</v>
      </c>
      <c r="D248" s="13">
        <v>29</v>
      </c>
      <c r="E248" s="13">
        <v>2.5823686553873602E-2</v>
      </c>
      <c r="F248" s="13">
        <v>28</v>
      </c>
      <c r="G248" s="13">
        <v>2.4669603524229099E-2</v>
      </c>
      <c r="H248" s="13">
        <v>1</v>
      </c>
      <c r="I248" s="13">
        <v>3.5714285714285801</v>
      </c>
    </row>
    <row r="249" spans="1:9" x14ac:dyDescent="0.2">
      <c r="A249" s="13" t="s">
        <v>571</v>
      </c>
      <c r="B249" s="13" t="s">
        <v>251</v>
      </c>
      <c r="C249" s="13" t="s">
        <v>395</v>
      </c>
      <c r="D249" s="13">
        <v>258</v>
      </c>
      <c r="E249" s="13">
        <v>0.23604757548032901</v>
      </c>
      <c r="F249" s="13">
        <v>257</v>
      </c>
      <c r="G249" s="13">
        <v>0.23342415985467799</v>
      </c>
      <c r="H249" s="13">
        <v>1</v>
      </c>
      <c r="I249" s="13">
        <v>0.38910505836575698</v>
      </c>
    </row>
    <row r="250" spans="1:9" x14ac:dyDescent="0.2">
      <c r="A250" s="13" t="s">
        <v>618</v>
      </c>
      <c r="B250" s="13" t="s">
        <v>183</v>
      </c>
      <c r="C250" s="13" t="s">
        <v>391</v>
      </c>
      <c r="D250" s="13">
        <v>326</v>
      </c>
      <c r="E250" s="13">
        <v>4.4113667117726699E-2</v>
      </c>
      <c r="F250" s="13">
        <v>325</v>
      </c>
      <c r="G250" s="13">
        <v>4.8020094562647803E-2</v>
      </c>
      <c r="H250" s="13">
        <v>1</v>
      </c>
      <c r="I250" s="13">
        <v>0.30769230769229799</v>
      </c>
    </row>
    <row r="251" spans="1:9" x14ac:dyDescent="0.2">
      <c r="A251" s="13" t="s">
        <v>618</v>
      </c>
      <c r="B251" s="13" t="s">
        <v>183</v>
      </c>
      <c r="C251" s="13" t="s">
        <v>394</v>
      </c>
      <c r="D251" s="13">
        <v>10</v>
      </c>
      <c r="E251" s="13">
        <v>1.3531799729364E-3</v>
      </c>
      <c r="F251" s="13">
        <v>9</v>
      </c>
      <c r="G251" s="13">
        <v>1.3297872340425499E-3</v>
      </c>
      <c r="H251" s="13">
        <v>1</v>
      </c>
      <c r="I251" s="13">
        <v>11.1111111111111</v>
      </c>
    </row>
    <row r="252" spans="1:9" x14ac:dyDescent="0.2">
      <c r="A252" s="13" t="s">
        <v>575</v>
      </c>
      <c r="B252" s="13" t="s">
        <v>158</v>
      </c>
      <c r="C252" s="13" t="s">
        <v>390</v>
      </c>
      <c r="D252" s="13">
        <v>334</v>
      </c>
      <c r="E252" s="13">
        <v>1.5376824271442401E-2</v>
      </c>
      <c r="F252" s="13">
        <v>333</v>
      </c>
      <c r="G252" s="13">
        <v>1.52703260420966E-2</v>
      </c>
      <c r="H252" s="13">
        <v>1</v>
      </c>
      <c r="I252" s="13">
        <v>0.30030030030030502</v>
      </c>
    </row>
    <row r="253" spans="1:9" x14ac:dyDescent="0.2">
      <c r="A253" s="13" t="s">
        <v>576</v>
      </c>
      <c r="B253" s="13" t="s">
        <v>256</v>
      </c>
      <c r="C253" s="13" t="s">
        <v>390</v>
      </c>
      <c r="D253" s="13">
        <v>14</v>
      </c>
      <c r="E253" s="13">
        <v>2.23285486443381E-2</v>
      </c>
      <c r="F253" s="13">
        <v>13</v>
      </c>
      <c r="G253" s="13">
        <v>2.3381294964028802E-2</v>
      </c>
      <c r="H253" s="13">
        <v>1</v>
      </c>
      <c r="I253" s="13">
        <v>7.6923076923076898</v>
      </c>
    </row>
    <row r="254" spans="1:9" x14ac:dyDescent="0.2">
      <c r="A254" s="13" t="s">
        <v>576</v>
      </c>
      <c r="B254" s="13" t="s">
        <v>256</v>
      </c>
      <c r="C254" s="13" t="s">
        <v>391</v>
      </c>
      <c r="D254" s="13">
        <v>22</v>
      </c>
      <c r="E254" s="13">
        <v>3.5087719298245598E-2</v>
      </c>
      <c r="F254" s="13">
        <v>21</v>
      </c>
      <c r="G254" s="13">
        <v>3.7769784172661899E-2</v>
      </c>
      <c r="H254" s="13">
        <v>1</v>
      </c>
      <c r="I254" s="13">
        <v>4.7619047619047699</v>
      </c>
    </row>
    <row r="255" spans="1:9" x14ac:dyDescent="0.2">
      <c r="A255" s="13" t="s">
        <v>577</v>
      </c>
      <c r="B255" s="13" t="s">
        <v>208</v>
      </c>
      <c r="C255" s="13" t="s">
        <v>390</v>
      </c>
      <c r="D255" s="13">
        <v>22</v>
      </c>
      <c r="E255" s="13">
        <v>3.8528896672504399E-2</v>
      </c>
      <c r="F255" s="13">
        <v>21</v>
      </c>
      <c r="G255" s="13">
        <v>3.6906854130052701E-2</v>
      </c>
      <c r="H255" s="13">
        <v>1</v>
      </c>
      <c r="I255" s="13">
        <v>4.7619047619047699</v>
      </c>
    </row>
    <row r="256" spans="1:9" x14ac:dyDescent="0.2">
      <c r="A256" s="13" t="s">
        <v>577</v>
      </c>
      <c r="B256" s="13" t="s">
        <v>208</v>
      </c>
      <c r="C256" s="13" t="s">
        <v>393</v>
      </c>
      <c r="D256" s="13">
        <v>57</v>
      </c>
      <c r="E256" s="13">
        <v>9.9824868651488596E-2</v>
      </c>
      <c r="F256" s="13">
        <v>56</v>
      </c>
      <c r="G256" s="13">
        <v>9.8418277680140595E-2</v>
      </c>
      <c r="H256" s="13">
        <v>1</v>
      </c>
      <c r="I256" s="13">
        <v>1.78571428571428</v>
      </c>
    </row>
    <row r="257" spans="1:9" x14ac:dyDescent="0.2">
      <c r="A257" s="13" t="s">
        <v>581</v>
      </c>
      <c r="B257" s="13" t="s">
        <v>230</v>
      </c>
      <c r="C257" s="13" t="s">
        <v>393</v>
      </c>
      <c r="D257" s="13">
        <v>4</v>
      </c>
      <c r="E257" s="13">
        <v>0.21052631578947401</v>
      </c>
      <c r="F257" s="13">
        <v>3</v>
      </c>
      <c r="G257" s="13">
        <v>0.25</v>
      </c>
      <c r="H257" s="13">
        <v>1</v>
      </c>
      <c r="I257" s="13">
        <v>33.3333333333333</v>
      </c>
    </row>
    <row r="258" spans="1:9" x14ac:dyDescent="0.2">
      <c r="A258" s="13" t="s">
        <v>585</v>
      </c>
      <c r="B258" s="13" t="s">
        <v>193</v>
      </c>
      <c r="C258" s="13" t="s">
        <v>396</v>
      </c>
      <c r="D258" s="13">
        <v>6</v>
      </c>
      <c r="E258" s="13">
        <v>3.7965072133637099E-4</v>
      </c>
      <c r="F258" s="13">
        <v>5</v>
      </c>
      <c r="G258" s="13">
        <v>3.1553704404897103E-4</v>
      </c>
      <c r="H258" s="13">
        <v>1</v>
      </c>
      <c r="I258" s="13">
        <v>20</v>
      </c>
    </row>
    <row r="259" spans="1:9" x14ac:dyDescent="0.2">
      <c r="A259" s="13" t="s">
        <v>589</v>
      </c>
      <c r="B259" s="13" t="s">
        <v>191</v>
      </c>
      <c r="C259" s="13" t="s">
        <v>392</v>
      </c>
      <c r="D259" s="13">
        <v>133</v>
      </c>
      <c r="E259" s="13">
        <v>0.114655172413793</v>
      </c>
      <c r="F259" s="13">
        <v>132</v>
      </c>
      <c r="G259" s="13">
        <v>0.112724167378309</v>
      </c>
      <c r="H259" s="13">
        <v>1</v>
      </c>
      <c r="I259" s="13">
        <v>0.75757575757575701</v>
      </c>
    </row>
    <row r="260" spans="1:9" x14ac:dyDescent="0.2">
      <c r="A260" s="13" t="s">
        <v>622</v>
      </c>
      <c r="B260" s="13" t="s">
        <v>159</v>
      </c>
      <c r="C260" s="13" t="s">
        <v>388</v>
      </c>
      <c r="D260" s="13">
        <v>619</v>
      </c>
      <c r="E260" s="13">
        <v>4.9500199920031997E-2</v>
      </c>
      <c r="F260" s="13">
        <v>618</v>
      </c>
      <c r="G260" s="13">
        <v>4.8190892077355003E-2</v>
      </c>
      <c r="H260" s="13">
        <v>1</v>
      </c>
      <c r="I260" s="13">
        <v>0.16181229773462</v>
      </c>
    </row>
    <row r="261" spans="1:9" x14ac:dyDescent="0.2">
      <c r="A261" s="13" t="s">
        <v>594</v>
      </c>
      <c r="B261" s="13" t="s">
        <v>175</v>
      </c>
      <c r="C261" s="13" t="s">
        <v>389</v>
      </c>
      <c r="D261" s="13">
        <v>147</v>
      </c>
      <c r="E261" s="13">
        <v>2.8800940438871499E-2</v>
      </c>
      <c r="F261" s="13">
        <v>146</v>
      </c>
      <c r="G261" s="13">
        <v>2.7127461910070601E-2</v>
      </c>
      <c r="H261" s="13">
        <v>1</v>
      </c>
      <c r="I261" s="13">
        <v>0.68493150684931803</v>
      </c>
    </row>
    <row r="262" spans="1:9" x14ac:dyDescent="0.2">
      <c r="A262" s="13" t="s">
        <v>596</v>
      </c>
      <c r="B262" s="13" t="s">
        <v>250</v>
      </c>
      <c r="C262" s="13" t="s">
        <v>393</v>
      </c>
      <c r="D262" s="13">
        <v>114</v>
      </c>
      <c r="E262" s="13">
        <v>0.27737226277372301</v>
      </c>
      <c r="F262" s="13">
        <v>113</v>
      </c>
      <c r="G262" s="13">
        <v>0.27360774818401901</v>
      </c>
      <c r="H262" s="13">
        <v>1</v>
      </c>
      <c r="I262" s="13">
        <v>0.88495575221239098</v>
      </c>
    </row>
    <row r="263" spans="1:9" x14ac:dyDescent="0.2">
      <c r="A263" s="13" t="s">
        <v>596</v>
      </c>
      <c r="B263" s="13" t="s">
        <v>250</v>
      </c>
      <c r="C263" s="13" t="s">
        <v>391</v>
      </c>
      <c r="D263" s="13">
        <v>41</v>
      </c>
      <c r="E263" s="13">
        <v>9.9756690997566899E-2</v>
      </c>
      <c r="F263" s="13">
        <v>40</v>
      </c>
      <c r="G263" s="13">
        <v>9.6852300242130707E-2</v>
      </c>
      <c r="H263" s="13">
        <v>1</v>
      </c>
      <c r="I263" s="13">
        <v>2.4999999999999898</v>
      </c>
    </row>
    <row r="264" spans="1:9" x14ac:dyDescent="0.2">
      <c r="A264" s="13" t="s">
        <v>598</v>
      </c>
      <c r="B264" s="13" t="s">
        <v>166</v>
      </c>
      <c r="C264" s="13" t="s">
        <v>392</v>
      </c>
      <c r="D264" s="13">
        <v>6</v>
      </c>
      <c r="E264" s="13">
        <v>2.1082220660576202E-3</v>
      </c>
      <c r="F264" s="13">
        <v>5</v>
      </c>
      <c r="G264" s="13">
        <v>1.78699070764832E-3</v>
      </c>
      <c r="H264" s="13">
        <v>1</v>
      </c>
      <c r="I264" s="13">
        <v>20</v>
      </c>
    </row>
    <row r="265" spans="1:9" x14ac:dyDescent="0.2">
      <c r="A265" s="13" t="s">
        <v>599</v>
      </c>
      <c r="B265" s="13" t="s">
        <v>244</v>
      </c>
      <c r="C265" s="13" t="s">
        <v>390</v>
      </c>
      <c r="D265" s="13">
        <v>79</v>
      </c>
      <c r="E265" s="13">
        <v>0.116005873715125</v>
      </c>
      <c r="F265" s="13">
        <v>78</v>
      </c>
      <c r="G265" s="13">
        <v>0.114537444933921</v>
      </c>
      <c r="H265" s="13">
        <v>1</v>
      </c>
      <c r="I265" s="13">
        <v>1.2820512820512799</v>
      </c>
    </row>
    <row r="266" spans="1:9" x14ac:dyDescent="0.2">
      <c r="A266" s="13" t="s">
        <v>600</v>
      </c>
      <c r="B266" s="13" t="s">
        <v>199</v>
      </c>
      <c r="C266" s="13" t="s">
        <v>388</v>
      </c>
      <c r="D266" s="13">
        <v>267</v>
      </c>
      <c r="E266" s="13">
        <v>0.24272727272727301</v>
      </c>
      <c r="F266" s="13">
        <v>266</v>
      </c>
      <c r="G266" s="13">
        <v>0.24007220216606501</v>
      </c>
      <c r="H266" s="13">
        <v>1</v>
      </c>
      <c r="I266" s="13">
        <v>0.37593984962405202</v>
      </c>
    </row>
    <row r="267" spans="1:9" x14ac:dyDescent="0.2">
      <c r="A267" s="13" t="s">
        <v>601</v>
      </c>
      <c r="B267" s="13" t="s">
        <v>235</v>
      </c>
      <c r="C267" s="13" t="s">
        <v>393</v>
      </c>
      <c r="D267" s="13">
        <v>18</v>
      </c>
      <c r="E267" s="13">
        <v>5.6603773584905703E-2</v>
      </c>
      <c r="F267" s="13">
        <v>17</v>
      </c>
      <c r="G267" s="13">
        <v>4.7752808988764002E-2</v>
      </c>
      <c r="H267" s="13">
        <v>1</v>
      </c>
      <c r="I267" s="13">
        <v>5.8823529411764701</v>
      </c>
    </row>
    <row r="268" spans="1:9" x14ac:dyDescent="0.2">
      <c r="A268" s="13" t="s">
        <v>705</v>
      </c>
      <c r="B268" s="13" t="s">
        <v>267</v>
      </c>
      <c r="C268" s="13" t="s">
        <v>391</v>
      </c>
      <c r="D268" s="13">
        <v>8</v>
      </c>
      <c r="E268" s="13">
        <v>8.1883316274309094E-3</v>
      </c>
      <c r="F268" s="13">
        <v>7</v>
      </c>
      <c r="G268" s="13">
        <v>7.0422535211267599E-3</v>
      </c>
      <c r="H268" s="13">
        <v>1</v>
      </c>
      <c r="I268" s="13">
        <v>14.285714285714301</v>
      </c>
    </row>
    <row r="269" spans="1:9" x14ac:dyDescent="0.2">
      <c r="A269" s="13" t="s">
        <v>617</v>
      </c>
      <c r="B269" s="13" t="s">
        <v>213</v>
      </c>
      <c r="C269" s="13" t="s">
        <v>393</v>
      </c>
      <c r="D269" s="13">
        <v>14</v>
      </c>
      <c r="E269" s="13">
        <v>2.0057306590257899E-2</v>
      </c>
      <c r="F269" s="13">
        <v>14</v>
      </c>
      <c r="G269" s="13">
        <v>1.8421052631578901E-2</v>
      </c>
      <c r="H269" s="13">
        <v>0</v>
      </c>
      <c r="I269" s="13">
        <v>0</v>
      </c>
    </row>
    <row r="270" spans="1:9" x14ac:dyDescent="0.2">
      <c r="A270" s="13" t="s">
        <v>617</v>
      </c>
      <c r="B270" s="13" t="s">
        <v>213</v>
      </c>
      <c r="C270" s="13" t="s">
        <v>389</v>
      </c>
      <c r="D270" s="13">
        <v>5</v>
      </c>
      <c r="E270" s="13">
        <v>7.1633237822349601E-3</v>
      </c>
      <c r="F270" s="13">
        <v>5</v>
      </c>
      <c r="G270" s="13">
        <v>6.5789473684210497E-3</v>
      </c>
      <c r="H270" s="13">
        <v>0</v>
      </c>
      <c r="I270" s="13">
        <v>0</v>
      </c>
    </row>
    <row r="271" spans="1:9" x14ac:dyDescent="0.2">
      <c r="A271" s="13" t="s">
        <v>617</v>
      </c>
      <c r="B271" s="13" t="s">
        <v>213</v>
      </c>
      <c r="C271" s="13" t="s">
        <v>388</v>
      </c>
      <c r="D271" s="13">
        <v>2</v>
      </c>
      <c r="E271" s="13">
        <v>2.8653295128939801E-3</v>
      </c>
      <c r="F271" s="13">
        <v>2</v>
      </c>
      <c r="G271" s="13">
        <v>2.6315789473684201E-3</v>
      </c>
      <c r="H271" s="13">
        <v>0</v>
      </c>
      <c r="I271" s="13">
        <v>0</v>
      </c>
    </row>
    <row r="272" spans="1:9" x14ac:dyDescent="0.2">
      <c r="A272" s="13" t="s">
        <v>687</v>
      </c>
      <c r="B272" s="13" t="s">
        <v>273</v>
      </c>
      <c r="C272" s="13" t="s">
        <v>394</v>
      </c>
      <c r="D272" s="13">
        <v>9</v>
      </c>
      <c r="E272" s="13">
        <v>8.1967213114754103E-3</v>
      </c>
      <c r="F272" s="13">
        <v>9</v>
      </c>
      <c r="G272" s="13">
        <v>8.1521739130434798E-3</v>
      </c>
      <c r="H272" s="13">
        <v>0</v>
      </c>
      <c r="I272" s="13">
        <v>0</v>
      </c>
    </row>
    <row r="273" spans="1:9" x14ac:dyDescent="0.2">
      <c r="A273" s="13" t="s">
        <v>687</v>
      </c>
      <c r="B273" s="13" t="s">
        <v>273</v>
      </c>
      <c r="C273" s="13" t="s">
        <v>388</v>
      </c>
      <c r="D273" s="13">
        <v>9</v>
      </c>
      <c r="E273" s="13">
        <v>8.1967213114754103E-3</v>
      </c>
      <c r="F273" s="13">
        <v>9</v>
      </c>
      <c r="G273" s="13">
        <v>8.1521739130434798E-3</v>
      </c>
      <c r="H273" s="13">
        <v>0</v>
      </c>
      <c r="I273" s="13">
        <v>0</v>
      </c>
    </row>
    <row r="274" spans="1:9" x14ac:dyDescent="0.2">
      <c r="A274" s="13" t="s">
        <v>681</v>
      </c>
      <c r="B274" s="13" t="s">
        <v>165</v>
      </c>
      <c r="C274" s="13" t="s">
        <v>396</v>
      </c>
      <c r="D274" s="13">
        <v>4</v>
      </c>
      <c r="E274" s="13">
        <v>1.29207313133923E-4</v>
      </c>
      <c r="F274" s="13">
        <v>4</v>
      </c>
      <c r="G274" s="13">
        <v>1.2853470437017999E-4</v>
      </c>
      <c r="H274" s="13">
        <v>0</v>
      </c>
      <c r="I274" s="13">
        <v>0</v>
      </c>
    </row>
    <row r="275" spans="1:9" x14ac:dyDescent="0.2">
      <c r="A275" s="13" t="s">
        <v>682</v>
      </c>
      <c r="B275" s="13" t="s">
        <v>247</v>
      </c>
      <c r="C275" s="13" t="s">
        <v>396</v>
      </c>
      <c r="D275" s="13">
        <v>1</v>
      </c>
      <c r="E275" s="13">
        <v>1.07991360691145E-3</v>
      </c>
      <c r="F275" s="13">
        <v>1</v>
      </c>
      <c r="G275" s="13">
        <v>1.0729613733905601E-3</v>
      </c>
      <c r="H275" s="13">
        <v>0</v>
      </c>
      <c r="I275" s="13">
        <v>0</v>
      </c>
    </row>
    <row r="276" spans="1:9" x14ac:dyDescent="0.2">
      <c r="A276" s="13" t="s">
        <v>682</v>
      </c>
      <c r="B276" s="13" t="s">
        <v>247</v>
      </c>
      <c r="C276" s="13" t="s">
        <v>388</v>
      </c>
      <c r="D276" s="13">
        <v>2</v>
      </c>
      <c r="E276" s="13">
        <v>2.15982721382289E-3</v>
      </c>
      <c r="F276" s="13">
        <v>2</v>
      </c>
      <c r="G276" s="13">
        <v>2.1459227467811202E-3</v>
      </c>
      <c r="H276" s="13">
        <v>0</v>
      </c>
      <c r="I276" s="13">
        <v>0</v>
      </c>
    </row>
    <row r="277" spans="1:9" x14ac:dyDescent="0.2">
      <c r="A277" s="13" t="s">
        <v>699</v>
      </c>
      <c r="B277" s="13" t="s">
        <v>220</v>
      </c>
      <c r="C277" s="13" t="s">
        <v>390</v>
      </c>
      <c r="D277" s="13">
        <v>6</v>
      </c>
      <c r="E277" s="13">
        <v>0.12</v>
      </c>
      <c r="F277" s="13">
        <v>6</v>
      </c>
      <c r="G277" s="13">
        <v>0.122448979591837</v>
      </c>
      <c r="H277" s="13">
        <v>0</v>
      </c>
      <c r="I277" s="13">
        <v>0</v>
      </c>
    </row>
    <row r="278" spans="1:9" x14ac:dyDescent="0.2">
      <c r="A278" s="13" t="s">
        <v>699</v>
      </c>
      <c r="B278" s="13" t="s">
        <v>220</v>
      </c>
      <c r="C278" s="13" t="s">
        <v>389</v>
      </c>
      <c r="D278" s="13">
        <v>4</v>
      </c>
      <c r="E278" s="13">
        <v>0.08</v>
      </c>
      <c r="F278" s="13">
        <v>4</v>
      </c>
      <c r="G278" s="13">
        <v>8.1632653061224497E-2</v>
      </c>
      <c r="H278" s="13">
        <v>0</v>
      </c>
      <c r="I278" s="13">
        <v>0</v>
      </c>
    </row>
    <row r="279" spans="1:9" x14ac:dyDescent="0.2">
      <c r="A279" s="13" t="s">
        <v>699</v>
      </c>
      <c r="B279" s="13" t="s">
        <v>220</v>
      </c>
      <c r="C279" s="13" t="s">
        <v>391</v>
      </c>
      <c r="D279" s="13">
        <v>13</v>
      </c>
      <c r="E279" s="13">
        <v>0.26</v>
      </c>
      <c r="F279" s="13">
        <v>13</v>
      </c>
      <c r="G279" s="13">
        <v>0.26530612244898</v>
      </c>
      <c r="H279" s="13">
        <v>0</v>
      </c>
      <c r="I279" s="13">
        <v>0</v>
      </c>
    </row>
    <row r="280" spans="1:9" x14ac:dyDescent="0.2">
      <c r="A280" s="13" t="s">
        <v>699</v>
      </c>
      <c r="B280" s="13" t="s">
        <v>220</v>
      </c>
      <c r="C280" s="13" t="s">
        <v>395</v>
      </c>
      <c r="D280" s="13">
        <v>5</v>
      </c>
      <c r="E280" s="13">
        <v>0.1</v>
      </c>
      <c r="F280" s="13">
        <v>5</v>
      </c>
      <c r="G280" s="13">
        <v>0.102040816326531</v>
      </c>
      <c r="H280" s="13">
        <v>0</v>
      </c>
      <c r="I280" s="13">
        <v>0</v>
      </c>
    </row>
    <row r="281" spans="1:9" x14ac:dyDescent="0.2">
      <c r="A281" s="13" t="s">
        <v>699</v>
      </c>
      <c r="B281" s="13" t="s">
        <v>220</v>
      </c>
      <c r="C281" s="13" t="s">
        <v>388</v>
      </c>
      <c r="D281" s="13">
        <v>7</v>
      </c>
      <c r="E281" s="13">
        <v>0.14000000000000001</v>
      </c>
      <c r="F281" s="13">
        <v>7</v>
      </c>
      <c r="G281" s="13">
        <v>0.14285714285714299</v>
      </c>
      <c r="H281" s="13">
        <v>0</v>
      </c>
      <c r="I281" s="13">
        <v>0</v>
      </c>
    </row>
    <row r="282" spans="1:9" x14ac:dyDescent="0.2">
      <c r="A282" s="13" t="s">
        <v>699</v>
      </c>
      <c r="B282" s="13" t="s">
        <v>220</v>
      </c>
      <c r="C282" s="13" t="s">
        <v>392</v>
      </c>
      <c r="D282" s="13">
        <v>4</v>
      </c>
      <c r="E282" s="13">
        <v>0.08</v>
      </c>
      <c r="F282" s="13">
        <v>4</v>
      </c>
      <c r="G282" s="13">
        <v>8.1632653061224497E-2</v>
      </c>
      <c r="H282" s="13">
        <v>0</v>
      </c>
      <c r="I282" s="13">
        <v>0</v>
      </c>
    </row>
    <row r="283" spans="1:9" x14ac:dyDescent="0.2">
      <c r="A283" s="13" t="s">
        <v>683</v>
      </c>
      <c r="B283" s="13" t="s">
        <v>259</v>
      </c>
      <c r="C283" s="13" t="s">
        <v>388</v>
      </c>
      <c r="D283" s="13">
        <v>20</v>
      </c>
      <c r="E283" s="13">
        <v>1.02459016393443E-2</v>
      </c>
      <c r="F283" s="13">
        <v>20</v>
      </c>
      <c r="G283" s="13">
        <v>9.9255583126550903E-3</v>
      </c>
      <c r="H283" s="13">
        <v>0</v>
      </c>
      <c r="I283" s="13">
        <v>0</v>
      </c>
    </row>
    <row r="284" spans="1:9" x14ac:dyDescent="0.2">
      <c r="A284" s="13" t="s">
        <v>680</v>
      </c>
      <c r="B284" s="13" t="s">
        <v>182</v>
      </c>
      <c r="C284" s="13" t="s">
        <v>395</v>
      </c>
      <c r="D284" s="13">
        <v>9</v>
      </c>
      <c r="E284" s="13">
        <v>3.0456852791878198E-3</v>
      </c>
      <c r="F284" s="13">
        <v>9</v>
      </c>
      <c r="G284" s="13">
        <v>2.57510729613734E-3</v>
      </c>
      <c r="H284" s="13">
        <v>0</v>
      </c>
      <c r="I284" s="13">
        <v>0</v>
      </c>
    </row>
    <row r="285" spans="1:9" x14ac:dyDescent="0.2">
      <c r="A285" s="13" t="s">
        <v>680</v>
      </c>
      <c r="B285" s="13" t="s">
        <v>182</v>
      </c>
      <c r="C285" s="13" t="s">
        <v>392</v>
      </c>
      <c r="D285" s="13">
        <v>35</v>
      </c>
      <c r="E285" s="13">
        <v>1.1844331641286E-2</v>
      </c>
      <c r="F285" s="13">
        <v>35</v>
      </c>
      <c r="G285" s="13">
        <v>1.00143061516452E-2</v>
      </c>
      <c r="H285" s="13">
        <v>0</v>
      </c>
      <c r="I285" s="13">
        <v>0</v>
      </c>
    </row>
    <row r="286" spans="1:9" x14ac:dyDescent="0.2">
      <c r="A286" s="13" t="s">
        <v>695</v>
      </c>
      <c r="B286" s="13" t="s">
        <v>265</v>
      </c>
      <c r="C286" s="13" t="s">
        <v>389</v>
      </c>
      <c r="D286" s="13">
        <v>1</v>
      </c>
      <c r="E286" s="13">
        <v>2.6595744680851098E-3</v>
      </c>
      <c r="F286" s="13">
        <v>1</v>
      </c>
      <c r="G286" s="13">
        <v>2.8328611898016999E-3</v>
      </c>
      <c r="H286" s="13">
        <v>0</v>
      </c>
      <c r="I286" s="13">
        <v>0</v>
      </c>
    </row>
    <row r="287" spans="1:9" x14ac:dyDescent="0.2">
      <c r="A287" s="13" t="s">
        <v>695</v>
      </c>
      <c r="B287" s="13" t="s">
        <v>265</v>
      </c>
      <c r="C287" s="13" t="s">
        <v>391</v>
      </c>
      <c r="D287" s="13">
        <v>7</v>
      </c>
      <c r="E287" s="13">
        <v>1.8617021276595699E-2</v>
      </c>
      <c r="F287" s="13">
        <v>7</v>
      </c>
      <c r="G287" s="13">
        <v>1.9830028328611901E-2</v>
      </c>
      <c r="H287" s="13">
        <v>0</v>
      </c>
      <c r="I287" s="13">
        <v>0</v>
      </c>
    </row>
    <row r="288" spans="1:9" x14ac:dyDescent="0.2">
      <c r="A288" s="13" t="s">
        <v>694</v>
      </c>
      <c r="B288" s="13" t="s">
        <v>169</v>
      </c>
      <c r="C288" s="13" t="s">
        <v>388</v>
      </c>
      <c r="D288" s="13">
        <v>45</v>
      </c>
      <c r="E288" s="13">
        <v>1.5233581584292499E-2</v>
      </c>
      <c r="F288" s="13">
        <v>45</v>
      </c>
      <c r="G288" s="13">
        <v>1.51975683890578E-2</v>
      </c>
      <c r="H288" s="13">
        <v>0</v>
      </c>
      <c r="I288" s="13">
        <v>0</v>
      </c>
    </row>
    <row r="289" spans="1:9" x14ac:dyDescent="0.2">
      <c r="A289" s="13" t="s">
        <v>696</v>
      </c>
      <c r="B289" s="13" t="s">
        <v>195</v>
      </c>
      <c r="C289" s="13" t="s">
        <v>393</v>
      </c>
      <c r="D289" s="13">
        <v>65</v>
      </c>
      <c r="E289" s="13">
        <v>4.3741588156123799E-2</v>
      </c>
      <c r="F289" s="13">
        <v>65</v>
      </c>
      <c r="G289" s="13">
        <v>4.2847725774555E-2</v>
      </c>
      <c r="H289" s="13">
        <v>0</v>
      </c>
      <c r="I289" s="13">
        <v>0</v>
      </c>
    </row>
    <row r="290" spans="1:9" x14ac:dyDescent="0.2">
      <c r="A290" s="13" t="s">
        <v>696</v>
      </c>
      <c r="B290" s="13" t="s">
        <v>195</v>
      </c>
      <c r="C290" s="13" t="s">
        <v>388</v>
      </c>
      <c r="D290" s="13">
        <v>9</v>
      </c>
      <c r="E290" s="13">
        <v>6.0565275908479096E-3</v>
      </c>
      <c r="F290" s="13">
        <v>9</v>
      </c>
      <c r="G290" s="13">
        <v>5.93276203032301E-3</v>
      </c>
      <c r="H290" s="13">
        <v>0</v>
      </c>
      <c r="I290" s="13">
        <v>0</v>
      </c>
    </row>
    <row r="291" spans="1:9" x14ac:dyDescent="0.2">
      <c r="A291" s="13" t="s">
        <v>611</v>
      </c>
      <c r="B291" s="13" t="s">
        <v>236</v>
      </c>
      <c r="C291" s="13" t="s">
        <v>393</v>
      </c>
      <c r="D291" s="13">
        <v>6</v>
      </c>
      <c r="E291" s="13">
        <v>0.20689655172413801</v>
      </c>
      <c r="F291" s="13">
        <v>6</v>
      </c>
      <c r="G291" s="13">
        <v>0.20689655172413801</v>
      </c>
      <c r="H291" s="13">
        <v>0</v>
      </c>
      <c r="I291" s="13">
        <v>0</v>
      </c>
    </row>
    <row r="292" spans="1:9" x14ac:dyDescent="0.2">
      <c r="A292" s="13" t="s">
        <v>611</v>
      </c>
      <c r="B292" s="13" t="s">
        <v>236</v>
      </c>
      <c r="C292" s="13" t="s">
        <v>388</v>
      </c>
      <c r="D292" s="13">
        <v>2</v>
      </c>
      <c r="E292" s="13">
        <v>6.8965517241379296E-2</v>
      </c>
      <c r="F292" s="13">
        <v>2</v>
      </c>
      <c r="G292" s="13">
        <v>6.8965517241379296E-2</v>
      </c>
      <c r="H292" s="13">
        <v>0</v>
      </c>
      <c r="I292" s="13">
        <v>0</v>
      </c>
    </row>
    <row r="293" spans="1:9" x14ac:dyDescent="0.2">
      <c r="A293" s="13" t="s">
        <v>701</v>
      </c>
      <c r="B293" s="13" t="s">
        <v>237</v>
      </c>
      <c r="C293" s="13" t="s">
        <v>390</v>
      </c>
      <c r="D293" s="13">
        <v>14</v>
      </c>
      <c r="E293" s="13">
        <v>2.5547445255474501E-2</v>
      </c>
      <c r="F293" s="13">
        <v>14</v>
      </c>
      <c r="G293" s="13">
        <v>2.5547445255474501E-2</v>
      </c>
      <c r="H293" s="13">
        <v>0</v>
      </c>
      <c r="I293" s="13">
        <v>0</v>
      </c>
    </row>
    <row r="294" spans="1:9" x14ac:dyDescent="0.2">
      <c r="A294" s="13" t="s">
        <v>701</v>
      </c>
      <c r="B294" s="13" t="s">
        <v>237</v>
      </c>
      <c r="C294" s="13" t="s">
        <v>391</v>
      </c>
      <c r="D294" s="13">
        <v>26</v>
      </c>
      <c r="E294" s="13">
        <v>4.7445255474452601E-2</v>
      </c>
      <c r="F294" s="13">
        <v>26</v>
      </c>
      <c r="G294" s="13">
        <v>4.7445255474452601E-2</v>
      </c>
      <c r="H294" s="13">
        <v>0</v>
      </c>
      <c r="I294" s="13">
        <v>0</v>
      </c>
    </row>
    <row r="295" spans="1:9" x14ac:dyDescent="0.2">
      <c r="A295" s="13" t="s">
        <v>701</v>
      </c>
      <c r="B295" s="13" t="s">
        <v>237</v>
      </c>
      <c r="C295" s="13" t="s">
        <v>392</v>
      </c>
      <c r="D295" s="13">
        <v>8</v>
      </c>
      <c r="E295" s="13">
        <v>1.4598540145985399E-2</v>
      </c>
      <c r="F295" s="13">
        <v>8</v>
      </c>
      <c r="G295" s="13">
        <v>1.4598540145985399E-2</v>
      </c>
      <c r="H295" s="13">
        <v>0</v>
      </c>
      <c r="I295" s="13">
        <v>0</v>
      </c>
    </row>
    <row r="296" spans="1:9" x14ac:dyDescent="0.2">
      <c r="A296" s="13" t="s">
        <v>686</v>
      </c>
      <c r="B296" s="13" t="s">
        <v>268</v>
      </c>
      <c r="C296" s="13" t="s">
        <v>393</v>
      </c>
      <c r="D296" s="13">
        <v>91</v>
      </c>
      <c r="E296" s="13">
        <v>4.2583060364997698E-2</v>
      </c>
      <c r="F296" s="13">
        <v>91</v>
      </c>
      <c r="G296" s="13">
        <v>4.22862453531598E-2</v>
      </c>
      <c r="H296" s="13">
        <v>0</v>
      </c>
      <c r="I296" s="13">
        <v>0</v>
      </c>
    </row>
    <row r="297" spans="1:9" x14ac:dyDescent="0.2">
      <c r="A297" s="13" t="s">
        <v>686</v>
      </c>
      <c r="B297" s="13" t="s">
        <v>268</v>
      </c>
      <c r="C297" s="13" t="s">
        <v>388</v>
      </c>
      <c r="D297" s="13">
        <v>6</v>
      </c>
      <c r="E297" s="13">
        <v>2.8076743097800701E-3</v>
      </c>
      <c r="F297" s="13">
        <v>6</v>
      </c>
      <c r="G297" s="13">
        <v>2.7881040892193299E-3</v>
      </c>
      <c r="H297" s="13">
        <v>0</v>
      </c>
      <c r="I297" s="13">
        <v>0</v>
      </c>
    </row>
    <row r="298" spans="1:9" x14ac:dyDescent="0.2">
      <c r="A298" s="13" t="s">
        <v>686</v>
      </c>
      <c r="B298" s="13" t="s">
        <v>268</v>
      </c>
      <c r="C298" s="13" t="s">
        <v>392</v>
      </c>
      <c r="D298" s="13">
        <v>4</v>
      </c>
      <c r="E298" s="13">
        <v>1.87178287318671E-3</v>
      </c>
      <c r="F298" s="13">
        <v>4</v>
      </c>
      <c r="G298" s="13">
        <v>1.8587360594795499E-3</v>
      </c>
      <c r="H298" s="13">
        <v>0</v>
      </c>
      <c r="I298" s="13">
        <v>0</v>
      </c>
    </row>
    <row r="299" spans="1:9" x14ac:dyDescent="0.2">
      <c r="A299" s="13" t="s">
        <v>684</v>
      </c>
      <c r="B299" s="13" t="s">
        <v>260</v>
      </c>
      <c r="C299" s="13" t="s">
        <v>391</v>
      </c>
      <c r="D299" s="13">
        <v>83</v>
      </c>
      <c r="E299" s="13">
        <v>0.16242661448140899</v>
      </c>
      <c r="F299" s="13">
        <v>83</v>
      </c>
      <c r="G299" s="13">
        <v>0.16733870967741901</v>
      </c>
      <c r="H299" s="13">
        <v>0</v>
      </c>
      <c r="I299" s="13">
        <v>0</v>
      </c>
    </row>
    <row r="300" spans="1:9" x14ac:dyDescent="0.2">
      <c r="A300" s="13" t="s">
        <v>684</v>
      </c>
      <c r="B300" s="13" t="s">
        <v>260</v>
      </c>
      <c r="C300" s="13" t="s">
        <v>388</v>
      </c>
      <c r="D300" s="13">
        <v>6</v>
      </c>
      <c r="E300" s="13">
        <v>1.17416829745597E-2</v>
      </c>
      <c r="F300" s="13">
        <v>6</v>
      </c>
      <c r="G300" s="13">
        <v>1.2096774193548401E-2</v>
      </c>
      <c r="H300" s="13">
        <v>0</v>
      </c>
      <c r="I300" s="13">
        <v>0</v>
      </c>
    </row>
    <row r="301" spans="1:9" x14ac:dyDescent="0.2">
      <c r="A301" s="13" t="s">
        <v>691</v>
      </c>
      <c r="B301" s="13" t="s">
        <v>274</v>
      </c>
      <c r="C301" s="13" t="s">
        <v>395</v>
      </c>
      <c r="D301" s="13">
        <v>146</v>
      </c>
      <c r="E301" s="13">
        <v>3.8850452368280997E-2</v>
      </c>
      <c r="F301" s="13">
        <v>146</v>
      </c>
      <c r="G301" s="13">
        <v>3.1156636790439601E-2</v>
      </c>
      <c r="H301" s="13">
        <v>0</v>
      </c>
      <c r="I301" s="13">
        <v>0</v>
      </c>
    </row>
    <row r="302" spans="1:9" x14ac:dyDescent="0.2">
      <c r="A302" s="13" t="s">
        <v>691</v>
      </c>
      <c r="B302" s="13" t="s">
        <v>274</v>
      </c>
      <c r="C302" s="13" t="s">
        <v>388</v>
      </c>
      <c r="D302" s="13">
        <v>98</v>
      </c>
      <c r="E302" s="13">
        <v>2.60777009047366E-2</v>
      </c>
      <c r="F302" s="13">
        <v>98</v>
      </c>
      <c r="G302" s="13">
        <v>2.0913358941528001E-2</v>
      </c>
      <c r="H302" s="13">
        <v>0</v>
      </c>
      <c r="I302" s="13">
        <v>0</v>
      </c>
    </row>
    <row r="303" spans="1:9" x14ac:dyDescent="0.2">
      <c r="A303" s="13" t="s">
        <v>685</v>
      </c>
      <c r="B303" s="13" t="s">
        <v>261</v>
      </c>
      <c r="C303" s="13" t="s">
        <v>396</v>
      </c>
      <c r="D303" s="13">
        <v>1</v>
      </c>
      <c r="E303" s="13">
        <v>1.0080645161290301E-3</v>
      </c>
      <c r="F303" s="13">
        <v>1</v>
      </c>
      <c r="G303" s="13">
        <v>9.9009900990098989E-4</v>
      </c>
      <c r="H303" s="13">
        <v>0</v>
      </c>
      <c r="I303" s="13">
        <v>0</v>
      </c>
    </row>
    <row r="304" spans="1:9" x14ac:dyDescent="0.2">
      <c r="A304" s="13" t="s">
        <v>702</v>
      </c>
      <c r="B304" s="13" t="s">
        <v>214</v>
      </c>
      <c r="C304" s="13" t="s">
        <v>390</v>
      </c>
      <c r="D304" s="13">
        <v>1</v>
      </c>
      <c r="E304" s="13">
        <v>2.27272727272727E-2</v>
      </c>
      <c r="F304" s="13">
        <v>1</v>
      </c>
      <c r="G304" s="13">
        <v>2.32558139534884E-2</v>
      </c>
      <c r="H304" s="13">
        <v>0</v>
      </c>
      <c r="I304" s="13">
        <v>0</v>
      </c>
    </row>
    <row r="305" spans="1:9" x14ac:dyDescent="0.2">
      <c r="A305" s="13" t="s">
        <v>702</v>
      </c>
      <c r="B305" s="13" t="s">
        <v>214</v>
      </c>
      <c r="C305" s="13" t="s">
        <v>391</v>
      </c>
      <c r="D305" s="13">
        <v>3</v>
      </c>
      <c r="E305" s="13">
        <v>6.8181818181818205E-2</v>
      </c>
      <c r="F305" s="13">
        <v>3</v>
      </c>
      <c r="G305" s="13">
        <v>6.9767441860465101E-2</v>
      </c>
      <c r="H305" s="13">
        <v>0</v>
      </c>
      <c r="I305" s="13">
        <v>0</v>
      </c>
    </row>
    <row r="306" spans="1:9" x14ac:dyDescent="0.2">
      <c r="A306" s="13" t="s">
        <v>702</v>
      </c>
      <c r="B306" s="13" t="s">
        <v>214</v>
      </c>
      <c r="C306" s="13" t="s">
        <v>395</v>
      </c>
      <c r="D306" s="13">
        <v>6</v>
      </c>
      <c r="E306" s="13">
        <v>0.13636363636363599</v>
      </c>
      <c r="F306" s="13">
        <v>6</v>
      </c>
      <c r="G306" s="13">
        <v>0.13953488372093001</v>
      </c>
      <c r="H306" s="13">
        <v>0</v>
      </c>
      <c r="I306" s="13">
        <v>0</v>
      </c>
    </row>
    <row r="307" spans="1:9" x14ac:dyDescent="0.2">
      <c r="A307" s="13" t="s">
        <v>692</v>
      </c>
      <c r="B307" s="13" t="s">
        <v>188</v>
      </c>
      <c r="C307" s="13" t="s">
        <v>390</v>
      </c>
      <c r="D307" s="13">
        <v>19</v>
      </c>
      <c r="E307" s="13">
        <v>2.84857571214393E-2</v>
      </c>
      <c r="F307" s="13">
        <v>19</v>
      </c>
      <c r="G307" s="13">
        <v>2.85285285285285E-2</v>
      </c>
      <c r="H307" s="13">
        <v>0</v>
      </c>
      <c r="I307" s="13">
        <v>0</v>
      </c>
    </row>
    <row r="308" spans="1:9" x14ac:dyDescent="0.2">
      <c r="A308" s="13" t="s">
        <v>692</v>
      </c>
      <c r="B308" s="13" t="s">
        <v>188</v>
      </c>
      <c r="C308" s="13" t="s">
        <v>389</v>
      </c>
      <c r="D308" s="13">
        <v>58</v>
      </c>
      <c r="E308" s="13">
        <v>8.6956521739130405E-2</v>
      </c>
      <c r="F308" s="13">
        <v>58</v>
      </c>
      <c r="G308" s="13">
        <v>8.7087087087087095E-2</v>
      </c>
      <c r="H308" s="13">
        <v>0</v>
      </c>
      <c r="I308" s="13">
        <v>0</v>
      </c>
    </row>
    <row r="309" spans="1:9" x14ac:dyDescent="0.2">
      <c r="A309" s="13" t="s">
        <v>692</v>
      </c>
      <c r="B309" s="13" t="s">
        <v>188</v>
      </c>
      <c r="C309" s="13" t="s">
        <v>391</v>
      </c>
      <c r="D309" s="13">
        <v>87</v>
      </c>
      <c r="E309" s="13">
        <v>0.13043478260869601</v>
      </c>
      <c r="F309" s="13">
        <v>87</v>
      </c>
      <c r="G309" s="13">
        <v>0.13063063063063099</v>
      </c>
      <c r="H309" s="13">
        <v>0</v>
      </c>
      <c r="I309" s="13">
        <v>0</v>
      </c>
    </row>
    <row r="310" spans="1:9" x14ac:dyDescent="0.2">
      <c r="A310" s="13" t="s">
        <v>692</v>
      </c>
      <c r="B310" s="13" t="s">
        <v>188</v>
      </c>
      <c r="C310" s="13" t="s">
        <v>388</v>
      </c>
      <c r="D310" s="13">
        <v>80</v>
      </c>
      <c r="E310" s="13">
        <v>0.119940029985007</v>
      </c>
      <c r="F310" s="13">
        <v>80</v>
      </c>
      <c r="G310" s="13">
        <v>0.12012012012011999</v>
      </c>
      <c r="H310" s="13">
        <v>0</v>
      </c>
      <c r="I310" s="13">
        <v>0</v>
      </c>
    </row>
    <row r="311" spans="1:9" x14ac:dyDescent="0.2">
      <c r="A311" s="13" t="s">
        <v>692</v>
      </c>
      <c r="B311" s="13" t="s">
        <v>188</v>
      </c>
      <c r="C311" s="13" t="s">
        <v>392</v>
      </c>
      <c r="D311" s="13">
        <v>11</v>
      </c>
      <c r="E311" s="13">
        <v>1.64917541229385E-2</v>
      </c>
      <c r="F311" s="13">
        <v>11</v>
      </c>
      <c r="G311" s="13">
        <v>1.6516516516516502E-2</v>
      </c>
      <c r="H311" s="13">
        <v>0</v>
      </c>
      <c r="I311" s="13">
        <v>0</v>
      </c>
    </row>
    <row r="312" spans="1:9" x14ac:dyDescent="0.2">
      <c r="A312" s="13" t="s">
        <v>703</v>
      </c>
      <c r="B312" s="13" t="s">
        <v>221</v>
      </c>
      <c r="C312" s="13" t="s">
        <v>390</v>
      </c>
      <c r="D312" s="13">
        <v>1</v>
      </c>
      <c r="E312" s="13">
        <v>1.02040816326531E-2</v>
      </c>
      <c r="F312" s="13">
        <v>1</v>
      </c>
      <c r="G312" s="13">
        <v>0.01</v>
      </c>
      <c r="H312" s="13">
        <v>0</v>
      </c>
      <c r="I312" s="13">
        <v>0</v>
      </c>
    </row>
    <row r="313" spans="1:9" x14ac:dyDescent="0.2">
      <c r="A313" s="13" t="s">
        <v>703</v>
      </c>
      <c r="B313" s="13" t="s">
        <v>221</v>
      </c>
      <c r="C313" s="13" t="s">
        <v>393</v>
      </c>
      <c r="D313" s="13">
        <v>7</v>
      </c>
      <c r="E313" s="13">
        <v>7.1428571428571397E-2</v>
      </c>
      <c r="F313" s="13">
        <v>7</v>
      </c>
      <c r="G313" s="13">
        <v>7.0000000000000007E-2</v>
      </c>
      <c r="H313" s="13">
        <v>0</v>
      </c>
      <c r="I313" s="13">
        <v>0</v>
      </c>
    </row>
    <row r="314" spans="1:9" x14ac:dyDescent="0.2">
      <c r="A314" s="13" t="s">
        <v>703</v>
      </c>
      <c r="B314" s="13" t="s">
        <v>221</v>
      </c>
      <c r="C314" s="13" t="s">
        <v>391</v>
      </c>
      <c r="D314" s="13">
        <v>34</v>
      </c>
      <c r="E314" s="13">
        <v>0.34693877551020402</v>
      </c>
      <c r="F314" s="13">
        <v>34</v>
      </c>
      <c r="G314" s="13">
        <v>0.34</v>
      </c>
      <c r="H314" s="13">
        <v>0</v>
      </c>
      <c r="I314" s="13">
        <v>0</v>
      </c>
    </row>
    <row r="315" spans="1:9" x14ac:dyDescent="0.2">
      <c r="A315" s="13" t="s">
        <v>703</v>
      </c>
      <c r="B315" s="13" t="s">
        <v>221</v>
      </c>
      <c r="C315" s="13" t="s">
        <v>388</v>
      </c>
      <c r="D315" s="13">
        <v>1</v>
      </c>
      <c r="E315" s="13">
        <v>1.02040816326531E-2</v>
      </c>
      <c r="F315" s="13">
        <v>1</v>
      </c>
      <c r="G315" s="13">
        <v>0.01</v>
      </c>
      <c r="H315" s="13">
        <v>0</v>
      </c>
      <c r="I315" s="13">
        <v>0</v>
      </c>
    </row>
    <row r="316" spans="1:9" x14ac:dyDescent="0.2">
      <c r="A316" s="13" t="s">
        <v>700</v>
      </c>
      <c r="B316" s="13" t="s">
        <v>253</v>
      </c>
      <c r="C316" s="13" t="s">
        <v>390</v>
      </c>
      <c r="D316" s="13">
        <v>21</v>
      </c>
      <c r="E316" s="13">
        <v>4.0384615384615401E-2</v>
      </c>
      <c r="F316" s="13">
        <v>21</v>
      </c>
      <c r="G316" s="13">
        <v>4.0307101727447198E-2</v>
      </c>
      <c r="H316" s="13">
        <v>0</v>
      </c>
      <c r="I316" s="13">
        <v>0</v>
      </c>
    </row>
    <row r="317" spans="1:9" x14ac:dyDescent="0.2">
      <c r="A317" s="13" t="s">
        <v>700</v>
      </c>
      <c r="B317" s="13" t="s">
        <v>253</v>
      </c>
      <c r="C317" s="13" t="s">
        <v>393</v>
      </c>
      <c r="D317" s="13">
        <v>253</v>
      </c>
      <c r="E317" s="13">
        <v>0.48653846153846197</v>
      </c>
      <c r="F317" s="13">
        <v>253</v>
      </c>
      <c r="G317" s="13">
        <v>0.48560460652591197</v>
      </c>
      <c r="H317" s="13">
        <v>0</v>
      </c>
      <c r="I317" s="13">
        <v>0</v>
      </c>
    </row>
    <row r="318" spans="1:9" x14ac:dyDescent="0.2">
      <c r="A318" s="13" t="s">
        <v>700</v>
      </c>
      <c r="B318" s="13" t="s">
        <v>253</v>
      </c>
      <c r="C318" s="13" t="s">
        <v>395</v>
      </c>
      <c r="D318" s="13">
        <v>49</v>
      </c>
      <c r="E318" s="13">
        <v>9.4230769230769201E-2</v>
      </c>
      <c r="F318" s="13">
        <v>49</v>
      </c>
      <c r="G318" s="13">
        <v>9.4049904030710202E-2</v>
      </c>
      <c r="H318" s="13">
        <v>0</v>
      </c>
      <c r="I318" s="13">
        <v>0</v>
      </c>
    </row>
    <row r="319" spans="1:9" x14ac:dyDescent="0.2">
      <c r="A319" s="13" t="s">
        <v>700</v>
      </c>
      <c r="B319" s="13" t="s">
        <v>253</v>
      </c>
      <c r="C319" s="13" t="s">
        <v>388</v>
      </c>
      <c r="D319" s="13">
        <v>37</v>
      </c>
      <c r="E319" s="13">
        <v>7.1153846153846206E-2</v>
      </c>
      <c r="F319" s="13">
        <v>37</v>
      </c>
      <c r="G319" s="13">
        <v>7.1017274472168906E-2</v>
      </c>
      <c r="H319" s="13">
        <v>0</v>
      </c>
      <c r="I319" s="13">
        <v>0</v>
      </c>
    </row>
    <row r="320" spans="1:9" x14ac:dyDescent="0.2">
      <c r="A320" s="13" t="s">
        <v>700</v>
      </c>
      <c r="B320" s="13" t="s">
        <v>253</v>
      </c>
      <c r="C320" s="13" t="s">
        <v>392</v>
      </c>
      <c r="D320" s="13">
        <v>8</v>
      </c>
      <c r="E320" s="13">
        <v>1.5384615384615399E-2</v>
      </c>
      <c r="F320" s="13">
        <v>8</v>
      </c>
      <c r="G320" s="13">
        <v>1.5355086372360801E-2</v>
      </c>
      <c r="H320" s="13">
        <v>0</v>
      </c>
      <c r="I320" s="13">
        <v>0</v>
      </c>
    </row>
    <row r="321" spans="1:9" x14ac:dyDescent="0.2">
      <c r="A321" s="13" t="s">
        <v>697</v>
      </c>
      <c r="B321" s="13" t="s">
        <v>275</v>
      </c>
      <c r="C321" s="13" t="s">
        <v>394</v>
      </c>
      <c r="D321" s="13">
        <v>1</v>
      </c>
      <c r="E321" s="13">
        <v>4.02576489533011E-4</v>
      </c>
      <c r="F321" s="13">
        <v>1</v>
      </c>
      <c r="G321" s="13">
        <v>3.9808917197452199E-4</v>
      </c>
      <c r="H321" s="13">
        <v>0</v>
      </c>
      <c r="I321" s="13">
        <v>0</v>
      </c>
    </row>
    <row r="322" spans="1:9" x14ac:dyDescent="0.2">
      <c r="A322" s="13" t="s">
        <v>697</v>
      </c>
      <c r="B322" s="13" t="s">
        <v>275</v>
      </c>
      <c r="C322" s="13" t="s">
        <v>392</v>
      </c>
      <c r="D322" s="13">
        <v>51</v>
      </c>
      <c r="E322" s="13">
        <v>2.05314009661836E-2</v>
      </c>
      <c r="F322" s="13">
        <v>51</v>
      </c>
      <c r="G322" s="13">
        <v>2.0302547770700601E-2</v>
      </c>
      <c r="H322" s="13">
        <v>0</v>
      </c>
      <c r="I322" s="13">
        <v>0</v>
      </c>
    </row>
    <row r="323" spans="1:9" x14ac:dyDescent="0.2">
      <c r="A323" s="13" t="s">
        <v>621</v>
      </c>
      <c r="B323" s="13" t="s">
        <v>222</v>
      </c>
      <c r="C323" s="13" t="s">
        <v>390</v>
      </c>
      <c r="D323" s="13">
        <v>4</v>
      </c>
      <c r="E323" s="13">
        <v>4.0404040404040401E-2</v>
      </c>
      <c r="F323" s="13">
        <v>4</v>
      </c>
      <c r="G323" s="13">
        <v>4.0404040404040401E-2</v>
      </c>
      <c r="H323" s="13">
        <v>0</v>
      </c>
      <c r="I323" s="13">
        <v>0</v>
      </c>
    </row>
    <row r="324" spans="1:9" x14ac:dyDescent="0.2">
      <c r="A324" s="13" t="s">
        <v>621</v>
      </c>
      <c r="B324" s="13" t="s">
        <v>222</v>
      </c>
      <c r="C324" s="13" t="s">
        <v>393</v>
      </c>
      <c r="D324" s="13">
        <v>12</v>
      </c>
      <c r="E324" s="13">
        <v>0.12121212121212099</v>
      </c>
      <c r="F324" s="13">
        <v>12</v>
      </c>
      <c r="G324" s="13">
        <v>0.12121212121212099</v>
      </c>
      <c r="H324" s="13">
        <v>0</v>
      </c>
      <c r="I324" s="13">
        <v>0</v>
      </c>
    </row>
    <row r="325" spans="1:9" x14ac:dyDescent="0.2">
      <c r="A325" s="13" t="s">
        <v>689</v>
      </c>
      <c r="B325" s="13" t="s">
        <v>160</v>
      </c>
      <c r="C325" s="13" t="s">
        <v>395</v>
      </c>
      <c r="D325" s="13">
        <v>218</v>
      </c>
      <c r="E325" s="13">
        <v>3.6424394319131199E-2</v>
      </c>
      <c r="F325" s="13">
        <v>218</v>
      </c>
      <c r="G325" s="13">
        <v>3.3445842282908901E-2</v>
      </c>
      <c r="H325" s="13">
        <v>0</v>
      </c>
      <c r="I325" s="13">
        <v>0</v>
      </c>
    </row>
    <row r="326" spans="1:9" x14ac:dyDescent="0.2">
      <c r="A326" s="13" t="s">
        <v>704</v>
      </c>
      <c r="B326" s="13" t="s">
        <v>201</v>
      </c>
      <c r="C326" s="13" t="s">
        <v>393</v>
      </c>
      <c r="D326" s="13">
        <v>21</v>
      </c>
      <c r="E326" s="13">
        <v>0.41176470588235298</v>
      </c>
      <c r="F326" s="13">
        <v>21</v>
      </c>
      <c r="G326" s="13">
        <v>0.42</v>
      </c>
      <c r="H326" s="13">
        <v>0</v>
      </c>
      <c r="I326" s="13">
        <v>0</v>
      </c>
    </row>
    <row r="327" spans="1:9" x14ac:dyDescent="0.2">
      <c r="A327" s="13" t="s">
        <v>704</v>
      </c>
      <c r="B327" s="13" t="s">
        <v>201</v>
      </c>
      <c r="C327" s="13" t="s">
        <v>391</v>
      </c>
      <c r="D327" s="13">
        <v>7</v>
      </c>
      <c r="E327" s="13">
        <v>0.13725490196078399</v>
      </c>
      <c r="F327" s="13">
        <v>7</v>
      </c>
      <c r="G327" s="13">
        <v>0.14000000000000001</v>
      </c>
      <c r="H327" s="13">
        <v>0</v>
      </c>
      <c r="I327" s="13">
        <v>0</v>
      </c>
    </row>
    <row r="328" spans="1:9" x14ac:dyDescent="0.2">
      <c r="A328" s="13" t="s">
        <v>704</v>
      </c>
      <c r="B328" s="13" t="s">
        <v>201</v>
      </c>
      <c r="C328" s="13" t="s">
        <v>392</v>
      </c>
      <c r="D328" s="13">
        <v>6</v>
      </c>
      <c r="E328" s="13">
        <v>0.11764705882352899</v>
      </c>
      <c r="F328" s="13">
        <v>6</v>
      </c>
      <c r="G328" s="13">
        <v>0.12</v>
      </c>
      <c r="H328" s="13">
        <v>0</v>
      </c>
      <c r="I328" s="13">
        <v>0</v>
      </c>
    </row>
    <row r="329" spans="1:9" x14ac:dyDescent="0.2">
      <c r="A329" s="13" t="s">
        <v>698</v>
      </c>
      <c r="B329" s="13" t="s">
        <v>161</v>
      </c>
      <c r="C329" s="13" t="s">
        <v>393</v>
      </c>
      <c r="D329" s="13">
        <v>119</v>
      </c>
      <c r="E329" s="13">
        <v>5.1007286755250701E-2</v>
      </c>
      <c r="F329" s="13">
        <v>119</v>
      </c>
      <c r="G329" s="13">
        <v>5.1094890510948898E-2</v>
      </c>
      <c r="H329" s="13">
        <v>0</v>
      </c>
      <c r="I329" s="13">
        <v>0</v>
      </c>
    </row>
    <row r="330" spans="1:9" x14ac:dyDescent="0.2">
      <c r="A330" s="13" t="s">
        <v>698</v>
      </c>
      <c r="B330" s="13" t="s">
        <v>161</v>
      </c>
      <c r="C330" s="13" t="s">
        <v>395</v>
      </c>
      <c r="D330" s="13">
        <v>11</v>
      </c>
      <c r="E330" s="13">
        <v>4.7149592798971301E-3</v>
      </c>
      <c r="F330" s="13">
        <v>11</v>
      </c>
      <c r="G330" s="13">
        <v>4.7230571060540997E-3</v>
      </c>
      <c r="H330" s="13">
        <v>0</v>
      </c>
      <c r="I330" s="13">
        <v>0</v>
      </c>
    </row>
    <row r="331" spans="1:9" x14ac:dyDescent="0.2">
      <c r="A331" s="13" t="s">
        <v>688</v>
      </c>
      <c r="B331" s="13" t="s">
        <v>238</v>
      </c>
      <c r="C331" s="13" t="s">
        <v>396</v>
      </c>
      <c r="D331" s="13">
        <v>39</v>
      </c>
      <c r="E331" s="13">
        <v>5.9834305001534201E-3</v>
      </c>
      <c r="F331" s="13">
        <v>39</v>
      </c>
      <c r="G331" s="13">
        <v>5.9414990859232202E-3</v>
      </c>
      <c r="H331" s="13">
        <v>0</v>
      </c>
      <c r="I331" s="13">
        <v>0</v>
      </c>
    </row>
    <row r="332" spans="1:9" x14ac:dyDescent="0.2">
      <c r="A332" s="13" t="s">
        <v>688</v>
      </c>
      <c r="B332" s="13" t="s">
        <v>238</v>
      </c>
      <c r="C332" s="13" t="s">
        <v>394</v>
      </c>
      <c r="D332" s="13">
        <v>33</v>
      </c>
      <c r="E332" s="13">
        <v>5.0629027308990498E-3</v>
      </c>
      <c r="F332" s="13">
        <v>33</v>
      </c>
      <c r="G332" s="13">
        <v>5.0274223034734904E-3</v>
      </c>
      <c r="H332" s="13">
        <v>0</v>
      </c>
      <c r="I332" s="13">
        <v>0</v>
      </c>
    </row>
    <row r="333" spans="1:9" x14ac:dyDescent="0.2">
      <c r="A333" s="13" t="s">
        <v>690</v>
      </c>
      <c r="B333" s="13" t="s">
        <v>204</v>
      </c>
      <c r="C333" s="13" t="s">
        <v>390</v>
      </c>
      <c r="D333" s="13">
        <v>5</v>
      </c>
      <c r="E333" s="13">
        <v>5.5679287305122503E-3</v>
      </c>
      <c r="F333" s="13">
        <v>5</v>
      </c>
      <c r="G333" s="13">
        <v>5.3533190578158498E-3</v>
      </c>
      <c r="H333" s="13">
        <v>0</v>
      </c>
      <c r="I333" s="13">
        <v>0</v>
      </c>
    </row>
    <row r="334" spans="1:9" x14ac:dyDescent="0.2">
      <c r="A334" s="13" t="s">
        <v>690</v>
      </c>
      <c r="B334" s="13" t="s">
        <v>204</v>
      </c>
      <c r="C334" s="13" t="s">
        <v>396</v>
      </c>
      <c r="D334" s="13">
        <v>3</v>
      </c>
      <c r="E334" s="13">
        <v>3.3407572383073502E-3</v>
      </c>
      <c r="F334" s="13">
        <v>3</v>
      </c>
      <c r="G334" s="13">
        <v>3.2119914346895101E-3</v>
      </c>
      <c r="H334" s="13">
        <v>0</v>
      </c>
      <c r="I334" s="13">
        <v>0</v>
      </c>
    </row>
    <row r="335" spans="1:9" x14ac:dyDescent="0.2">
      <c r="A335" s="13" t="s">
        <v>690</v>
      </c>
      <c r="B335" s="13" t="s">
        <v>204</v>
      </c>
      <c r="C335" s="13" t="s">
        <v>392</v>
      </c>
      <c r="D335" s="13">
        <v>4</v>
      </c>
      <c r="E335" s="13">
        <v>4.4543429844098002E-3</v>
      </c>
      <c r="F335" s="13">
        <v>4</v>
      </c>
      <c r="G335" s="13">
        <v>4.2826552462526804E-3</v>
      </c>
      <c r="H335" s="13">
        <v>0</v>
      </c>
      <c r="I335" s="13">
        <v>0</v>
      </c>
    </row>
    <row r="336" spans="1:9" x14ac:dyDescent="0.2">
      <c r="A336" s="13" t="s">
        <v>615</v>
      </c>
      <c r="B336" s="13" t="s">
        <v>197</v>
      </c>
      <c r="C336" s="13" t="s">
        <v>396</v>
      </c>
      <c r="D336" s="13">
        <v>25</v>
      </c>
      <c r="E336" s="13">
        <v>2.2524551761419899E-3</v>
      </c>
      <c r="F336" s="13">
        <v>25</v>
      </c>
      <c r="G336" s="13">
        <v>2.2445681450888899E-3</v>
      </c>
      <c r="H336" s="13">
        <v>0</v>
      </c>
      <c r="I336" s="13">
        <v>0</v>
      </c>
    </row>
    <row r="337" spans="1:9" x14ac:dyDescent="0.2">
      <c r="A337" s="13" t="s">
        <v>620</v>
      </c>
      <c r="B337" s="13" t="s">
        <v>264</v>
      </c>
      <c r="C337" s="13" t="s">
        <v>395</v>
      </c>
      <c r="D337" s="13">
        <v>15</v>
      </c>
      <c r="E337" s="13">
        <v>2.58175559380379E-2</v>
      </c>
      <c r="F337" s="13">
        <v>15</v>
      </c>
      <c r="G337" s="13">
        <v>2.43111831442464E-2</v>
      </c>
      <c r="H337" s="13">
        <v>0</v>
      </c>
      <c r="I337" s="13">
        <v>0</v>
      </c>
    </row>
    <row r="338" spans="1:9" x14ac:dyDescent="0.2">
      <c r="A338" s="13" t="s">
        <v>620</v>
      </c>
      <c r="B338" s="13" t="s">
        <v>264</v>
      </c>
      <c r="C338" s="13" t="s">
        <v>388</v>
      </c>
      <c r="D338" s="13">
        <v>2</v>
      </c>
      <c r="E338" s="13">
        <v>3.44234079173838E-3</v>
      </c>
      <c r="F338" s="13">
        <v>2</v>
      </c>
      <c r="G338" s="13">
        <v>3.2414910858995102E-3</v>
      </c>
      <c r="H338" s="13">
        <v>0</v>
      </c>
      <c r="I338" s="13">
        <v>0</v>
      </c>
    </row>
    <row r="339" spans="1:9" x14ac:dyDescent="0.2">
      <c r="A339" s="13" t="s">
        <v>528</v>
      </c>
      <c r="B339" s="13" t="s">
        <v>272</v>
      </c>
      <c r="C339" s="13" t="s">
        <v>396</v>
      </c>
      <c r="D339" s="13">
        <v>15</v>
      </c>
      <c r="E339" s="13">
        <v>3.9946737683089198E-3</v>
      </c>
      <c r="F339" s="13">
        <v>15</v>
      </c>
      <c r="G339" s="13">
        <v>3.9452919516044203E-3</v>
      </c>
      <c r="H339" s="13">
        <v>0</v>
      </c>
      <c r="I339" s="13">
        <v>0</v>
      </c>
    </row>
    <row r="340" spans="1:9" x14ac:dyDescent="0.2">
      <c r="A340" s="13" t="s">
        <v>528</v>
      </c>
      <c r="B340" s="13" t="s">
        <v>272</v>
      </c>
      <c r="C340" s="13" t="s">
        <v>395</v>
      </c>
      <c r="D340" s="13">
        <v>69</v>
      </c>
      <c r="E340" s="13">
        <v>1.8375499334221002E-2</v>
      </c>
      <c r="F340" s="13">
        <v>69</v>
      </c>
      <c r="G340" s="13">
        <v>1.81483429773803E-2</v>
      </c>
      <c r="H340" s="13">
        <v>0</v>
      </c>
      <c r="I340" s="13">
        <v>0</v>
      </c>
    </row>
    <row r="341" spans="1:9" x14ac:dyDescent="0.2">
      <c r="A341" s="13" t="s">
        <v>528</v>
      </c>
      <c r="B341" s="13" t="s">
        <v>272</v>
      </c>
      <c r="C341" s="13" t="s">
        <v>388</v>
      </c>
      <c r="D341" s="13">
        <v>44</v>
      </c>
      <c r="E341" s="13">
        <v>1.1717709720372799E-2</v>
      </c>
      <c r="F341" s="13">
        <v>44</v>
      </c>
      <c r="G341" s="13">
        <v>1.1572856391372999E-2</v>
      </c>
      <c r="H341" s="13">
        <v>0</v>
      </c>
      <c r="I341" s="13">
        <v>0</v>
      </c>
    </row>
    <row r="342" spans="1:9" x14ac:dyDescent="0.2">
      <c r="A342" s="13" t="s">
        <v>529</v>
      </c>
      <c r="B342" s="13" t="s">
        <v>215</v>
      </c>
      <c r="C342" s="13" t="s">
        <v>390</v>
      </c>
      <c r="D342" s="13">
        <v>6</v>
      </c>
      <c r="E342" s="13">
        <v>1.67130919220056E-2</v>
      </c>
      <c r="F342" s="13">
        <v>6</v>
      </c>
      <c r="G342" s="13">
        <v>1.69971671388102E-2</v>
      </c>
      <c r="H342" s="13">
        <v>0</v>
      </c>
      <c r="I342" s="13">
        <v>0</v>
      </c>
    </row>
    <row r="343" spans="1:9" x14ac:dyDescent="0.2">
      <c r="A343" s="13" t="s">
        <v>529</v>
      </c>
      <c r="B343" s="13" t="s">
        <v>215</v>
      </c>
      <c r="C343" s="13" t="s">
        <v>388</v>
      </c>
      <c r="D343" s="13">
        <v>9</v>
      </c>
      <c r="E343" s="13">
        <v>2.5069637883008401E-2</v>
      </c>
      <c r="F343" s="13">
        <v>9</v>
      </c>
      <c r="G343" s="13">
        <v>2.54957507082153E-2</v>
      </c>
      <c r="H343" s="13">
        <v>0</v>
      </c>
      <c r="I343" s="13">
        <v>0</v>
      </c>
    </row>
    <row r="344" spans="1:9" x14ac:dyDescent="0.2">
      <c r="A344" s="13" t="s">
        <v>529</v>
      </c>
      <c r="B344" s="13" t="s">
        <v>215</v>
      </c>
      <c r="C344" s="13" t="s">
        <v>392</v>
      </c>
      <c r="D344" s="13">
        <v>4</v>
      </c>
      <c r="E344" s="13">
        <v>1.1142061281337001E-2</v>
      </c>
      <c r="F344" s="13">
        <v>4</v>
      </c>
      <c r="G344" s="13">
        <v>1.1331444759206799E-2</v>
      </c>
      <c r="H344" s="13">
        <v>0</v>
      </c>
      <c r="I344" s="13">
        <v>0</v>
      </c>
    </row>
    <row r="345" spans="1:9" x14ac:dyDescent="0.2">
      <c r="A345" s="13" t="s">
        <v>530</v>
      </c>
      <c r="B345" s="13" t="s">
        <v>276</v>
      </c>
      <c r="C345" s="13" t="s">
        <v>396</v>
      </c>
      <c r="D345" s="13">
        <v>16</v>
      </c>
      <c r="E345" s="13">
        <v>3.15644111264549E-3</v>
      </c>
      <c r="F345" s="13">
        <v>16</v>
      </c>
      <c r="G345" s="13">
        <v>3.1465093411996098E-3</v>
      </c>
      <c r="H345" s="13">
        <v>0</v>
      </c>
      <c r="I345" s="13">
        <v>0</v>
      </c>
    </row>
    <row r="346" spans="1:9" x14ac:dyDescent="0.2">
      <c r="A346" s="13" t="s">
        <v>531</v>
      </c>
      <c r="B346" s="13" t="s">
        <v>271</v>
      </c>
      <c r="C346" s="13" t="s">
        <v>393</v>
      </c>
      <c r="D346" s="13">
        <v>12</v>
      </c>
      <c r="E346" s="13">
        <v>1.7366136034732301E-2</v>
      </c>
      <c r="F346" s="13">
        <v>12</v>
      </c>
      <c r="G346" s="13">
        <v>1.69971671388102E-2</v>
      </c>
      <c r="H346" s="13">
        <v>0</v>
      </c>
      <c r="I346" s="13">
        <v>0</v>
      </c>
    </row>
    <row r="347" spans="1:9" x14ac:dyDescent="0.2">
      <c r="A347" s="13" t="s">
        <v>531</v>
      </c>
      <c r="B347" s="13" t="s">
        <v>271</v>
      </c>
      <c r="C347" s="13" t="s">
        <v>389</v>
      </c>
      <c r="D347" s="13">
        <v>1</v>
      </c>
      <c r="E347" s="13">
        <v>1.44717800289436E-3</v>
      </c>
      <c r="F347" s="13">
        <v>1</v>
      </c>
      <c r="G347" s="13">
        <v>1.4164305949008499E-3</v>
      </c>
      <c r="H347" s="13">
        <v>0</v>
      </c>
      <c r="I347" s="13">
        <v>0</v>
      </c>
    </row>
    <row r="348" spans="1:9" x14ac:dyDescent="0.2">
      <c r="A348" s="13" t="s">
        <v>623</v>
      </c>
      <c r="B348" s="13" t="s">
        <v>254</v>
      </c>
      <c r="C348" s="13" t="s">
        <v>395</v>
      </c>
      <c r="D348" s="13">
        <v>305</v>
      </c>
      <c r="E348" s="13">
        <v>4.1849615806805698E-2</v>
      </c>
      <c r="F348" s="13">
        <v>305</v>
      </c>
      <c r="G348" s="13">
        <v>4.3366984217261498E-2</v>
      </c>
      <c r="H348" s="13">
        <v>0</v>
      </c>
      <c r="I348" s="13">
        <v>0</v>
      </c>
    </row>
    <row r="349" spans="1:9" x14ac:dyDescent="0.2">
      <c r="A349" s="13" t="s">
        <v>534</v>
      </c>
      <c r="B349" s="13" t="s">
        <v>181</v>
      </c>
      <c r="C349" s="13" t="s">
        <v>396</v>
      </c>
      <c r="D349" s="13">
        <v>26</v>
      </c>
      <c r="E349" s="13">
        <v>1.1260285838025101E-2</v>
      </c>
      <c r="F349" s="13">
        <v>26</v>
      </c>
      <c r="G349" s="13">
        <v>1.11635895234006E-2</v>
      </c>
      <c r="H349" s="13">
        <v>0</v>
      </c>
      <c r="I349" s="13">
        <v>0</v>
      </c>
    </row>
    <row r="350" spans="1:9" x14ac:dyDescent="0.2">
      <c r="A350" s="13" t="s">
        <v>534</v>
      </c>
      <c r="B350" s="13" t="s">
        <v>181</v>
      </c>
      <c r="C350" s="13" t="s">
        <v>392</v>
      </c>
      <c r="D350" s="13">
        <v>58</v>
      </c>
      <c r="E350" s="13">
        <v>2.5119099177133002E-2</v>
      </c>
      <c r="F350" s="13">
        <v>58</v>
      </c>
      <c r="G350" s="13">
        <v>2.4903392013739801E-2</v>
      </c>
      <c r="H350" s="13">
        <v>0</v>
      </c>
      <c r="I350" s="13">
        <v>0</v>
      </c>
    </row>
    <row r="351" spans="1:9" x14ac:dyDescent="0.2">
      <c r="A351" s="13" t="s">
        <v>537</v>
      </c>
      <c r="B351" s="13" t="s">
        <v>239</v>
      </c>
      <c r="C351" s="13" t="s">
        <v>390</v>
      </c>
      <c r="D351" s="13">
        <v>11</v>
      </c>
      <c r="E351" s="13">
        <v>1.7684887459807098E-2</v>
      </c>
      <c r="F351" s="13">
        <v>11</v>
      </c>
      <c r="G351" s="13">
        <v>1.73501577287066E-2</v>
      </c>
      <c r="H351" s="13">
        <v>0</v>
      </c>
      <c r="I351" s="13">
        <v>0</v>
      </c>
    </row>
    <row r="352" spans="1:9" x14ac:dyDescent="0.2">
      <c r="A352" s="13" t="s">
        <v>537</v>
      </c>
      <c r="B352" s="13" t="s">
        <v>239</v>
      </c>
      <c r="C352" s="13" t="s">
        <v>394</v>
      </c>
      <c r="D352" s="13">
        <v>2</v>
      </c>
      <c r="E352" s="13">
        <v>3.21543408360129E-3</v>
      </c>
      <c r="F352" s="13">
        <v>2</v>
      </c>
      <c r="G352" s="13">
        <v>3.15457413249211E-3</v>
      </c>
      <c r="H352" s="13">
        <v>0</v>
      </c>
      <c r="I352" s="13">
        <v>0</v>
      </c>
    </row>
    <row r="353" spans="1:9" x14ac:dyDescent="0.2">
      <c r="A353" s="13" t="s">
        <v>538</v>
      </c>
      <c r="B353" s="13" t="s">
        <v>245</v>
      </c>
      <c r="C353" s="13" t="s">
        <v>395</v>
      </c>
      <c r="D353" s="13">
        <v>17</v>
      </c>
      <c r="E353" s="13">
        <v>0.141666666666667</v>
      </c>
      <c r="F353" s="13">
        <v>17</v>
      </c>
      <c r="G353" s="13">
        <v>0.15044247787610601</v>
      </c>
      <c r="H353" s="13">
        <v>0</v>
      </c>
      <c r="I353" s="13">
        <v>0</v>
      </c>
    </row>
    <row r="354" spans="1:9" x14ac:dyDescent="0.2">
      <c r="A354" s="13" t="s">
        <v>538</v>
      </c>
      <c r="B354" s="13" t="s">
        <v>245</v>
      </c>
      <c r="C354" s="13" t="s">
        <v>388</v>
      </c>
      <c r="D354" s="13">
        <v>2</v>
      </c>
      <c r="E354" s="13">
        <v>1.6666666666666701E-2</v>
      </c>
      <c r="F354" s="13">
        <v>2</v>
      </c>
      <c r="G354" s="13">
        <v>1.7699115044247801E-2</v>
      </c>
      <c r="H354" s="13">
        <v>0</v>
      </c>
      <c r="I354" s="13">
        <v>0</v>
      </c>
    </row>
    <row r="355" spans="1:9" x14ac:dyDescent="0.2">
      <c r="A355" s="13" t="s">
        <v>539</v>
      </c>
      <c r="B355" s="13" t="s">
        <v>258</v>
      </c>
      <c r="C355" s="13" t="s">
        <v>390</v>
      </c>
      <c r="D355" s="13">
        <v>10</v>
      </c>
      <c r="E355" s="13">
        <v>0.18181818181818199</v>
      </c>
      <c r="F355" s="13">
        <v>10</v>
      </c>
      <c r="G355" s="13">
        <v>0.18181818181818199</v>
      </c>
      <c r="H355" s="13">
        <v>0</v>
      </c>
      <c r="I355" s="13">
        <v>0</v>
      </c>
    </row>
    <row r="356" spans="1:9" x14ac:dyDescent="0.2">
      <c r="A356" s="13" t="s">
        <v>539</v>
      </c>
      <c r="B356" s="13" t="s">
        <v>258</v>
      </c>
      <c r="C356" s="13" t="s">
        <v>393</v>
      </c>
      <c r="D356" s="13">
        <v>5</v>
      </c>
      <c r="E356" s="13">
        <v>9.0909090909090898E-2</v>
      </c>
      <c r="F356" s="13">
        <v>5</v>
      </c>
      <c r="G356" s="13">
        <v>9.0909090909090898E-2</v>
      </c>
      <c r="H356" s="13">
        <v>0</v>
      </c>
      <c r="I356" s="13">
        <v>0</v>
      </c>
    </row>
    <row r="357" spans="1:9" x14ac:dyDescent="0.2">
      <c r="A357" s="13" t="s">
        <v>539</v>
      </c>
      <c r="B357" s="13" t="s">
        <v>258</v>
      </c>
      <c r="C357" s="13" t="s">
        <v>389</v>
      </c>
      <c r="D357" s="13">
        <v>7</v>
      </c>
      <c r="E357" s="13">
        <v>0.12727272727272701</v>
      </c>
      <c r="F357" s="13">
        <v>7</v>
      </c>
      <c r="G357" s="13">
        <v>0.12727272727272701</v>
      </c>
      <c r="H357" s="13">
        <v>0</v>
      </c>
      <c r="I357" s="13">
        <v>0</v>
      </c>
    </row>
    <row r="358" spans="1:9" x14ac:dyDescent="0.2">
      <c r="A358" s="13" t="s">
        <v>539</v>
      </c>
      <c r="B358" s="13" t="s">
        <v>258</v>
      </c>
      <c r="C358" s="13" t="s">
        <v>391</v>
      </c>
      <c r="D358" s="13">
        <v>1</v>
      </c>
      <c r="E358" s="13">
        <v>1.8181818181818198E-2</v>
      </c>
      <c r="F358" s="13">
        <v>1</v>
      </c>
      <c r="G358" s="13">
        <v>1.8181818181818198E-2</v>
      </c>
      <c r="H358" s="13">
        <v>0</v>
      </c>
      <c r="I358" s="13">
        <v>0</v>
      </c>
    </row>
    <row r="359" spans="1:9" x14ac:dyDescent="0.2">
      <c r="A359" s="13" t="s">
        <v>539</v>
      </c>
      <c r="B359" s="13" t="s">
        <v>258</v>
      </c>
      <c r="C359" s="13" t="s">
        <v>395</v>
      </c>
      <c r="D359" s="13">
        <v>32</v>
      </c>
      <c r="E359" s="13">
        <v>0.58181818181818201</v>
      </c>
      <c r="F359" s="13">
        <v>32</v>
      </c>
      <c r="G359" s="13">
        <v>0.58181818181818201</v>
      </c>
      <c r="H359" s="13">
        <v>0</v>
      </c>
      <c r="I359" s="13">
        <v>0</v>
      </c>
    </row>
    <row r="360" spans="1:9" x14ac:dyDescent="0.2">
      <c r="A360" s="13" t="s">
        <v>540</v>
      </c>
      <c r="B360" s="13" t="s">
        <v>240</v>
      </c>
      <c r="C360" s="13" t="s">
        <v>393</v>
      </c>
      <c r="D360" s="13">
        <v>2</v>
      </c>
      <c r="E360" s="13">
        <v>3.5714285714285698E-2</v>
      </c>
      <c r="F360" s="13">
        <v>2</v>
      </c>
      <c r="G360" s="13">
        <v>3.5087719298245598E-2</v>
      </c>
      <c r="H360" s="13">
        <v>0</v>
      </c>
      <c r="I360" s="13">
        <v>0</v>
      </c>
    </row>
    <row r="361" spans="1:9" x14ac:dyDescent="0.2">
      <c r="A361" s="13" t="s">
        <v>540</v>
      </c>
      <c r="B361" s="13" t="s">
        <v>240</v>
      </c>
      <c r="C361" s="13" t="s">
        <v>389</v>
      </c>
      <c r="D361" s="13">
        <v>4</v>
      </c>
      <c r="E361" s="13">
        <v>7.1428571428571397E-2</v>
      </c>
      <c r="F361" s="13">
        <v>4</v>
      </c>
      <c r="G361" s="13">
        <v>7.0175438596491196E-2</v>
      </c>
      <c r="H361" s="13">
        <v>0</v>
      </c>
      <c r="I361" s="13">
        <v>0</v>
      </c>
    </row>
    <row r="362" spans="1:9" x14ac:dyDescent="0.2">
      <c r="A362" s="13" t="s">
        <v>540</v>
      </c>
      <c r="B362" s="13" t="s">
        <v>240</v>
      </c>
      <c r="C362" s="13" t="s">
        <v>394</v>
      </c>
      <c r="D362" s="13">
        <v>1</v>
      </c>
      <c r="E362" s="13">
        <v>1.7857142857142901E-2</v>
      </c>
      <c r="F362" s="13">
        <v>1</v>
      </c>
      <c r="G362" s="13">
        <v>1.7543859649122799E-2</v>
      </c>
      <c r="H362" s="13">
        <v>0</v>
      </c>
      <c r="I362" s="13">
        <v>0</v>
      </c>
    </row>
    <row r="363" spans="1:9" x14ac:dyDescent="0.2">
      <c r="A363" s="13" t="s">
        <v>540</v>
      </c>
      <c r="B363" s="13" t="s">
        <v>240</v>
      </c>
      <c r="C363" s="13" t="s">
        <v>395</v>
      </c>
      <c r="D363" s="13">
        <v>6</v>
      </c>
      <c r="E363" s="13">
        <v>0.107142857142857</v>
      </c>
      <c r="F363" s="13">
        <v>6</v>
      </c>
      <c r="G363" s="13">
        <v>0.105263157894737</v>
      </c>
      <c r="H363" s="13">
        <v>0</v>
      </c>
      <c r="I363" s="13">
        <v>0</v>
      </c>
    </row>
    <row r="364" spans="1:9" x14ac:dyDescent="0.2">
      <c r="A364" s="13" t="s">
        <v>541</v>
      </c>
      <c r="B364" s="13" t="s">
        <v>223</v>
      </c>
      <c r="C364" s="13" t="s">
        <v>390</v>
      </c>
      <c r="D364" s="13">
        <v>18</v>
      </c>
      <c r="E364" s="13">
        <v>7.9295154185022004E-2</v>
      </c>
      <c r="F364" s="13">
        <v>18</v>
      </c>
      <c r="G364" s="13">
        <v>0.08</v>
      </c>
      <c r="H364" s="13">
        <v>0</v>
      </c>
      <c r="I364" s="13">
        <v>0</v>
      </c>
    </row>
    <row r="365" spans="1:9" x14ac:dyDescent="0.2">
      <c r="A365" s="13" t="s">
        <v>541</v>
      </c>
      <c r="B365" s="13" t="s">
        <v>223</v>
      </c>
      <c r="C365" s="13" t="s">
        <v>389</v>
      </c>
      <c r="D365" s="13">
        <v>2</v>
      </c>
      <c r="E365" s="13">
        <v>8.8105726872246704E-3</v>
      </c>
      <c r="F365" s="13">
        <v>2</v>
      </c>
      <c r="G365" s="13">
        <v>8.8888888888888906E-3</v>
      </c>
      <c r="H365" s="13">
        <v>0</v>
      </c>
      <c r="I365" s="13">
        <v>0</v>
      </c>
    </row>
    <row r="366" spans="1:9" x14ac:dyDescent="0.2">
      <c r="A366" s="13" t="s">
        <v>541</v>
      </c>
      <c r="B366" s="13" t="s">
        <v>223</v>
      </c>
      <c r="C366" s="13" t="s">
        <v>391</v>
      </c>
      <c r="D366" s="13">
        <v>45</v>
      </c>
      <c r="E366" s="13">
        <v>0.198237885462555</v>
      </c>
      <c r="F366" s="13">
        <v>45</v>
      </c>
      <c r="G366" s="13">
        <v>0.2</v>
      </c>
      <c r="H366" s="13">
        <v>0</v>
      </c>
      <c r="I366" s="13">
        <v>0</v>
      </c>
    </row>
    <row r="367" spans="1:9" x14ac:dyDescent="0.2">
      <c r="A367" s="13" t="s">
        <v>541</v>
      </c>
      <c r="B367" s="13" t="s">
        <v>223</v>
      </c>
      <c r="C367" s="13" t="s">
        <v>388</v>
      </c>
      <c r="D367" s="13">
        <v>18</v>
      </c>
      <c r="E367" s="13">
        <v>7.9295154185022004E-2</v>
      </c>
      <c r="F367" s="13">
        <v>18</v>
      </c>
      <c r="G367" s="13">
        <v>0.08</v>
      </c>
      <c r="H367" s="13">
        <v>0</v>
      </c>
      <c r="I367" s="13">
        <v>0</v>
      </c>
    </row>
    <row r="368" spans="1:9" x14ac:dyDescent="0.2">
      <c r="A368" s="13" t="s">
        <v>542</v>
      </c>
      <c r="B368" s="13" t="s">
        <v>179</v>
      </c>
      <c r="C368" s="13" t="s">
        <v>390</v>
      </c>
      <c r="D368" s="13">
        <v>135</v>
      </c>
      <c r="E368" s="13">
        <v>2.26890756302521E-2</v>
      </c>
      <c r="F368" s="13">
        <v>135</v>
      </c>
      <c r="G368" s="13">
        <v>2.26434082522643E-2</v>
      </c>
      <c r="H368" s="13">
        <v>0</v>
      </c>
      <c r="I368" s="13">
        <v>0</v>
      </c>
    </row>
    <row r="369" spans="1:9" x14ac:dyDescent="0.2">
      <c r="A369" s="13" t="s">
        <v>543</v>
      </c>
      <c r="B369" s="13" t="s">
        <v>241</v>
      </c>
      <c r="C369" s="13" t="s">
        <v>393</v>
      </c>
      <c r="D369" s="13">
        <v>1</v>
      </c>
      <c r="E369" s="13">
        <v>0.33333333333333298</v>
      </c>
      <c r="F369" s="13">
        <v>1</v>
      </c>
      <c r="G369" s="13">
        <v>0.33333333333333298</v>
      </c>
      <c r="H369" s="13">
        <v>0</v>
      </c>
      <c r="I369" s="13">
        <v>0</v>
      </c>
    </row>
    <row r="370" spans="1:9" x14ac:dyDescent="0.2">
      <c r="A370" s="13" t="s">
        <v>543</v>
      </c>
      <c r="B370" s="13" t="s">
        <v>241</v>
      </c>
      <c r="C370" s="13" t="s">
        <v>389</v>
      </c>
      <c r="D370" s="13">
        <v>2</v>
      </c>
      <c r="E370" s="13">
        <v>0.66666666666666696</v>
      </c>
      <c r="F370" s="13">
        <v>2</v>
      </c>
      <c r="G370" s="13">
        <v>0.66666666666666696</v>
      </c>
      <c r="H370" s="13">
        <v>0</v>
      </c>
      <c r="I370" s="13">
        <v>0</v>
      </c>
    </row>
    <row r="371" spans="1:9" x14ac:dyDescent="0.2">
      <c r="A371" s="13" t="s">
        <v>544</v>
      </c>
      <c r="B371" s="13" t="s">
        <v>196</v>
      </c>
      <c r="C371" s="13" t="s">
        <v>393</v>
      </c>
      <c r="D371" s="13">
        <v>31</v>
      </c>
      <c r="E371" s="13">
        <v>0.16847826086956499</v>
      </c>
      <c r="F371" s="13">
        <v>31</v>
      </c>
      <c r="G371" s="13">
        <v>0.17514124293785299</v>
      </c>
      <c r="H371" s="13">
        <v>0</v>
      </c>
      <c r="I371" s="13">
        <v>0</v>
      </c>
    </row>
    <row r="372" spans="1:9" x14ac:dyDescent="0.2">
      <c r="A372" s="13" t="s">
        <v>544</v>
      </c>
      <c r="B372" s="13" t="s">
        <v>196</v>
      </c>
      <c r="C372" s="13" t="s">
        <v>394</v>
      </c>
      <c r="D372" s="13">
        <v>2</v>
      </c>
      <c r="E372" s="13">
        <v>1.0869565217391301E-2</v>
      </c>
      <c r="F372" s="13">
        <v>2</v>
      </c>
      <c r="G372" s="13">
        <v>1.12994350282486E-2</v>
      </c>
      <c r="H372" s="13">
        <v>0</v>
      </c>
      <c r="I372" s="13">
        <v>0</v>
      </c>
    </row>
    <row r="373" spans="1:9" x14ac:dyDescent="0.2">
      <c r="A373" s="13" t="s">
        <v>544</v>
      </c>
      <c r="B373" s="13" t="s">
        <v>196</v>
      </c>
      <c r="C373" s="13" t="s">
        <v>388</v>
      </c>
      <c r="D373" s="13">
        <v>11</v>
      </c>
      <c r="E373" s="13">
        <v>5.9782608695652197E-2</v>
      </c>
      <c r="F373" s="13">
        <v>11</v>
      </c>
      <c r="G373" s="13">
        <v>6.21468926553672E-2</v>
      </c>
      <c r="H373" s="13">
        <v>0</v>
      </c>
      <c r="I373" s="13">
        <v>0</v>
      </c>
    </row>
    <row r="374" spans="1:9" x14ac:dyDescent="0.2">
      <c r="A374" s="13" t="s">
        <v>545</v>
      </c>
      <c r="B374" s="13" t="s">
        <v>202</v>
      </c>
      <c r="C374" s="13" t="s">
        <v>389</v>
      </c>
      <c r="D374" s="13">
        <v>21</v>
      </c>
      <c r="E374" s="13">
        <v>2.14943705220061E-2</v>
      </c>
      <c r="F374" s="13">
        <v>21</v>
      </c>
      <c r="G374" s="13">
        <v>2.1148036253776401E-2</v>
      </c>
      <c r="H374" s="13">
        <v>0</v>
      </c>
      <c r="I374" s="13">
        <v>0</v>
      </c>
    </row>
    <row r="375" spans="1:9" x14ac:dyDescent="0.2">
      <c r="A375" s="13" t="s">
        <v>545</v>
      </c>
      <c r="B375" s="13" t="s">
        <v>202</v>
      </c>
      <c r="C375" s="13" t="s">
        <v>394</v>
      </c>
      <c r="D375" s="13">
        <v>6</v>
      </c>
      <c r="E375" s="13">
        <v>6.1412487205731803E-3</v>
      </c>
      <c r="F375" s="13">
        <v>6</v>
      </c>
      <c r="G375" s="13">
        <v>6.0422960725075503E-3</v>
      </c>
      <c r="H375" s="13">
        <v>0</v>
      </c>
      <c r="I375" s="13">
        <v>0</v>
      </c>
    </row>
    <row r="376" spans="1:9" x14ac:dyDescent="0.2">
      <c r="A376" s="13" t="s">
        <v>545</v>
      </c>
      <c r="B376" s="13" t="s">
        <v>202</v>
      </c>
      <c r="C376" s="13" t="s">
        <v>388</v>
      </c>
      <c r="D376" s="13">
        <v>26</v>
      </c>
      <c r="E376" s="13">
        <v>2.66120777891505E-2</v>
      </c>
      <c r="F376" s="13">
        <v>26</v>
      </c>
      <c r="G376" s="13">
        <v>2.6183282980866099E-2</v>
      </c>
      <c r="H376" s="13">
        <v>0</v>
      </c>
      <c r="I376" s="13">
        <v>0</v>
      </c>
    </row>
    <row r="377" spans="1:9" x14ac:dyDescent="0.2">
      <c r="A377" s="13" t="s">
        <v>545</v>
      </c>
      <c r="B377" s="13" t="s">
        <v>202</v>
      </c>
      <c r="C377" s="13" t="s">
        <v>392</v>
      </c>
      <c r="D377" s="13">
        <v>11</v>
      </c>
      <c r="E377" s="13">
        <v>1.1258955987717501E-2</v>
      </c>
      <c r="F377" s="13">
        <v>11</v>
      </c>
      <c r="G377" s="13">
        <v>1.10775427995972E-2</v>
      </c>
      <c r="H377" s="13">
        <v>0</v>
      </c>
      <c r="I377" s="13">
        <v>0</v>
      </c>
    </row>
    <row r="378" spans="1:9" x14ac:dyDescent="0.2">
      <c r="A378" s="13" t="s">
        <v>546</v>
      </c>
      <c r="B378" s="13" t="s">
        <v>248</v>
      </c>
      <c r="C378" s="13" t="s">
        <v>390</v>
      </c>
      <c r="D378" s="13">
        <v>4</v>
      </c>
      <c r="E378" s="13">
        <v>0.5</v>
      </c>
      <c r="F378" s="13">
        <v>4</v>
      </c>
      <c r="G378" s="13">
        <v>0.5</v>
      </c>
      <c r="H378" s="13">
        <v>0</v>
      </c>
      <c r="I378" s="13">
        <v>0</v>
      </c>
    </row>
    <row r="379" spans="1:9" x14ac:dyDescent="0.2">
      <c r="A379" s="13" t="s">
        <v>546</v>
      </c>
      <c r="B379" s="13" t="s">
        <v>248</v>
      </c>
      <c r="C379" s="13" t="s">
        <v>393</v>
      </c>
      <c r="D379" s="13">
        <v>2</v>
      </c>
      <c r="E379" s="13">
        <v>0.25</v>
      </c>
      <c r="F379" s="13">
        <v>2</v>
      </c>
      <c r="G379" s="13">
        <v>0.25</v>
      </c>
      <c r="H379" s="13">
        <v>0</v>
      </c>
      <c r="I379" s="13">
        <v>0</v>
      </c>
    </row>
    <row r="380" spans="1:9" x14ac:dyDescent="0.2">
      <c r="A380" s="13" t="s">
        <v>546</v>
      </c>
      <c r="B380" s="13" t="s">
        <v>248</v>
      </c>
      <c r="C380" s="13" t="s">
        <v>388</v>
      </c>
      <c r="D380" s="13">
        <v>2</v>
      </c>
      <c r="E380" s="13">
        <v>0.25</v>
      </c>
      <c r="F380" s="13">
        <v>2</v>
      </c>
      <c r="G380" s="13">
        <v>0.25</v>
      </c>
      <c r="H380" s="13">
        <v>0</v>
      </c>
      <c r="I380" s="13">
        <v>0</v>
      </c>
    </row>
    <row r="381" spans="1:9" x14ac:dyDescent="0.2">
      <c r="A381" s="13" t="s">
        <v>547</v>
      </c>
      <c r="B381" s="13" t="s">
        <v>180</v>
      </c>
      <c r="C381" s="13" t="s">
        <v>394</v>
      </c>
      <c r="D381" s="13">
        <v>1</v>
      </c>
      <c r="E381" s="13">
        <v>2.90360046457607E-4</v>
      </c>
      <c r="F381" s="13">
        <v>1</v>
      </c>
      <c r="G381" s="13">
        <v>2.8901734104046201E-4</v>
      </c>
      <c r="H381" s="13">
        <v>0</v>
      </c>
      <c r="I381" s="13">
        <v>0</v>
      </c>
    </row>
    <row r="382" spans="1:9" x14ac:dyDescent="0.2">
      <c r="A382" s="13" t="s">
        <v>547</v>
      </c>
      <c r="B382" s="13" t="s">
        <v>180</v>
      </c>
      <c r="C382" s="13" t="s">
        <v>388</v>
      </c>
      <c r="D382" s="13">
        <v>156</v>
      </c>
      <c r="E382" s="13">
        <v>4.5296167247386797E-2</v>
      </c>
      <c r="F382" s="13">
        <v>156</v>
      </c>
      <c r="G382" s="13">
        <v>4.5086705202312102E-2</v>
      </c>
      <c r="H382" s="13">
        <v>0</v>
      </c>
      <c r="I382" s="13">
        <v>0</v>
      </c>
    </row>
    <row r="383" spans="1:9" x14ac:dyDescent="0.2">
      <c r="A383" s="13" t="s">
        <v>549</v>
      </c>
      <c r="B383" s="13" t="s">
        <v>209</v>
      </c>
      <c r="C383" s="13" t="s">
        <v>394</v>
      </c>
      <c r="D383" s="13">
        <v>17</v>
      </c>
      <c r="E383" s="13">
        <v>6.77830940988836E-3</v>
      </c>
      <c r="F383" s="13">
        <v>17</v>
      </c>
      <c r="G383" s="13">
        <v>6.7140600315955803E-3</v>
      </c>
      <c r="H383" s="13">
        <v>0</v>
      </c>
      <c r="I383" s="13">
        <v>0</v>
      </c>
    </row>
    <row r="384" spans="1:9" x14ac:dyDescent="0.2">
      <c r="A384" s="13" t="s">
        <v>550</v>
      </c>
      <c r="B384" s="13" t="s">
        <v>210</v>
      </c>
      <c r="C384" s="13" t="s">
        <v>393</v>
      </c>
      <c r="D384" s="13">
        <v>7</v>
      </c>
      <c r="E384" s="13">
        <v>4.5161290322580601E-2</v>
      </c>
      <c r="F384" s="13">
        <v>7</v>
      </c>
      <c r="G384" s="13">
        <v>4.40251572327044E-2</v>
      </c>
      <c r="H384" s="13">
        <v>0</v>
      </c>
      <c r="I384" s="13">
        <v>0</v>
      </c>
    </row>
    <row r="385" spans="1:9" x14ac:dyDescent="0.2">
      <c r="A385" s="13" t="s">
        <v>550</v>
      </c>
      <c r="B385" s="13" t="s">
        <v>210</v>
      </c>
      <c r="C385" s="13" t="s">
        <v>394</v>
      </c>
      <c r="D385" s="13">
        <v>1</v>
      </c>
      <c r="E385" s="13">
        <v>6.4516129032258099E-3</v>
      </c>
      <c r="F385" s="13">
        <v>1</v>
      </c>
      <c r="G385" s="13">
        <v>6.2893081761006301E-3</v>
      </c>
      <c r="H385" s="13">
        <v>0</v>
      </c>
      <c r="I385" s="13">
        <v>0</v>
      </c>
    </row>
    <row r="386" spans="1:9" x14ac:dyDescent="0.2">
      <c r="A386" s="13" t="s">
        <v>613</v>
      </c>
      <c r="B386" s="13" t="s">
        <v>207</v>
      </c>
      <c r="C386" s="13" t="s">
        <v>393</v>
      </c>
      <c r="D386" s="13">
        <v>1</v>
      </c>
      <c r="E386" s="13">
        <v>1.0869565217391301E-2</v>
      </c>
      <c r="F386" s="13">
        <v>1</v>
      </c>
      <c r="G386" s="13">
        <v>1.13636363636364E-2</v>
      </c>
      <c r="H386" s="13">
        <v>0</v>
      </c>
      <c r="I386" s="13">
        <v>0</v>
      </c>
    </row>
    <row r="387" spans="1:9" x14ac:dyDescent="0.2">
      <c r="A387" s="13" t="s">
        <v>613</v>
      </c>
      <c r="B387" s="13" t="s">
        <v>207</v>
      </c>
      <c r="C387" s="13" t="s">
        <v>391</v>
      </c>
      <c r="D387" s="13">
        <v>4</v>
      </c>
      <c r="E387" s="13">
        <v>4.3478260869565202E-2</v>
      </c>
      <c r="F387" s="13">
        <v>4</v>
      </c>
      <c r="G387" s="13">
        <v>4.5454545454545497E-2</v>
      </c>
      <c r="H387" s="13">
        <v>0</v>
      </c>
      <c r="I387" s="13">
        <v>0</v>
      </c>
    </row>
    <row r="388" spans="1:9" x14ac:dyDescent="0.2">
      <c r="A388" s="13" t="s">
        <v>613</v>
      </c>
      <c r="B388" s="13" t="s">
        <v>207</v>
      </c>
      <c r="C388" s="13" t="s">
        <v>395</v>
      </c>
      <c r="D388" s="13">
        <v>3</v>
      </c>
      <c r="E388" s="13">
        <v>3.2608695652173898E-2</v>
      </c>
      <c r="F388" s="13">
        <v>3</v>
      </c>
      <c r="G388" s="13">
        <v>3.4090909090909102E-2</v>
      </c>
      <c r="H388" s="13">
        <v>0</v>
      </c>
      <c r="I388" s="13">
        <v>0</v>
      </c>
    </row>
    <row r="389" spans="1:9" x14ac:dyDescent="0.2">
      <c r="A389" s="13" t="s">
        <v>552</v>
      </c>
      <c r="B389" s="13" t="s">
        <v>216</v>
      </c>
      <c r="C389" s="13" t="s">
        <v>390</v>
      </c>
      <c r="D389" s="13">
        <v>1</v>
      </c>
      <c r="E389" s="13">
        <v>4.9019607843137298E-3</v>
      </c>
      <c r="F389" s="13">
        <v>1</v>
      </c>
      <c r="G389" s="13">
        <v>4.9504950495049497E-3</v>
      </c>
      <c r="H389" s="13">
        <v>0</v>
      </c>
      <c r="I389" s="13">
        <v>0</v>
      </c>
    </row>
    <row r="390" spans="1:9" x14ac:dyDescent="0.2">
      <c r="A390" s="13" t="s">
        <v>552</v>
      </c>
      <c r="B390" s="13" t="s">
        <v>216</v>
      </c>
      <c r="C390" s="13" t="s">
        <v>388</v>
      </c>
      <c r="D390" s="13">
        <v>1</v>
      </c>
      <c r="E390" s="13">
        <v>4.9019607843137298E-3</v>
      </c>
      <c r="F390" s="13">
        <v>1</v>
      </c>
      <c r="G390" s="13">
        <v>4.9504950495049497E-3</v>
      </c>
      <c r="H390" s="13">
        <v>0</v>
      </c>
      <c r="I390" s="13">
        <v>0</v>
      </c>
    </row>
    <row r="391" spans="1:9" x14ac:dyDescent="0.2">
      <c r="A391" s="13" t="s">
        <v>552</v>
      </c>
      <c r="B391" s="13" t="s">
        <v>216</v>
      </c>
      <c r="C391" s="13" t="s">
        <v>392</v>
      </c>
      <c r="D391" s="13">
        <v>54</v>
      </c>
      <c r="E391" s="13">
        <v>0.26470588235294101</v>
      </c>
      <c r="F391" s="13">
        <v>54</v>
      </c>
      <c r="G391" s="13">
        <v>0.26732673267326701</v>
      </c>
      <c r="H391" s="13">
        <v>0</v>
      </c>
      <c r="I391" s="13">
        <v>0</v>
      </c>
    </row>
    <row r="392" spans="1:9" x14ac:dyDescent="0.2">
      <c r="A392" s="13" t="s">
        <v>553</v>
      </c>
      <c r="B392" s="13" t="s">
        <v>217</v>
      </c>
      <c r="C392" s="13" t="s">
        <v>390</v>
      </c>
      <c r="D392" s="13">
        <v>1</v>
      </c>
      <c r="E392" s="13">
        <v>9.8039215686274508E-3</v>
      </c>
      <c r="F392" s="13">
        <v>1</v>
      </c>
      <c r="G392" s="13">
        <v>9.9009900990098994E-3</v>
      </c>
      <c r="H392" s="13">
        <v>0</v>
      </c>
      <c r="I392" s="13">
        <v>0</v>
      </c>
    </row>
    <row r="393" spans="1:9" x14ac:dyDescent="0.2">
      <c r="A393" s="13" t="s">
        <v>553</v>
      </c>
      <c r="B393" s="13" t="s">
        <v>217</v>
      </c>
      <c r="C393" s="13" t="s">
        <v>388</v>
      </c>
      <c r="D393" s="13">
        <v>4</v>
      </c>
      <c r="E393" s="13">
        <v>3.9215686274509803E-2</v>
      </c>
      <c r="F393" s="13">
        <v>4</v>
      </c>
      <c r="G393" s="13">
        <v>3.9603960396039598E-2</v>
      </c>
      <c r="H393" s="13">
        <v>0</v>
      </c>
      <c r="I393" s="13">
        <v>0</v>
      </c>
    </row>
    <row r="394" spans="1:9" x14ac:dyDescent="0.2">
      <c r="A394" s="13" t="s">
        <v>554</v>
      </c>
      <c r="B394" s="13" t="s">
        <v>186</v>
      </c>
      <c r="C394" s="13" t="s">
        <v>391</v>
      </c>
      <c r="D394" s="13">
        <v>1</v>
      </c>
      <c r="E394" s="13">
        <v>1.0101010101010101E-3</v>
      </c>
      <c r="F394" s="13">
        <v>1</v>
      </c>
      <c r="G394" s="13">
        <v>1.03626943005181E-3</v>
      </c>
      <c r="H394" s="13">
        <v>0</v>
      </c>
      <c r="I394" s="13">
        <v>0</v>
      </c>
    </row>
    <row r="395" spans="1:9" x14ac:dyDescent="0.2">
      <c r="A395" s="13" t="s">
        <v>554</v>
      </c>
      <c r="B395" s="13" t="s">
        <v>186</v>
      </c>
      <c r="C395" s="13" t="s">
        <v>388</v>
      </c>
      <c r="D395" s="13">
        <v>9</v>
      </c>
      <c r="E395" s="13">
        <v>9.0909090909090905E-3</v>
      </c>
      <c r="F395" s="13">
        <v>9</v>
      </c>
      <c r="G395" s="13">
        <v>9.3264248704663204E-3</v>
      </c>
      <c r="H395" s="13">
        <v>0</v>
      </c>
      <c r="I395" s="13">
        <v>0</v>
      </c>
    </row>
    <row r="396" spans="1:9" x14ac:dyDescent="0.2">
      <c r="A396" s="13" t="s">
        <v>555</v>
      </c>
      <c r="B396" s="13" t="s">
        <v>170</v>
      </c>
      <c r="C396" s="13" t="s">
        <v>394</v>
      </c>
      <c r="D396" s="13">
        <v>24</v>
      </c>
      <c r="E396" s="13">
        <v>1.0466637592673401E-2</v>
      </c>
      <c r="F396" s="13">
        <v>24</v>
      </c>
      <c r="G396" s="13">
        <v>9.8239869013507994E-3</v>
      </c>
      <c r="H396" s="13">
        <v>0</v>
      </c>
      <c r="I396" s="13">
        <v>0</v>
      </c>
    </row>
    <row r="397" spans="1:9" x14ac:dyDescent="0.2">
      <c r="A397" s="13" t="s">
        <v>555</v>
      </c>
      <c r="B397" s="13" t="s">
        <v>170</v>
      </c>
      <c r="C397" s="13" t="s">
        <v>392</v>
      </c>
      <c r="D397" s="13">
        <v>26</v>
      </c>
      <c r="E397" s="13">
        <v>1.13388573920628E-2</v>
      </c>
      <c r="F397" s="13">
        <v>26</v>
      </c>
      <c r="G397" s="13">
        <v>1.0642652476463401E-2</v>
      </c>
      <c r="H397" s="13">
        <v>0</v>
      </c>
      <c r="I397" s="13">
        <v>0</v>
      </c>
    </row>
    <row r="398" spans="1:9" x14ac:dyDescent="0.2">
      <c r="A398" s="13" t="s">
        <v>556</v>
      </c>
      <c r="B398" s="13" t="s">
        <v>257</v>
      </c>
      <c r="C398" s="13" t="s">
        <v>393</v>
      </c>
      <c r="D398" s="13">
        <v>401</v>
      </c>
      <c r="E398" s="13">
        <v>8.9349376114082002E-2</v>
      </c>
      <c r="F398" s="13">
        <v>401</v>
      </c>
      <c r="G398" s="13">
        <v>8.5373642750691897E-2</v>
      </c>
      <c r="H398" s="13">
        <v>0</v>
      </c>
      <c r="I398" s="13">
        <v>0</v>
      </c>
    </row>
    <row r="399" spans="1:9" x14ac:dyDescent="0.2">
      <c r="A399" s="13" t="s">
        <v>556</v>
      </c>
      <c r="B399" s="13" t="s">
        <v>257</v>
      </c>
      <c r="C399" s="13" t="s">
        <v>396</v>
      </c>
      <c r="D399" s="13">
        <v>11</v>
      </c>
      <c r="E399" s="13">
        <v>2.4509803921568601E-3</v>
      </c>
      <c r="F399" s="13">
        <v>11</v>
      </c>
      <c r="G399" s="13">
        <v>2.34192037470726E-3</v>
      </c>
      <c r="H399" s="13">
        <v>0</v>
      </c>
      <c r="I399" s="13">
        <v>0</v>
      </c>
    </row>
    <row r="400" spans="1:9" x14ac:dyDescent="0.2">
      <c r="A400" s="13" t="s">
        <v>557</v>
      </c>
      <c r="B400" s="13" t="s">
        <v>211</v>
      </c>
      <c r="C400" s="13" t="s">
        <v>391</v>
      </c>
      <c r="D400" s="13">
        <v>20</v>
      </c>
      <c r="E400" s="13">
        <v>3.3500837520938E-2</v>
      </c>
      <c r="F400" s="13">
        <v>20</v>
      </c>
      <c r="G400" s="13">
        <v>3.37837837837838E-2</v>
      </c>
      <c r="H400" s="13">
        <v>0</v>
      </c>
      <c r="I400" s="13">
        <v>0</v>
      </c>
    </row>
    <row r="401" spans="1:9" x14ac:dyDescent="0.2">
      <c r="A401" s="13" t="s">
        <v>557</v>
      </c>
      <c r="B401" s="13" t="s">
        <v>211</v>
      </c>
      <c r="C401" s="13" t="s">
        <v>392</v>
      </c>
      <c r="D401" s="13">
        <v>13</v>
      </c>
      <c r="E401" s="13">
        <v>2.1775544388609701E-2</v>
      </c>
      <c r="F401" s="13">
        <v>13</v>
      </c>
      <c r="G401" s="13">
        <v>2.1959459459459499E-2</v>
      </c>
      <c r="H401" s="13">
        <v>0</v>
      </c>
      <c r="I401" s="13">
        <v>0</v>
      </c>
    </row>
    <row r="402" spans="1:9" x14ac:dyDescent="0.2">
      <c r="A402" s="13" t="s">
        <v>558</v>
      </c>
      <c r="B402" s="13" t="s">
        <v>178</v>
      </c>
      <c r="C402" s="13" t="s">
        <v>394</v>
      </c>
      <c r="D402" s="13">
        <v>13</v>
      </c>
      <c r="E402" s="13">
        <v>4.7899778924097303E-3</v>
      </c>
      <c r="F402" s="13">
        <v>13</v>
      </c>
      <c r="G402" s="13">
        <v>4.7427946005107599E-3</v>
      </c>
      <c r="H402" s="13">
        <v>0</v>
      </c>
      <c r="I402" s="13">
        <v>0</v>
      </c>
    </row>
    <row r="403" spans="1:9" x14ac:dyDescent="0.2">
      <c r="A403" s="13" t="s">
        <v>558</v>
      </c>
      <c r="B403" s="13" t="s">
        <v>178</v>
      </c>
      <c r="C403" s="13" t="s">
        <v>395</v>
      </c>
      <c r="D403" s="13">
        <v>102</v>
      </c>
      <c r="E403" s="13">
        <v>3.7582903463522499E-2</v>
      </c>
      <c r="F403" s="13">
        <v>102</v>
      </c>
      <c r="G403" s="13">
        <v>3.7212696096315202E-2</v>
      </c>
      <c r="H403" s="13">
        <v>0</v>
      </c>
      <c r="I403" s="13">
        <v>0</v>
      </c>
    </row>
    <row r="404" spans="1:9" x14ac:dyDescent="0.2">
      <c r="A404" s="13" t="s">
        <v>559</v>
      </c>
      <c r="B404" s="13" t="s">
        <v>190</v>
      </c>
      <c r="C404" s="13" t="s">
        <v>390</v>
      </c>
      <c r="D404" s="13">
        <v>138</v>
      </c>
      <c r="E404" s="13">
        <v>9.9066762383345303E-2</v>
      </c>
      <c r="F404" s="13">
        <v>138</v>
      </c>
      <c r="G404" s="13">
        <v>9.8641887062187295E-2</v>
      </c>
      <c r="H404" s="13">
        <v>0</v>
      </c>
      <c r="I404" s="13">
        <v>0</v>
      </c>
    </row>
    <row r="405" spans="1:9" x14ac:dyDescent="0.2">
      <c r="A405" s="13" t="s">
        <v>560</v>
      </c>
      <c r="B405" s="13" t="s">
        <v>263</v>
      </c>
      <c r="C405" s="13" t="s">
        <v>394</v>
      </c>
      <c r="D405" s="13">
        <v>15</v>
      </c>
      <c r="E405" s="13">
        <v>7.2921730675741397E-3</v>
      </c>
      <c r="F405" s="13">
        <v>15</v>
      </c>
      <c r="G405" s="13">
        <v>7.4037512339585401E-3</v>
      </c>
      <c r="H405" s="13">
        <v>0</v>
      </c>
      <c r="I405" s="13">
        <v>0</v>
      </c>
    </row>
    <row r="406" spans="1:9" x14ac:dyDescent="0.2">
      <c r="A406" s="13" t="s">
        <v>560</v>
      </c>
      <c r="B406" s="13" t="s">
        <v>263</v>
      </c>
      <c r="C406" s="13" t="s">
        <v>395</v>
      </c>
      <c r="D406" s="13">
        <v>87</v>
      </c>
      <c r="E406" s="13">
        <v>4.2294603791930001E-2</v>
      </c>
      <c r="F406" s="13">
        <v>87</v>
      </c>
      <c r="G406" s="13">
        <v>4.2941757156959498E-2</v>
      </c>
      <c r="H406" s="13">
        <v>0</v>
      </c>
      <c r="I406" s="13">
        <v>0</v>
      </c>
    </row>
    <row r="407" spans="1:9" x14ac:dyDescent="0.2">
      <c r="A407" s="13" t="s">
        <v>560</v>
      </c>
      <c r="B407" s="13" t="s">
        <v>263</v>
      </c>
      <c r="C407" s="13" t="s">
        <v>392</v>
      </c>
      <c r="D407" s="13">
        <v>3</v>
      </c>
      <c r="E407" s="13">
        <v>1.4584346135148301E-3</v>
      </c>
      <c r="F407" s="13">
        <v>3</v>
      </c>
      <c r="G407" s="13">
        <v>1.48075024679171E-3</v>
      </c>
      <c r="H407" s="13">
        <v>0</v>
      </c>
      <c r="I407" s="13">
        <v>0</v>
      </c>
    </row>
    <row r="408" spans="1:9" x14ac:dyDescent="0.2">
      <c r="A408" s="13" t="s">
        <v>561</v>
      </c>
      <c r="B408" s="13" t="s">
        <v>246</v>
      </c>
      <c r="C408" s="13" t="s">
        <v>393</v>
      </c>
      <c r="D408" s="13">
        <v>34</v>
      </c>
      <c r="E408" s="13">
        <v>0.57627118644067798</v>
      </c>
      <c r="F408" s="13">
        <v>34</v>
      </c>
      <c r="G408" s="13">
        <v>0.57627118644067798</v>
      </c>
      <c r="H408" s="13">
        <v>0</v>
      </c>
      <c r="I408" s="13">
        <v>0</v>
      </c>
    </row>
    <row r="409" spans="1:9" x14ac:dyDescent="0.2">
      <c r="A409" s="13" t="s">
        <v>561</v>
      </c>
      <c r="B409" s="13" t="s">
        <v>246</v>
      </c>
      <c r="C409" s="13" t="s">
        <v>396</v>
      </c>
      <c r="D409" s="13">
        <v>9</v>
      </c>
      <c r="E409" s="13">
        <v>0.152542372881356</v>
      </c>
      <c r="F409" s="13">
        <v>9</v>
      </c>
      <c r="G409" s="13">
        <v>0.152542372881356</v>
      </c>
      <c r="H409" s="13">
        <v>0</v>
      </c>
      <c r="I409" s="13">
        <v>0</v>
      </c>
    </row>
    <row r="410" spans="1:9" x14ac:dyDescent="0.2">
      <c r="A410" s="13" t="s">
        <v>561</v>
      </c>
      <c r="B410" s="13" t="s">
        <v>246</v>
      </c>
      <c r="C410" s="13" t="s">
        <v>389</v>
      </c>
      <c r="D410" s="13">
        <v>3</v>
      </c>
      <c r="E410" s="13">
        <v>5.0847457627118599E-2</v>
      </c>
      <c r="F410" s="13">
        <v>3</v>
      </c>
      <c r="G410" s="13">
        <v>5.0847457627118599E-2</v>
      </c>
      <c r="H410" s="13">
        <v>0</v>
      </c>
      <c r="I410" s="13">
        <v>0</v>
      </c>
    </row>
    <row r="411" spans="1:9" x14ac:dyDescent="0.2">
      <c r="A411" s="13" t="s">
        <v>561</v>
      </c>
      <c r="B411" s="13" t="s">
        <v>246</v>
      </c>
      <c r="C411" s="13" t="s">
        <v>394</v>
      </c>
      <c r="D411" s="13">
        <v>10</v>
      </c>
      <c r="E411" s="13">
        <v>0.169491525423729</v>
      </c>
      <c r="F411" s="13">
        <v>10</v>
      </c>
      <c r="G411" s="13">
        <v>0.169491525423729</v>
      </c>
      <c r="H411" s="13">
        <v>0</v>
      </c>
      <c r="I411" s="13">
        <v>0</v>
      </c>
    </row>
    <row r="412" spans="1:9" x14ac:dyDescent="0.2">
      <c r="A412" s="13" t="s">
        <v>561</v>
      </c>
      <c r="B412" s="13" t="s">
        <v>246</v>
      </c>
      <c r="C412" s="13" t="s">
        <v>395</v>
      </c>
      <c r="D412" s="13">
        <v>3</v>
      </c>
      <c r="E412" s="13">
        <v>5.0847457627118599E-2</v>
      </c>
      <c r="F412" s="13">
        <v>3</v>
      </c>
      <c r="G412" s="13">
        <v>5.0847457627118599E-2</v>
      </c>
      <c r="H412" s="13">
        <v>0</v>
      </c>
      <c r="I412" s="13">
        <v>0</v>
      </c>
    </row>
    <row r="413" spans="1:9" x14ac:dyDescent="0.2">
      <c r="A413" s="13" t="s">
        <v>619</v>
      </c>
      <c r="B413" s="13" t="s">
        <v>187</v>
      </c>
      <c r="C413" s="13" t="s">
        <v>391</v>
      </c>
      <c r="D413" s="13">
        <v>1057</v>
      </c>
      <c r="E413" s="13">
        <v>0.36574394463667798</v>
      </c>
      <c r="F413" s="13">
        <v>1057</v>
      </c>
      <c r="G413" s="13">
        <v>0.37336630166019102</v>
      </c>
      <c r="H413" s="13">
        <v>0</v>
      </c>
      <c r="I413" s="13">
        <v>0</v>
      </c>
    </row>
    <row r="414" spans="1:9" x14ac:dyDescent="0.2">
      <c r="A414" s="13" t="s">
        <v>562</v>
      </c>
      <c r="B414" s="13" t="s">
        <v>163</v>
      </c>
      <c r="C414" s="13" t="s">
        <v>394</v>
      </c>
      <c r="D414" s="13">
        <v>1</v>
      </c>
      <c r="E414" s="13">
        <v>1.2442453651860099E-4</v>
      </c>
      <c r="F414" s="13">
        <v>1</v>
      </c>
      <c r="G414" s="13">
        <v>1.2020675561966601E-4</v>
      </c>
      <c r="H414" s="13">
        <v>0</v>
      </c>
      <c r="I414" s="13">
        <v>0</v>
      </c>
    </row>
    <row r="415" spans="1:9" x14ac:dyDescent="0.2">
      <c r="A415" s="13" t="s">
        <v>563</v>
      </c>
      <c r="B415" s="13" t="s">
        <v>177</v>
      </c>
      <c r="C415" s="13" t="s">
        <v>390</v>
      </c>
      <c r="D415" s="13">
        <v>8</v>
      </c>
      <c r="E415" s="13">
        <v>6.0698027314112302E-3</v>
      </c>
      <c r="F415" s="13">
        <v>8</v>
      </c>
      <c r="G415" s="13">
        <v>6.0286360211002296E-3</v>
      </c>
      <c r="H415" s="13">
        <v>0</v>
      </c>
      <c r="I415" s="13">
        <v>0</v>
      </c>
    </row>
    <row r="416" spans="1:9" x14ac:dyDescent="0.2">
      <c r="A416" s="13" t="s">
        <v>563</v>
      </c>
      <c r="B416" s="13" t="s">
        <v>177</v>
      </c>
      <c r="C416" s="13" t="s">
        <v>388</v>
      </c>
      <c r="D416" s="13">
        <v>58</v>
      </c>
      <c r="E416" s="13">
        <v>4.4006069802731397E-2</v>
      </c>
      <c r="F416" s="13">
        <v>58</v>
      </c>
      <c r="G416" s="13">
        <v>4.3707611152976597E-2</v>
      </c>
      <c r="H416" s="13">
        <v>0</v>
      </c>
      <c r="I416" s="13">
        <v>0</v>
      </c>
    </row>
    <row r="417" spans="1:9" x14ac:dyDescent="0.2">
      <c r="A417" s="13" t="s">
        <v>564</v>
      </c>
      <c r="B417" s="13" t="s">
        <v>203</v>
      </c>
      <c r="C417" s="13" t="s">
        <v>390</v>
      </c>
      <c r="D417" s="13">
        <v>11</v>
      </c>
      <c r="E417" s="13">
        <v>0.115789473684211</v>
      </c>
      <c r="F417" s="13">
        <v>11</v>
      </c>
      <c r="G417" s="13">
        <v>0.11340206185567001</v>
      </c>
      <c r="H417" s="13">
        <v>0</v>
      </c>
      <c r="I417" s="13">
        <v>0</v>
      </c>
    </row>
    <row r="418" spans="1:9" x14ac:dyDescent="0.2">
      <c r="A418" s="13" t="s">
        <v>564</v>
      </c>
      <c r="B418" s="13" t="s">
        <v>203</v>
      </c>
      <c r="C418" s="13" t="s">
        <v>389</v>
      </c>
      <c r="D418" s="13">
        <v>15</v>
      </c>
      <c r="E418" s="13">
        <v>0.157894736842105</v>
      </c>
      <c r="F418" s="13">
        <v>15</v>
      </c>
      <c r="G418" s="13">
        <v>0.15463917525773199</v>
      </c>
      <c r="H418" s="13">
        <v>0</v>
      </c>
      <c r="I418" s="13">
        <v>0</v>
      </c>
    </row>
    <row r="419" spans="1:9" x14ac:dyDescent="0.2">
      <c r="A419" s="13" t="s">
        <v>564</v>
      </c>
      <c r="B419" s="13" t="s">
        <v>203</v>
      </c>
      <c r="C419" s="13" t="s">
        <v>391</v>
      </c>
      <c r="D419" s="13">
        <v>24</v>
      </c>
      <c r="E419" s="13">
        <v>0.25263157894736799</v>
      </c>
      <c r="F419" s="13">
        <v>24</v>
      </c>
      <c r="G419" s="13">
        <v>0.247422680412371</v>
      </c>
      <c r="H419" s="13">
        <v>0</v>
      </c>
      <c r="I419" s="13">
        <v>0</v>
      </c>
    </row>
    <row r="420" spans="1:9" x14ac:dyDescent="0.2">
      <c r="A420" s="13" t="s">
        <v>564</v>
      </c>
      <c r="B420" s="13" t="s">
        <v>203</v>
      </c>
      <c r="C420" s="13" t="s">
        <v>388</v>
      </c>
      <c r="D420" s="13">
        <v>1</v>
      </c>
      <c r="E420" s="13">
        <v>1.05263157894737E-2</v>
      </c>
      <c r="F420" s="13">
        <v>1</v>
      </c>
      <c r="G420" s="13">
        <v>1.03092783505155E-2</v>
      </c>
      <c r="H420" s="13">
        <v>0</v>
      </c>
      <c r="I420" s="13">
        <v>0</v>
      </c>
    </row>
    <row r="421" spans="1:9" x14ac:dyDescent="0.2">
      <c r="A421" s="13" t="s">
        <v>566</v>
      </c>
      <c r="B421" s="13" t="s">
        <v>212</v>
      </c>
      <c r="C421" s="13" t="s">
        <v>390</v>
      </c>
      <c r="D421" s="13">
        <v>25</v>
      </c>
      <c r="E421" s="13">
        <v>0.15723270440251599</v>
      </c>
      <c r="F421" s="13">
        <v>25</v>
      </c>
      <c r="G421" s="13">
        <v>0.16025641025640999</v>
      </c>
      <c r="H421" s="13">
        <v>0</v>
      </c>
      <c r="I421" s="13">
        <v>0</v>
      </c>
    </row>
    <row r="422" spans="1:9" x14ac:dyDescent="0.2">
      <c r="A422" s="13" t="s">
        <v>566</v>
      </c>
      <c r="B422" s="13" t="s">
        <v>212</v>
      </c>
      <c r="C422" s="13" t="s">
        <v>393</v>
      </c>
      <c r="D422" s="13">
        <v>31</v>
      </c>
      <c r="E422" s="13">
        <v>0.19496855345912001</v>
      </c>
      <c r="F422" s="13">
        <v>31</v>
      </c>
      <c r="G422" s="13">
        <v>0.19871794871794901</v>
      </c>
      <c r="H422" s="13">
        <v>0</v>
      </c>
      <c r="I422" s="13">
        <v>0</v>
      </c>
    </row>
    <row r="423" spans="1:9" x14ac:dyDescent="0.2">
      <c r="A423" s="13" t="s">
        <v>566</v>
      </c>
      <c r="B423" s="13" t="s">
        <v>212</v>
      </c>
      <c r="C423" s="13" t="s">
        <v>391</v>
      </c>
      <c r="D423" s="13">
        <v>5</v>
      </c>
      <c r="E423" s="13">
        <v>3.1446540880503103E-2</v>
      </c>
      <c r="F423" s="13">
        <v>5</v>
      </c>
      <c r="G423" s="13">
        <v>3.2051282051282E-2</v>
      </c>
      <c r="H423" s="13">
        <v>0</v>
      </c>
      <c r="I423" s="13">
        <v>0</v>
      </c>
    </row>
    <row r="424" spans="1:9" x14ac:dyDescent="0.2">
      <c r="A424" s="13" t="s">
        <v>566</v>
      </c>
      <c r="B424" s="13" t="s">
        <v>212</v>
      </c>
      <c r="C424" s="13" t="s">
        <v>395</v>
      </c>
      <c r="D424" s="13">
        <v>23</v>
      </c>
      <c r="E424" s="13">
        <v>0.14465408805031399</v>
      </c>
      <c r="F424" s="13">
        <v>23</v>
      </c>
      <c r="G424" s="13">
        <v>0.147435897435897</v>
      </c>
      <c r="H424" s="13">
        <v>0</v>
      </c>
      <c r="I424" s="13">
        <v>0</v>
      </c>
    </row>
    <row r="425" spans="1:9" x14ac:dyDescent="0.2">
      <c r="A425" s="13" t="s">
        <v>567</v>
      </c>
      <c r="B425" s="13" t="s">
        <v>255</v>
      </c>
      <c r="C425" s="13" t="s">
        <v>390</v>
      </c>
      <c r="D425" s="13">
        <v>5</v>
      </c>
      <c r="E425" s="13">
        <v>4.4523597506678503E-3</v>
      </c>
      <c r="F425" s="13">
        <v>5</v>
      </c>
      <c r="G425" s="13">
        <v>4.4052863436123404E-3</v>
      </c>
      <c r="H425" s="13">
        <v>0</v>
      </c>
      <c r="I425" s="13">
        <v>0</v>
      </c>
    </row>
    <row r="426" spans="1:9" x14ac:dyDescent="0.2">
      <c r="A426" s="13" t="s">
        <v>568</v>
      </c>
      <c r="B426" s="13" t="s">
        <v>224</v>
      </c>
      <c r="C426" s="13" t="s">
        <v>390</v>
      </c>
      <c r="D426" s="13">
        <v>0</v>
      </c>
      <c r="E426" s="13">
        <v>0</v>
      </c>
      <c r="F426" s="13">
        <v>0</v>
      </c>
      <c r="G426" s="13">
        <v>0</v>
      </c>
      <c r="H426" s="13">
        <v>0</v>
      </c>
      <c r="I426" s="13" t="e">
        <v>#NUM!</v>
      </c>
    </row>
    <row r="427" spans="1:9" x14ac:dyDescent="0.2">
      <c r="A427" s="13" t="s">
        <v>568</v>
      </c>
      <c r="B427" s="13" t="s">
        <v>224</v>
      </c>
      <c r="C427" s="13" t="s">
        <v>393</v>
      </c>
      <c r="D427" s="13">
        <v>0</v>
      </c>
      <c r="E427" s="13">
        <v>0</v>
      </c>
      <c r="F427" s="13">
        <v>0</v>
      </c>
      <c r="G427" s="13">
        <v>0</v>
      </c>
      <c r="H427" s="13">
        <v>0</v>
      </c>
      <c r="I427" s="13" t="e">
        <v>#NUM!</v>
      </c>
    </row>
    <row r="428" spans="1:9" x14ac:dyDescent="0.2">
      <c r="A428" s="13" t="s">
        <v>568</v>
      </c>
      <c r="B428" s="13" t="s">
        <v>224</v>
      </c>
      <c r="C428" s="13" t="s">
        <v>396</v>
      </c>
      <c r="D428" s="13">
        <v>0</v>
      </c>
      <c r="E428" s="13">
        <v>0</v>
      </c>
      <c r="F428" s="13">
        <v>0</v>
      </c>
      <c r="G428" s="13">
        <v>0</v>
      </c>
      <c r="H428" s="13">
        <v>0</v>
      </c>
      <c r="I428" s="13" t="e">
        <v>#NUM!</v>
      </c>
    </row>
    <row r="429" spans="1:9" x14ac:dyDescent="0.2">
      <c r="A429" s="13" t="s">
        <v>568</v>
      </c>
      <c r="B429" s="13" t="s">
        <v>224</v>
      </c>
      <c r="C429" s="13" t="s">
        <v>389</v>
      </c>
      <c r="D429" s="13">
        <v>0</v>
      </c>
      <c r="E429" s="13">
        <v>0</v>
      </c>
      <c r="F429" s="13">
        <v>0</v>
      </c>
      <c r="G429" s="13">
        <v>0</v>
      </c>
      <c r="H429" s="13">
        <v>0</v>
      </c>
      <c r="I429" s="13" t="e">
        <v>#NUM!</v>
      </c>
    </row>
    <row r="430" spans="1:9" x14ac:dyDescent="0.2">
      <c r="A430" s="13" t="s">
        <v>568</v>
      </c>
      <c r="B430" s="13" t="s">
        <v>224</v>
      </c>
      <c r="C430" s="13" t="s">
        <v>391</v>
      </c>
      <c r="D430" s="13">
        <v>0</v>
      </c>
      <c r="E430" s="13">
        <v>0</v>
      </c>
      <c r="F430" s="13">
        <v>0</v>
      </c>
      <c r="G430" s="13">
        <v>0</v>
      </c>
      <c r="H430" s="13">
        <v>0</v>
      </c>
      <c r="I430" s="13" t="e">
        <v>#NUM!</v>
      </c>
    </row>
    <row r="431" spans="1:9" x14ac:dyDescent="0.2">
      <c r="A431" s="13" t="s">
        <v>568</v>
      </c>
      <c r="B431" s="13" t="s">
        <v>224</v>
      </c>
      <c r="C431" s="13" t="s">
        <v>394</v>
      </c>
      <c r="D431" s="13">
        <v>0</v>
      </c>
      <c r="E431" s="13">
        <v>0</v>
      </c>
      <c r="F431" s="13">
        <v>0</v>
      </c>
      <c r="G431" s="13">
        <v>0</v>
      </c>
      <c r="H431" s="13">
        <v>0</v>
      </c>
      <c r="I431" s="13" t="e">
        <v>#NUM!</v>
      </c>
    </row>
    <row r="432" spans="1:9" x14ac:dyDescent="0.2">
      <c r="A432" s="13" t="s">
        <v>568</v>
      </c>
      <c r="B432" s="13" t="s">
        <v>224</v>
      </c>
      <c r="C432" s="13" t="s">
        <v>395</v>
      </c>
      <c r="D432" s="13">
        <v>0</v>
      </c>
      <c r="E432" s="13">
        <v>0</v>
      </c>
      <c r="F432" s="13">
        <v>0</v>
      </c>
      <c r="G432" s="13">
        <v>0</v>
      </c>
      <c r="H432" s="13">
        <v>0</v>
      </c>
      <c r="I432" s="13" t="e">
        <v>#NUM!</v>
      </c>
    </row>
    <row r="433" spans="1:9" x14ac:dyDescent="0.2">
      <c r="A433" s="13" t="s">
        <v>568</v>
      </c>
      <c r="B433" s="13" t="s">
        <v>224</v>
      </c>
      <c r="C433" s="13" t="s">
        <v>388</v>
      </c>
      <c r="D433" s="13">
        <v>0</v>
      </c>
      <c r="E433" s="13">
        <v>0</v>
      </c>
      <c r="F433" s="13">
        <v>0</v>
      </c>
      <c r="G433" s="13">
        <v>0</v>
      </c>
      <c r="H433" s="13">
        <v>0</v>
      </c>
      <c r="I433" s="13" t="e">
        <v>#NUM!</v>
      </c>
    </row>
    <row r="434" spans="1:9" x14ac:dyDescent="0.2">
      <c r="A434" s="13" t="s">
        <v>568</v>
      </c>
      <c r="B434" s="13" t="s">
        <v>224</v>
      </c>
      <c r="C434" s="13" t="s">
        <v>392</v>
      </c>
      <c r="D434" s="13">
        <v>0</v>
      </c>
      <c r="E434" s="13">
        <v>0</v>
      </c>
      <c r="F434" s="13">
        <v>0</v>
      </c>
      <c r="G434" s="13">
        <v>0</v>
      </c>
      <c r="H434" s="13">
        <v>0</v>
      </c>
      <c r="I434" s="13" t="e">
        <v>#NUM!</v>
      </c>
    </row>
    <row r="435" spans="1:9" x14ac:dyDescent="0.2">
      <c r="A435" s="13" t="s">
        <v>569</v>
      </c>
      <c r="B435" s="13" t="s">
        <v>225</v>
      </c>
      <c r="C435" s="13" t="s">
        <v>393</v>
      </c>
      <c r="D435" s="13">
        <v>23</v>
      </c>
      <c r="E435" s="13">
        <v>0.161971830985915</v>
      </c>
      <c r="F435" s="13">
        <v>23</v>
      </c>
      <c r="G435" s="13">
        <v>0.181102362204724</v>
      </c>
      <c r="H435" s="13">
        <v>0</v>
      </c>
      <c r="I435" s="13">
        <v>0</v>
      </c>
    </row>
    <row r="436" spans="1:9" x14ac:dyDescent="0.2">
      <c r="A436" s="13" t="s">
        <v>569</v>
      </c>
      <c r="B436" s="13" t="s">
        <v>225</v>
      </c>
      <c r="C436" s="13" t="s">
        <v>391</v>
      </c>
      <c r="D436" s="13">
        <v>11</v>
      </c>
      <c r="E436" s="13">
        <v>7.7464788732394402E-2</v>
      </c>
      <c r="F436" s="13">
        <v>11</v>
      </c>
      <c r="G436" s="13">
        <v>8.6614173228346497E-2</v>
      </c>
      <c r="H436" s="13">
        <v>0</v>
      </c>
      <c r="I436" s="13">
        <v>0</v>
      </c>
    </row>
    <row r="437" spans="1:9" x14ac:dyDescent="0.2">
      <c r="A437" s="13" t="s">
        <v>569</v>
      </c>
      <c r="B437" s="13" t="s">
        <v>225</v>
      </c>
      <c r="C437" s="13" t="s">
        <v>395</v>
      </c>
      <c r="D437" s="13">
        <v>18</v>
      </c>
      <c r="E437" s="13">
        <v>0.12676056338028199</v>
      </c>
      <c r="F437" s="13">
        <v>18</v>
      </c>
      <c r="G437" s="13">
        <v>0.14173228346456701</v>
      </c>
      <c r="H437" s="13">
        <v>0</v>
      </c>
      <c r="I437" s="13">
        <v>0</v>
      </c>
    </row>
    <row r="438" spans="1:9" x14ac:dyDescent="0.2">
      <c r="A438" s="13" t="s">
        <v>569</v>
      </c>
      <c r="B438" s="13" t="s">
        <v>225</v>
      </c>
      <c r="C438" s="13" t="s">
        <v>388</v>
      </c>
      <c r="D438" s="13">
        <v>8</v>
      </c>
      <c r="E438" s="13">
        <v>5.63380281690141E-2</v>
      </c>
      <c r="F438" s="13">
        <v>8</v>
      </c>
      <c r="G438" s="13">
        <v>6.2992125984251995E-2</v>
      </c>
      <c r="H438" s="13">
        <v>0</v>
      </c>
      <c r="I438" s="13">
        <v>0</v>
      </c>
    </row>
    <row r="439" spans="1:9" x14ac:dyDescent="0.2">
      <c r="A439" s="13" t="s">
        <v>570</v>
      </c>
      <c r="B439" s="13" t="s">
        <v>243</v>
      </c>
      <c r="C439" s="13" t="s">
        <v>390</v>
      </c>
      <c r="D439" s="13">
        <v>68</v>
      </c>
      <c r="E439" s="13">
        <v>0.110569105691057</v>
      </c>
      <c r="F439" s="13">
        <v>68</v>
      </c>
      <c r="G439" s="13">
        <v>0.108108108108108</v>
      </c>
      <c r="H439" s="13">
        <v>0</v>
      </c>
      <c r="I439" s="13">
        <v>0</v>
      </c>
    </row>
    <row r="440" spans="1:9" x14ac:dyDescent="0.2">
      <c r="A440" s="13" t="s">
        <v>570</v>
      </c>
      <c r="B440" s="13" t="s">
        <v>243</v>
      </c>
      <c r="C440" s="13" t="s">
        <v>396</v>
      </c>
      <c r="D440" s="13">
        <v>16</v>
      </c>
      <c r="E440" s="13">
        <v>2.6016260162601602E-2</v>
      </c>
      <c r="F440" s="13">
        <v>16</v>
      </c>
      <c r="G440" s="13">
        <v>2.54372019077901E-2</v>
      </c>
      <c r="H440" s="13">
        <v>0</v>
      </c>
      <c r="I440" s="13">
        <v>0</v>
      </c>
    </row>
    <row r="441" spans="1:9" x14ac:dyDescent="0.2">
      <c r="A441" s="13" t="s">
        <v>570</v>
      </c>
      <c r="B441" s="13" t="s">
        <v>243</v>
      </c>
      <c r="C441" s="13" t="s">
        <v>395</v>
      </c>
      <c r="D441" s="13">
        <v>91</v>
      </c>
      <c r="E441" s="13">
        <v>0.14796747967479701</v>
      </c>
      <c r="F441" s="13">
        <v>91</v>
      </c>
      <c r="G441" s="13">
        <v>0.14467408585055599</v>
      </c>
      <c r="H441" s="13">
        <v>0</v>
      </c>
      <c r="I441" s="13">
        <v>0</v>
      </c>
    </row>
    <row r="442" spans="1:9" x14ac:dyDescent="0.2">
      <c r="A442" s="13" t="s">
        <v>570</v>
      </c>
      <c r="B442" s="13" t="s">
        <v>243</v>
      </c>
      <c r="C442" s="13" t="s">
        <v>388</v>
      </c>
      <c r="D442" s="13">
        <v>124</v>
      </c>
      <c r="E442" s="13">
        <v>0.20162601626016299</v>
      </c>
      <c r="F442" s="13">
        <v>124</v>
      </c>
      <c r="G442" s="13">
        <v>0.197138314785374</v>
      </c>
      <c r="H442" s="13">
        <v>0</v>
      </c>
      <c r="I442" s="13">
        <v>0</v>
      </c>
    </row>
    <row r="443" spans="1:9" x14ac:dyDescent="0.2">
      <c r="A443" s="13" t="s">
        <v>570</v>
      </c>
      <c r="B443" s="13" t="s">
        <v>243</v>
      </c>
      <c r="C443" s="13" t="s">
        <v>392</v>
      </c>
      <c r="D443" s="13">
        <v>3</v>
      </c>
      <c r="E443" s="13">
        <v>4.8780487804877997E-3</v>
      </c>
      <c r="F443" s="13">
        <v>3</v>
      </c>
      <c r="G443" s="13">
        <v>4.7694753577106497E-3</v>
      </c>
      <c r="H443" s="13">
        <v>0</v>
      </c>
      <c r="I443" s="13">
        <v>0</v>
      </c>
    </row>
    <row r="444" spans="1:9" x14ac:dyDescent="0.2">
      <c r="A444" s="13" t="s">
        <v>571</v>
      </c>
      <c r="B444" s="13" t="s">
        <v>251</v>
      </c>
      <c r="C444" s="13" t="s">
        <v>391</v>
      </c>
      <c r="D444" s="13">
        <v>59</v>
      </c>
      <c r="E444" s="13">
        <v>5.3979871912168298E-2</v>
      </c>
      <c r="F444" s="13">
        <v>59</v>
      </c>
      <c r="G444" s="13">
        <v>5.3587647593097198E-2</v>
      </c>
      <c r="H444" s="13">
        <v>0</v>
      </c>
      <c r="I444" s="13">
        <v>0</v>
      </c>
    </row>
    <row r="445" spans="1:9" x14ac:dyDescent="0.2">
      <c r="A445" s="13" t="s">
        <v>571</v>
      </c>
      <c r="B445" s="13" t="s">
        <v>251</v>
      </c>
      <c r="C445" s="13" t="s">
        <v>388</v>
      </c>
      <c r="D445" s="13">
        <v>21</v>
      </c>
      <c r="E445" s="13">
        <v>1.9213174748398901E-2</v>
      </c>
      <c r="F445" s="13">
        <v>21</v>
      </c>
      <c r="G445" s="13">
        <v>1.9073569482288801E-2</v>
      </c>
      <c r="H445" s="13">
        <v>0</v>
      </c>
      <c r="I445" s="13">
        <v>0</v>
      </c>
    </row>
    <row r="446" spans="1:9" x14ac:dyDescent="0.2">
      <c r="A446" s="13" t="s">
        <v>571</v>
      </c>
      <c r="B446" s="13" t="s">
        <v>251</v>
      </c>
      <c r="C446" s="13" t="s">
        <v>392</v>
      </c>
      <c r="D446" s="13">
        <v>55</v>
      </c>
      <c r="E446" s="13">
        <v>5.0320219579139999E-2</v>
      </c>
      <c r="F446" s="13">
        <v>55</v>
      </c>
      <c r="G446" s="13">
        <v>4.99545867393279E-2</v>
      </c>
      <c r="H446" s="13">
        <v>0</v>
      </c>
      <c r="I446" s="13">
        <v>0</v>
      </c>
    </row>
    <row r="447" spans="1:9" x14ac:dyDescent="0.2">
      <c r="A447" s="13" t="s">
        <v>618</v>
      </c>
      <c r="B447" s="13" t="s">
        <v>183</v>
      </c>
      <c r="C447" s="13" t="s">
        <v>396</v>
      </c>
      <c r="D447" s="13">
        <v>6</v>
      </c>
      <c r="E447" s="13">
        <v>8.1190798376183995E-4</v>
      </c>
      <c r="F447" s="13">
        <v>6</v>
      </c>
      <c r="G447" s="13">
        <v>8.8652482269503501E-4</v>
      </c>
      <c r="H447" s="13">
        <v>0</v>
      </c>
      <c r="I447" s="13">
        <v>0</v>
      </c>
    </row>
    <row r="448" spans="1:9" x14ac:dyDescent="0.2">
      <c r="A448" s="13" t="s">
        <v>572</v>
      </c>
      <c r="B448" s="13" t="s">
        <v>226</v>
      </c>
      <c r="C448" s="13" t="s">
        <v>393</v>
      </c>
      <c r="D448" s="13">
        <v>1</v>
      </c>
      <c r="E448" s="13">
        <v>7.69230769230769E-2</v>
      </c>
      <c r="F448" s="13">
        <v>1</v>
      </c>
      <c r="G448" s="13">
        <v>7.69230769230769E-2</v>
      </c>
      <c r="H448" s="13">
        <v>0</v>
      </c>
      <c r="I448" s="13">
        <v>0</v>
      </c>
    </row>
    <row r="449" spans="1:9" x14ac:dyDescent="0.2">
      <c r="A449" s="13" t="s">
        <v>572</v>
      </c>
      <c r="B449" s="13" t="s">
        <v>226</v>
      </c>
      <c r="C449" s="13" t="s">
        <v>389</v>
      </c>
      <c r="D449" s="13">
        <v>10</v>
      </c>
      <c r="E449" s="13">
        <v>0.76923076923076905</v>
      </c>
      <c r="F449" s="13">
        <v>10</v>
      </c>
      <c r="G449" s="13">
        <v>0.76923076923076905</v>
      </c>
      <c r="H449" s="13">
        <v>0</v>
      </c>
      <c r="I449" s="13">
        <v>0</v>
      </c>
    </row>
    <row r="450" spans="1:9" x14ac:dyDescent="0.2">
      <c r="A450" s="13" t="s">
        <v>572</v>
      </c>
      <c r="B450" s="13" t="s">
        <v>226</v>
      </c>
      <c r="C450" s="13" t="s">
        <v>391</v>
      </c>
      <c r="D450" s="13">
        <v>1</v>
      </c>
      <c r="E450" s="13">
        <v>7.69230769230769E-2</v>
      </c>
      <c r="F450" s="13">
        <v>1</v>
      </c>
      <c r="G450" s="13">
        <v>7.69230769230769E-2</v>
      </c>
      <c r="H450" s="13">
        <v>0</v>
      </c>
      <c r="I450" s="13">
        <v>0</v>
      </c>
    </row>
    <row r="451" spans="1:9" x14ac:dyDescent="0.2">
      <c r="A451" s="13" t="s">
        <v>572</v>
      </c>
      <c r="B451" s="13" t="s">
        <v>226</v>
      </c>
      <c r="C451" s="13" t="s">
        <v>388</v>
      </c>
      <c r="D451" s="13">
        <v>1</v>
      </c>
      <c r="E451" s="13">
        <v>7.69230769230769E-2</v>
      </c>
      <c r="F451" s="13">
        <v>1</v>
      </c>
      <c r="G451" s="13">
        <v>7.69230769230769E-2</v>
      </c>
      <c r="H451" s="13">
        <v>0</v>
      </c>
      <c r="I451" s="13">
        <v>0</v>
      </c>
    </row>
    <row r="452" spans="1:9" x14ac:dyDescent="0.2">
      <c r="A452" s="13" t="s">
        <v>573</v>
      </c>
      <c r="B452" s="13" t="s">
        <v>227</v>
      </c>
      <c r="C452" s="13" t="s">
        <v>393</v>
      </c>
      <c r="D452" s="13">
        <v>10</v>
      </c>
      <c r="E452" s="13">
        <v>5.6179775280898903E-2</v>
      </c>
      <c r="F452" s="13">
        <v>10</v>
      </c>
      <c r="G452" s="13">
        <v>6.5789473684210495E-2</v>
      </c>
      <c r="H452" s="13">
        <v>0</v>
      </c>
      <c r="I452" s="13">
        <v>0</v>
      </c>
    </row>
    <row r="453" spans="1:9" x14ac:dyDescent="0.2">
      <c r="A453" s="13" t="s">
        <v>573</v>
      </c>
      <c r="B453" s="13" t="s">
        <v>227</v>
      </c>
      <c r="C453" s="13" t="s">
        <v>391</v>
      </c>
      <c r="D453" s="13">
        <v>1</v>
      </c>
      <c r="E453" s="13">
        <v>5.6179775280898901E-3</v>
      </c>
      <c r="F453" s="13">
        <v>1</v>
      </c>
      <c r="G453" s="13">
        <v>6.5789473684210497E-3</v>
      </c>
      <c r="H453" s="13">
        <v>0</v>
      </c>
      <c r="I453" s="13">
        <v>0</v>
      </c>
    </row>
    <row r="454" spans="1:9" x14ac:dyDescent="0.2">
      <c r="A454" s="13" t="s">
        <v>574</v>
      </c>
      <c r="B454" s="13" t="s">
        <v>228</v>
      </c>
      <c r="C454" s="13" t="s">
        <v>390</v>
      </c>
      <c r="D454" s="13">
        <v>1</v>
      </c>
      <c r="E454" s="13">
        <v>2.9411764705882401E-2</v>
      </c>
      <c r="F454" s="13">
        <v>1</v>
      </c>
      <c r="G454" s="13">
        <v>2.7777777777777801E-2</v>
      </c>
      <c r="H454" s="13">
        <v>0</v>
      </c>
      <c r="I454" s="13">
        <v>0</v>
      </c>
    </row>
    <row r="455" spans="1:9" x14ac:dyDescent="0.2">
      <c r="A455" s="13" t="s">
        <v>574</v>
      </c>
      <c r="B455" s="13" t="s">
        <v>228</v>
      </c>
      <c r="C455" s="13" t="s">
        <v>393</v>
      </c>
      <c r="D455" s="13">
        <v>8</v>
      </c>
      <c r="E455" s="13">
        <v>0.23529411764705899</v>
      </c>
      <c r="F455" s="13">
        <v>8</v>
      </c>
      <c r="G455" s="13">
        <v>0.22222222222222199</v>
      </c>
      <c r="H455" s="13">
        <v>0</v>
      </c>
      <c r="I455" s="13">
        <v>0</v>
      </c>
    </row>
    <row r="456" spans="1:9" x14ac:dyDescent="0.2">
      <c r="A456" s="13" t="s">
        <v>574</v>
      </c>
      <c r="B456" s="13" t="s">
        <v>228</v>
      </c>
      <c r="C456" s="13" t="s">
        <v>389</v>
      </c>
      <c r="D456" s="13">
        <v>2</v>
      </c>
      <c r="E456" s="13">
        <v>5.8823529411764698E-2</v>
      </c>
      <c r="F456" s="13">
        <v>2</v>
      </c>
      <c r="G456" s="13">
        <v>5.5555555555555601E-2</v>
      </c>
      <c r="H456" s="13">
        <v>0</v>
      </c>
      <c r="I456" s="13">
        <v>0</v>
      </c>
    </row>
    <row r="457" spans="1:9" x14ac:dyDescent="0.2">
      <c r="A457" s="13" t="s">
        <v>575</v>
      </c>
      <c r="B457" s="13" t="s">
        <v>158</v>
      </c>
      <c r="C457" s="13" t="s">
        <v>394</v>
      </c>
      <c r="D457" s="13">
        <v>4</v>
      </c>
      <c r="E457" s="13">
        <v>1.8415358408913001E-4</v>
      </c>
      <c r="F457" s="13">
        <v>4</v>
      </c>
      <c r="G457" s="13">
        <v>1.83427339845004E-4</v>
      </c>
      <c r="H457" s="13">
        <v>0</v>
      </c>
      <c r="I457" s="13">
        <v>0</v>
      </c>
    </row>
    <row r="458" spans="1:9" x14ac:dyDescent="0.2">
      <c r="A458" s="13" t="s">
        <v>576</v>
      </c>
      <c r="B458" s="13" t="s">
        <v>256</v>
      </c>
      <c r="C458" s="13" t="s">
        <v>396</v>
      </c>
      <c r="D458" s="13">
        <v>2</v>
      </c>
      <c r="E458" s="13">
        <v>3.1897926634768701E-3</v>
      </c>
      <c r="F458" s="13">
        <v>2</v>
      </c>
      <c r="G458" s="13">
        <v>3.5971223021582701E-3</v>
      </c>
      <c r="H458" s="13">
        <v>0</v>
      </c>
      <c r="I458" s="13">
        <v>0</v>
      </c>
    </row>
    <row r="459" spans="1:9" x14ac:dyDescent="0.2">
      <c r="A459" s="13" t="s">
        <v>576</v>
      </c>
      <c r="B459" s="13" t="s">
        <v>256</v>
      </c>
      <c r="C459" s="13" t="s">
        <v>388</v>
      </c>
      <c r="D459" s="13">
        <v>25</v>
      </c>
      <c r="E459" s="13">
        <v>3.9872408293460899E-2</v>
      </c>
      <c r="F459" s="13">
        <v>25</v>
      </c>
      <c r="G459" s="13">
        <v>4.4964028776978401E-2</v>
      </c>
      <c r="H459" s="13">
        <v>0</v>
      </c>
      <c r="I459" s="13">
        <v>0</v>
      </c>
    </row>
    <row r="460" spans="1:9" x14ac:dyDescent="0.2">
      <c r="A460" s="13" t="s">
        <v>576</v>
      </c>
      <c r="B460" s="13" t="s">
        <v>256</v>
      </c>
      <c r="C460" s="13" t="s">
        <v>392</v>
      </c>
      <c r="D460" s="13">
        <v>4</v>
      </c>
      <c r="E460" s="13">
        <v>6.3795853269537498E-3</v>
      </c>
      <c r="F460" s="13">
        <v>4</v>
      </c>
      <c r="G460" s="13">
        <v>7.1942446043165497E-3</v>
      </c>
      <c r="H460" s="13">
        <v>0</v>
      </c>
      <c r="I460" s="13">
        <v>0</v>
      </c>
    </row>
    <row r="461" spans="1:9" x14ac:dyDescent="0.2">
      <c r="A461" s="13" t="s">
        <v>577</v>
      </c>
      <c r="B461" s="13" t="s">
        <v>208</v>
      </c>
      <c r="C461" s="13" t="s">
        <v>391</v>
      </c>
      <c r="D461" s="13">
        <v>9</v>
      </c>
      <c r="E461" s="13">
        <v>1.5761821366024501E-2</v>
      </c>
      <c r="F461" s="13">
        <v>9</v>
      </c>
      <c r="G461" s="13">
        <v>1.5817223198594001E-2</v>
      </c>
      <c r="H461" s="13">
        <v>0</v>
      </c>
      <c r="I461" s="13">
        <v>0</v>
      </c>
    </row>
    <row r="462" spans="1:9" x14ac:dyDescent="0.2">
      <c r="A462" s="13" t="s">
        <v>577</v>
      </c>
      <c r="B462" s="13" t="s">
        <v>208</v>
      </c>
      <c r="C462" s="13" t="s">
        <v>392</v>
      </c>
      <c r="D462" s="13">
        <v>33</v>
      </c>
      <c r="E462" s="13">
        <v>5.7793345008756603E-2</v>
      </c>
      <c r="F462" s="13">
        <v>33</v>
      </c>
      <c r="G462" s="13">
        <v>5.7996485061511401E-2</v>
      </c>
      <c r="H462" s="13">
        <v>0</v>
      </c>
      <c r="I462" s="13">
        <v>0</v>
      </c>
    </row>
    <row r="463" spans="1:9" x14ac:dyDescent="0.2">
      <c r="A463" s="13" t="s">
        <v>578</v>
      </c>
      <c r="B463" s="13" t="s">
        <v>173</v>
      </c>
      <c r="C463" s="13" t="s">
        <v>388</v>
      </c>
      <c r="D463" s="13">
        <v>74</v>
      </c>
      <c r="E463" s="13">
        <v>1.4743972902968701E-2</v>
      </c>
      <c r="F463" s="13">
        <v>74</v>
      </c>
      <c r="G463" s="13">
        <v>1.5658061785865401E-2</v>
      </c>
      <c r="H463" s="13">
        <v>0</v>
      </c>
      <c r="I463" s="13">
        <v>0</v>
      </c>
    </row>
    <row r="464" spans="1:9" x14ac:dyDescent="0.2">
      <c r="A464" s="13" t="s">
        <v>580</v>
      </c>
      <c r="B464" s="13" t="s">
        <v>229</v>
      </c>
      <c r="C464" s="13" t="s">
        <v>390</v>
      </c>
      <c r="D464" s="13">
        <v>2</v>
      </c>
      <c r="E464" s="13">
        <v>1.58730158730159E-2</v>
      </c>
      <c r="F464" s="13">
        <v>2</v>
      </c>
      <c r="G464" s="13">
        <v>1.5503875968992199E-2</v>
      </c>
      <c r="H464" s="13">
        <v>0</v>
      </c>
      <c r="I464" s="13">
        <v>0</v>
      </c>
    </row>
    <row r="465" spans="1:9" x14ac:dyDescent="0.2">
      <c r="A465" s="13" t="s">
        <v>580</v>
      </c>
      <c r="B465" s="13" t="s">
        <v>229</v>
      </c>
      <c r="C465" s="13" t="s">
        <v>393</v>
      </c>
      <c r="D465" s="13">
        <v>73</v>
      </c>
      <c r="E465" s="13">
        <v>0.57936507936507897</v>
      </c>
      <c r="F465" s="13">
        <v>73</v>
      </c>
      <c r="G465" s="13">
        <v>0.56589147286821695</v>
      </c>
      <c r="H465" s="13">
        <v>0</v>
      </c>
      <c r="I465" s="13">
        <v>0</v>
      </c>
    </row>
    <row r="466" spans="1:9" x14ac:dyDescent="0.2">
      <c r="A466" s="13" t="s">
        <v>580</v>
      </c>
      <c r="B466" s="13" t="s">
        <v>229</v>
      </c>
      <c r="C466" s="13" t="s">
        <v>391</v>
      </c>
      <c r="D466" s="13">
        <v>6</v>
      </c>
      <c r="E466" s="13">
        <v>4.7619047619047603E-2</v>
      </c>
      <c r="F466" s="13">
        <v>6</v>
      </c>
      <c r="G466" s="13">
        <v>4.6511627906976702E-2</v>
      </c>
      <c r="H466" s="13">
        <v>0</v>
      </c>
      <c r="I466" s="13">
        <v>0</v>
      </c>
    </row>
    <row r="467" spans="1:9" x14ac:dyDescent="0.2">
      <c r="A467" s="13" t="s">
        <v>580</v>
      </c>
      <c r="B467" s="13" t="s">
        <v>229</v>
      </c>
      <c r="C467" s="13" t="s">
        <v>395</v>
      </c>
      <c r="D467" s="13">
        <v>31</v>
      </c>
      <c r="E467" s="13">
        <v>0.24603174603174599</v>
      </c>
      <c r="F467" s="13">
        <v>31</v>
      </c>
      <c r="G467" s="13">
        <v>0.24031007751937999</v>
      </c>
      <c r="H467" s="13">
        <v>0</v>
      </c>
      <c r="I467" s="13">
        <v>0</v>
      </c>
    </row>
    <row r="468" spans="1:9" x14ac:dyDescent="0.2">
      <c r="A468" s="13" t="s">
        <v>580</v>
      </c>
      <c r="B468" s="13" t="s">
        <v>229</v>
      </c>
      <c r="C468" s="13" t="s">
        <v>388</v>
      </c>
      <c r="D468" s="13">
        <v>8</v>
      </c>
      <c r="E468" s="13">
        <v>6.3492063492063502E-2</v>
      </c>
      <c r="F468" s="13">
        <v>8</v>
      </c>
      <c r="G468" s="13">
        <v>6.2015503875968998E-2</v>
      </c>
      <c r="H468" s="13">
        <v>0</v>
      </c>
      <c r="I468" s="13">
        <v>0</v>
      </c>
    </row>
    <row r="469" spans="1:9" x14ac:dyDescent="0.2">
      <c r="A469" s="13" t="s">
        <v>581</v>
      </c>
      <c r="B469" s="13" t="s">
        <v>230</v>
      </c>
      <c r="C469" s="13" t="s">
        <v>389</v>
      </c>
      <c r="D469" s="13">
        <v>1</v>
      </c>
      <c r="E469" s="13">
        <v>5.2631578947368397E-2</v>
      </c>
      <c r="F469" s="13">
        <v>1</v>
      </c>
      <c r="G469" s="13">
        <v>8.3333333333333301E-2</v>
      </c>
      <c r="H469" s="13">
        <v>0</v>
      </c>
      <c r="I469" s="13">
        <v>0</v>
      </c>
    </row>
    <row r="470" spans="1:9" x14ac:dyDescent="0.2">
      <c r="A470" s="13" t="s">
        <v>581</v>
      </c>
      <c r="B470" s="13" t="s">
        <v>230</v>
      </c>
      <c r="C470" s="13" t="s">
        <v>391</v>
      </c>
      <c r="D470" s="13">
        <v>1</v>
      </c>
      <c r="E470" s="13">
        <v>5.2631578947368397E-2</v>
      </c>
      <c r="F470" s="13">
        <v>1</v>
      </c>
      <c r="G470" s="13">
        <v>8.3333333333333301E-2</v>
      </c>
      <c r="H470" s="13">
        <v>0</v>
      </c>
      <c r="I470" s="13">
        <v>0</v>
      </c>
    </row>
    <row r="471" spans="1:9" x14ac:dyDescent="0.2">
      <c r="A471" s="13" t="s">
        <v>581</v>
      </c>
      <c r="B471" s="13" t="s">
        <v>230</v>
      </c>
      <c r="C471" s="13" t="s">
        <v>395</v>
      </c>
      <c r="D471" s="13">
        <v>1</v>
      </c>
      <c r="E471" s="13">
        <v>5.2631578947368397E-2</v>
      </c>
      <c r="F471" s="13">
        <v>1</v>
      </c>
      <c r="G471" s="13">
        <v>8.3333333333333301E-2</v>
      </c>
      <c r="H471" s="13">
        <v>0</v>
      </c>
      <c r="I471" s="13">
        <v>0</v>
      </c>
    </row>
    <row r="472" spans="1:9" x14ac:dyDescent="0.2">
      <c r="A472" s="13" t="s">
        <v>624</v>
      </c>
      <c r="B472" s="13" t="s">
        <v>252</v>
      </c>
      <c r="C472" s="13" t="s">
        <v>389</v>
      </c>
      <c r="D472" s="13">
        <v>4</v>
      </c>
      <c r="E472" s="13">
        <v>1.86915887850467E-2</v>
      </c>
      <c r="F472" s="13">
        <v>4</v>
      </c>
      <c r="G472" s="13">
        <v>1.86915887850467E-2</v>
      </c>
      <c r="H472" s="13">
        <v>0</v>
      </c>
      <c r="I472" s="13">
        <v>0</v>
      </c>
    </row>
    <row r="473" spans="1:9" x14ac:dyDescent="0.2">
      <c r="A473" s="13" t="s">
        <v>624</v>
      </c>
      <c r="B473" s="13" t="s">
        <v>252</v>
      </c>
      <c r="C473" s="13" t="s">
        <v>395</v>
      </c>
      <c r="D473" s="13">
        <v>10</v>
      </c>
      <c r="E473" s="13">
        <v>4.67289719626168E-2</v>
      </c>
      <c r="F473" s="13">
        <v>10</v>
      </c>
      <c r="G473" s="13">
        <v>4.67289719626168E-2</v>
      </c>
      <c r="H473" s="13">
        <v>0</v>
      </c>
      <c r="I473" s="13">
        <v>0</v>
      </c>
    </row>
    <row r="474" spans="1:9" x14ac:dyDescent="0.2">
      <c r="A474" s="13" t="s">
        <v>624</v>
      </c>
      <c r="B474" s="13" t="s">
        <v>252</v>
      </c>
      <c r="C474" s="13" t="s">
        <v>388</v>
      </c>
      <c r="D474" s="13">
        <v>1</v>
      </c>
      <c r="E474" s="13">
        <v>4.6728971962616802E-3</v>
      </c>
      <c r="F474" s="13">
        <v>1</v>
      </c>
      <c r="G474" s="13">
        <v>4.6728971962616802E-3</v>
      </c>
      <c r="H474" s="13">
        <v>0</v>
      </c>
      <c r="I474" s="13">
        <v>0</v>
      </c>
    </row>
    <row r="475" spans="1:9" x14ac:dyDescent="0.2">
      <c r="A475" s="13" t="s">
        <v>582</v>
      </c>
      <c r="B475" s="13" t="s">
        <v>167</v>
      </c>
      <c r="C475" s="13" t="s">
        <v>396</v>
      </c>
      <c r="D475" s="13">
        <v>12</v>
      </c>
      <c r="E475" s="13">
        <v>1.95822454308094E-4</v>
      </c>
      <c r="F475" s="13">
        <v>12</v>
      </c>
      <c r="G475" s="13">
        <v>1.9324916258696201E-4</v>
      </c>
      <c r="H475" s="13">
        <v>0</v>
      </c>
      <c r="I475" s="13">
        <v>0</v>
      </c>
    </row>
    <row r="476" spans="1:9" x14ac:dyDescent="0.2">
      <c r="A476" s="13" t="s">
        <v>582</v>
      </c>
      <c r="B476" s="13" t="s">
        <v>167</v>
      </c>
      <c r="C476" s="13" t="s">
        <v>394</v>
      </c>
      <c r="D476" s="13">
        <v>5</v>
      </c>
      <c r="E476" s="13">
        <v>8.1592689295039206E-5</v>
      </c>
      <c r="F476" s="13">
        <v>5</v>
      </c>
      <c r="G476" s="13">
        <v>8.0520484411234197E-5</v>
      </c>
      <c r="H476" s="13">
        <v>0</v>
      </c>
      <c r="I476" s="13">
        <v>0</v>
      </c>
    </row>
    <row r="477" spans="1:9" x14ac:dyDescent="0.2">
      <c r="A477" s="13" t="s">
        <v>583</v>
      </c>
      <c r="B477" s="13" t="s">
        <v>231</v>
      </c>
      <c r="C477" s="13" t="s">
        <v>390</v>
      </c>
      <c r="D477" s="13">
        <v>6</v>
      </c>
      <c r="E477" s="13">
        <v>0.146341463414634</v>
      </c>
      <c r="F477" s="13">
        <v>6</v>
      </c>
      <c r="G477" s="13">
        <v>0.125</v>
      </c>
      <c r="H477" s="13">
        <v>0</v>
      </c>
      <c r="I477" s="13">
        <v>0</v>
      </c>
    </row>
    <row r="478" spans="1:9" x14ac:dyDescent="0.2">
      <c r="A478" s="13" t="s">
        <v>583</v>
      </c>
      <c r="B478" s="13" t="s">
        <v>231</v>
      </c>
      <c r="C478" s="13" t="s">
        <v>393</v>
      </c>
      <c r="D478" s="13">
        <v>7</v>
      </c>
      <c r="E478" s="13">
        <v>0.17073170731707299</v>
      </c>
      <c r="F478" s="13">
        <v>7</v>
      </c>
      <c r="G478" s="13">
        <v>0.14583333333333301</v>
      </c>
      <c r="H478" s="13">
        <v>0</v>
      </c>
      <c r="I478" s="13">
        <v>0</v>
      </c>
    </row>
    <row r="479" spans="1:9" x14ac:dyDescent="0.2">
      <c r="A479" s="13" t="s">
        <v>583</v>
      </c>
      <c r="B479" s="13" t="s">
        <v>231</v>
      </c>
      <c r="C479" s="13" t="s">
        <v>391</v>
      </c>
      <c r="D479" s="13">
        <v>7</v>
      </c>
      <c r="E479" s="13">
        <v>0.17073170731707299</v>
      </c>
      <c r="F479" s="13">
        <v>7</v>
      </c>
      <c r="G479" s="13">
        <v>0.14583333333333301</v>
      </c>
      <c r="H479" s="13">
        <v>0</v>
      </c>
      <c r="I479" s="13">
        <v>0</v>
      </c>
    </row>
    <row r="480" spans="1:9" x14ac:dyDescent="0.2">
      <c r="A480" s="13" t="s">
        <v>583</v>
      </c>
      <c r="B480" s="13" t="s">
        <v>231</v>
      </c>
      <c r="C480" s="13" t="s">
        <v>394</v>
      </c>
      <c r="D480" s="13">
        <v>6</v>
      </c>
      <c r="E480" s="13">
        <v>0.146341463414634</v>
      </c>
      <c r="F480" s="13">
        <v>6</v>
      </c>
      <c r="G480" s="13">
        <v>0.125</v>
      </c>
      <c r="H480" s="13">
        <v>0</v>
      </c>
      <c r="I480" s="13">
        <v>0</v>
      </c>
    </row>
    <row r="481" spans="1:9" x14ac:dyDescent="0.2">
      <c r="A481" s="13" t="s">
        <v>583</v>
      </c>
      <c r="B481" s="13" t="s">
        <v>231</v>
      </c>
      <c r="C481" s="13" t="s">
        <v>395</v>
      </c>
      <c r="D481" s="13">
        <v>6</v>
      </c>
      <c r="E481" s="13">
        <v>0.146341463414634</v>
      </c>
      <c r="F481" s="13">
        <v>6</v>
      </c>
      <c r="G481" s="13">
        <v>0.125</v>
      </c>
      <c r="H481" s="13">
        <v>0</v>
      </c>
      <c r="I481" s="13">
        <v>0</v>
      </c>
    </row>
    <row r="482" spans="1:9" x14ac:dyDescent="0.2">
      <c r="A482" s="13" t="s">
        <v>584</v>
      </c>
      <c r="B482" s="13" t="s">
        <v>242</v>
      </c>
      <c r="C482" s="13" t="s">
        <v>390</v>
      </c>
      <c r="D482" s="13">
        <v>2</v>
      </c>
      <c r="E482" s="13">
        <v>2.8571428571428598E-2</v>
      </c>
      <c r="F482" s="13">
        <v>2</v>
      </c>
      <c r="G482" s="13">
        <v>2.8169014084507001E-2</v>
      </c>
      <c r="H482" s="13">
        <v>0</v>
      </c>
      <c r="I482" s="13">
        <v>0</v>
      </c>
    </row>
    <row r="483" spans="1:9" x14ac:dyDescent="0.2">
      <c r="A483" s="13" t="s">
        <v>584</v>
      </c>
      <c r="B483" s="13" t="s">
        <v>242</v>
      </c>
      <c r="C483" s="13" t="s">
        <v>395</v>
      </c>
      <c r="D483" s="13">
        <v>15</v>
      </c>
      <c r="E483" s="13">
        <v>0.214285714285714</v>
      </c>
      <c r="F483" s="13">
        <v>15</v>
      </c>
      <c r="G483" s="13">
        <v>0.21126760563380301</v>
      </c>
      <c r="H483" s="13">
        <v>0</v>
      </c>
      <c r="I483" s="13">
        <v>0</v>
      </c>
    </row>
    <row r="484" spans="1:9" x14ac:dyDescent="0.2">
      <c r="A484" s="13" t="s">
        <v>584</v>
      </c>
      <c r="B484" s="13" t="s">
        <v>242</v>
      </c>
      <c r="C484" s="13" t="s">
        <v>388</v>
      </c>
      <c r="D484" s="13">
        <v>2</v>
      </c>
      <c r="E484" s="13">
        <v>2.8571428571428598E-2</v>
      </c>
      <c r="F484" s="13">
        <v>2</v>
      </c>
      <c r="G484" s="13">
        <v>2.8169014084507001E-2</v>
      </c>
      <c r="H484" s="13">
        <v>0</v>
      </c>
      <c r="I484" s="13">
        <v>0</v>
      </c>
    </row>
    <row r="485" spans="1:9" x14ac:dyDescent="0.2">
      <c r="A485" s="13" t="s">
        <v>585</v>
      </c>
      <c r="B485" s="13" t="s">
        <v>193</v>
      </c>
      <c r="C485" s="13" t="s">
        <v>394</v>
      </c>
      <c r="D485" s="13">
        <v>5</v>
      </c>
      <c r="E485" s="13">
        <v>3.1637560111364202E-4</v>
      </c>
      <c r="F485" s="13">
        <v>5</v>
      </c>
      <c r="G485" s="13">
        <v>3.1553704404897103E-4</v>
      </c>
      <c r="H485" s="13">
        <v>0</v>
      </c>
      <c r="I485" s="13">
        <v>0</v>
      </c>
    </row>
    <row r="486" spans="1:9" x14ac:dyDescent="0.2">
      <c r="A486" s="13" t="s">
        <v>587</v>
      </c>
      <c r="B486" s="13" t="s">
        <v>233</v>
      </c>
      <c r="C486" s="13" t="s">
        <v>390</v>
      </c>
      <c r="D486" s="13">
        <v>3</v>
      </c>
      <c r="E486" s="13">
        <v>0.10344827586206901</v>
      </c>
      <c r="F486" s="13">
        <v>3</v>
      </c>
      <c r="G486" s="13">
        <v>0.10344827586206901</v>
      </c>
      <c r="H486" s="13">
        <v>0</v>
      </c>
      <c r="I486" s="13">
        <v>0</v>
      </c>
    </row>
    <row r="487" spans="1:9" x14ac:dyDescent="0.2">
      <c r="A487" s="13" t="s">
        <v>587</v>
      </c>
      <c r="B487" s="13" t="s">
        <v>233</v>
      </c>
      <c r="C487" s="13" t="s">
        <v>393</v>
      </c>
      <c r="D487" s="13">
        <v>15</v>
      </c>
      <c r="E487" s="13">
        <v>0.51724137931034497</v>
      </c>
      <c r="F487" s="13">
        <v>15</v>
      </c>
      <c r="G487" s="13">
        <v>0.51724137931034497</v>
      </c>
      <c r="H487" s="13">
        <v>0</v>
      </c>
      <c r="I487" s="13">
        <v>0</v>
      </c>
    </row>
    <row r="488" spans="1:9" x14ac:dyDescent="0.2">
      <c r="A488" s="13" t="s">
        <v>587</v>
      </c>
      <c r="B488" s="13" t="s">
        <v>233</v>
      </c>
      <c r="C488" s="13" t="s">
        <v>391</v>
      </c>
      <c r="D488" s="13">
        <v>7</v>
      </c>
      <c r="E488" s="13">
        <v>0.24137931034482801</v>
      </c>
      <c r="F488" s="13">
        <v>7</v>
      </c>
      <c r="G488" s="13">
        <v>0.24137931034482801</v>
      </c>
      <c r="H488" s="13">
        <v>0</v>
      </c>
      <c r="I488" s="13">
        <v>0</v>
      </c>
    </row>
    <row r="489" spans="1:9" x14ac:dyDescent="0.2">
      <c r="A489" s="13" t="s">
        <v>587</v>
      </c>
      <c r="B489" s="13" t="s">
        <v>233</v>
      </c>
      <c r="C489" s="13" t="s">
        <v>395</v>
      </c>
      <c r="D489" s="13">
        <v>4</v>
      </c>
      <c r="E489" s="13">
        <v>0.13793103448275901</v>
      </c>
      <c r="F489" s="13">
        <v>4</v>
      </c>
      <c r="G489" s="13">
        <v>0.13793103448275901</v>
      </c>
      <c r="H489" s="13">
        <v>0</v>
      </c>
      <c r="I489" s="13">
        <v>0</v>
      </c>
    </row>
    <row r="490" spans="1:9" x14ac:dyDescent="0.2">
      <c r="A490" s="13" t="s">
        <v>588</v>
      </c>
      <c r="B490" s="13" t="s">
        <v>218</v>
      </c>
      <c r="C490" s="13" t="s">
        <v>391</v>
      </c>
      <c r="D490" s="13">
        <v>4</v>
      </c>
      <c r="E490" s="13">
        <v>4.08163265306122E-2</v>
      </c>
      <c r="F490" s="13">
        <v>4</v>
      </c>
      <c r="G490" s="13">
        <v>3.8095238095238099E-2</v>
      </c>
      <c r="H490" s="13">
        <v>0</v>
      </c>
      <c r="I490" s="13">
        <v>0</v>
      </c>
    </row>
    <row r="491" spans="1:9" x14ac:dyDescent="0.2">
      <c r="A491" s="13" t="s">
        <v>588</v>
      </c>
      <c r="B491" s="13" t="s">
        <v>218</v>
      </c>
      <c r="C491" s="13" t="s">
        <v>394</v>
      </c>
      <c r="D491" s="13">
        <v>44</v>
      </c>
      <c r="E491" s="13">
        <v>0.44897959183673503</v>
      </c>
      <c r="F491" s="13">
        <v>44</v>
      </c>
      <c r="G491" s="13">
        <v>0.419047619047619</v>
      </c>
      <c r="H491" s="13">
        <v>0</v>
      </c>
      <c r="I491" s="13">
        <v>0</v>
      </c>
    </row>
    <row r="492" spans="1:9" x14ac:dyDescent="0.2">
      <c r="A492" s="13" t="s">
        <v>588</v>
      </c>
      <c r="B492" s="13" t="s">
        <v>218</v>
      </c>
      <c r="C492" s="13" t="s">
        <v>395</v>
      </c>
      <c r="D492" s="13">
        <v>1</v>
      </c>
      <c r="E492" s="13">
        <v>1.02040816326531E-2</v>
      </c>
      <c r="F492" s="13">
        <v>1</v>
      </c>
      <c r="G492" s="13">
        <v>9.5238095238095195E-3</v>
      </c>
      <c r="H492" s="13">
        <v>0</v>
      </c>
      <c r="I492" s="13">
        <v>0</v>
      </c>
    </row>
    <row r="493" spans="1:9" x14ac:dyDescent="0.2">
      <c r="A493" s="13" t="s">
        <v>588</v>
      </c>
      <c r="B493" s="13" t="s">
        <v>218</v>
      </c>
      <c r="C493" s="13" t="s">
        <v>388</v>
      </c>
      <c r="D493" s="13">
        <v>1</v>
      </c>
      <c r="E493" s="13">
        <v>1.02040816326531E-2</v>
      </c>
      <c r="F493" s="13">
        <v>1</v>
      </c>
      <c r="G493" s="13">
        <v>9.5238095238095195E-3</v>
      </c>
      <c r="H493" s="13">
        <v>0</v>
      </c>
      <c r="I493" s="13">
        <v>0</v>
      </c>
    </row>
    <row r="494" spans="1:9" x14ac:dyDescent="0.2">
      <c r="A494" s="13" t="s">
        <v>589</v>
      </c>
      <c r="B494" s="13" t="s">
        <v>191</v>
      </c>
      <c r="C494" s="13" t="s">
        <v>396</v>
      </c>
      <c r="D494" s="13">
        <v>10</v>
      </c>
      <c r="E494" s="13">
        <v>8.6206896551724102E-3</v>
      </c>
      <c r="F494" s="13">
        <v>10</v>
      </c>
      <c r="G494" s="13">
        <v>8.5397096498719006E-3</v>
      </c>
      <c r="H494" s="13">
        <v>0</v>
      </c>
      <c r="I494" s="13">
        <v>0</v>
      </c>
    </row>
    <row r="495" spans="1:9" x14ac:dyDescent="0.2">
      <c r="A495" s="13" t="s">
        <v>589</v>
      </c>
      <c r="B495" s="13" t="s">
        <v>191</v>
      </c>
      <c r="C495" s="13" t="s">
        <v>391</v>
      </c>
      <c r="D495" s="13">
        <v>109</v>
      </c>
      <c r="E495" s="13">
        <v>9.3965517241379304E-2</v>
      </c>
      <c r="F495" s="13">
        <v>109</v>
      </c>
      <c r="G495" s="13">
        <v>9.3082835183603801E-2</v>
      </c>
      <c r="H495" s="13">
        <v>0</v>
      </c>
      <c r="I495" s="13">
        <v>0</v>
      </c>
    </row>
    <row r="496" spans="1:9" x14ac:dyDescent="0.2">
      <c r="A496" s="13" t="s">
        <v>590</v>
      </c>
      <c r="B496" s="13" t="s">
        <v>192</v>
      </c>
      <c r="C496" s="13" t="s">
        <v>396</v>
      </c>
      <c r="D496" s="13">
        <v>52</v>
      </c>
      <c r="E496" s="13">
        <v>1.2999999999999999E-2</v>
      </c>
      <c r="F496" s="13">
        <v>52</v>
      </c>
      <c r="G496" s="13">
        <v>1.28808521179093E-2</v>
      </c>
      <c r="H496" s="13">
        <v>0</v>
      </c>
      <c r="I496" s="13">
        <v>0</v>
      </c>
    </row>
    <row r="497" spans="1:9" x14ac:dyDescent="0.2">
      <c r="A497" s="13" t="s">
        <v>590</v>
      </c>
      <c r="B497" s="13" t="s">
        <v>192</v>
      </c>
      <c r="C497" s="13" t="s">
        <v>394</v>
      </c>
      <c r="D497" s="13">
        <v>1</v>
      </c>
      <c r="E497" s="13">
        <v>2.5000000000000001E-4</v>
      </c>
      <c r="F497" s="13">
        <v>1</v>
      </c>
      <c r="G497" s="13">
        <v>2.4770869457518E-4</v>
      </c>
      <c r="H497" s="13">
        <v>0</v>
      </c>
      <c r="I497" s="13">
        <v>0</v>
      </c>
    </row>
    <row r="498" spans="1:9" x14ac:dyDescent="0.2">
      <c r="A498" s="13" t="s">
        <v>591</v>
      </c>
      <c r="B498" s="13" t="s">
        <v>249</v>
      </c>
      <c r="C498" s="13" t="s">
        <v>394</v>
      </c>
      <c r="D498" s="13">
        <v>30</v>
      </c>
      <c r="E498" s="13">
        <v>1.1691348402182399E-2</v>
      </c>
      <c r="F498" s="13">
        <v>30</v>
      </c>
      <c r="G498" s="13">
        <v>1.0989010989011E-2</v>
      </c>
      <c r="H498" s="13">
        <v>0</v>
      </c>
      <c r="I498" s="13">
        <v>0</v>
      </c>
    </row>
    <row r="499" spans="1:9" x14ac:dyDescent="0.2">
      <c r="A499" s="13" t="s">
        <v>591</v>
      </c>
      <c r="B499" s="13" t="s">
        <v>249</v>
      </c>
      <c r="C499" s="13" t="s">
        <v>388</v>
      </c>
      <c r="D499" s="13">
        <v>98</v>
      </c>
      <c r="E499" s="13">
        <v>3.8191738113795802E-2</v>
      </c>
      <c r="F499" s="13">
        <v>98</v>
      </c>
      <c r="G499" s="13">
        <v>3.5897435897435902E-2</v>
      </c>
      <c r="H499" s="13">
        <v>0</v>
      </c>
      <c r="I499" s="13">
        <v>0</v>
      </c>
    </row>
    <row r="500" spans="1:9" x14ac:dyDescent="0.2">
      <c r="A500" s="13" t="s">
        <v>592</v>
      </c>
      <c r="B500" s="13" t="s">
        <v>194</v>
      </c>
      <c r="C500" s="13" t="s">
        <v>390</v>
      </c>
      <c r="D500" s="13">
        <v>6</v>
      </c>
      <c r="E500" s="13">
        <v>3.5502958579881699E-2</v>
      </c>
      <c r="F500" s="13">
        <v>6</v>
      </c>
      <c r="G500" s="13">
        <v>3.5087719298245598E-2</v>
      </c>
      <c r="H500" s="13">
        <v>0</v>
      </c>
      <c r="I500" s="13">
        <v>0</v>
      </c>
    </row>
    <row r="501" spans="1:9" x14ac:dyDescent="0.2">
      <c r="A501" s="13" t="s">
        <v>592</v>
      </c>
      <c r="B501" s="13" t="s">
        <v>194</v>
      </c>
      <c r="C501" s="13" t="s">
        <v>391</v>
      </c>
      <c r="D501" s="13">
        <v>11</v>
      </c>
      <c r="E501" s="13">
        <v>6.5088757396449703E-2</v>
      </c>
      <c r="F501" s="13">
        <v>11</v>
      </c>
      <c r="G501" s="13">
        <v>6.4327485380116997E-2</v>
      </c>
      <c r="H501" s="13">
        <v>0</v>
      </c>
      <c r="I501" s="13">
        <v>0</v>
      </c>
    </row>
    <row r="502" spans="1:9" x14ac:dyDescent="0.2">
      <c r="A502" s="13" t="s">
        <v>592</v>
      </c>
      <c r="B502" s="13" t="s">
        <v>194</v>
      </c>
      <c r="C502" s="13" t="s">
        <v>394</v>
      </c>
      <c r="D502" s="13">
        <v>59</v>
      </c>
      <c r="E502" s="13">
        <v>0.34911242603550302</v>
      </c>
      <c r="F502" s="13">
        <v>59</v>
      </c>
      <c r="G502" s="13">
        <v>0.34502923976608202</v>
      </c>
      <c r="H502" s="13">
        <v>0</v>
      </c>
      <c r="I502" s="13">
        <v>0</v>
      </c>
    </row>
    <row r="503" spans="1:9" x14ac:dyDescent="0.2">
      <c r="A503" s="13" t="s">
        <v>593</v>
      </c>
      <c r="B503" s="13" t="s">
        <v>234</v>
      </c>
      <c r="C503" s="13" t="s">
        <v>388</v>
      </c>
      <c r="D503" s="13">
        <v>1</v>
      </c>
      <c r="E503" s="13">
        <v>1</v>
      </c>
      <c r="F503" s="13">
        <v>1</v>
      </c>
      <c r="G503" s="13">
        <v>1</v>
      </c>
      <c r="H503" s="13">
        <v>0</v>
      </c>
      <c r="I503" s="13">
        <v>0</v>
      </c>
    </row>
    <row r="504" spans="1:9" x14ac:dyDescent="0.2">
      <c r="A504" s="13" t="s">
        <v>595</v>
      </c>
      <c r="B504" s="13" t="s">
        <v>171</v>
      </c>
      <c r="C504" s="13" t="s">
        <v>396</v>
      </c>
      <c r="D504" s="13">
        <v>16</v>
      </c>
      <c r="E504" s="13">
        <v>1.06114869346067E-3</v>
      </c>
      <c r="F504" s="13">
        <v>16</v>
      </c>
      <c r="G504" s="13">
        <v>1.1359602413915501E-3</v>
      </c>
      <c r="H504" s="13">
        <v>0</v>
      </c>
      <c r="I504" s="13">
        <v>0</v>
      </c>
    </row>
    <row r="505" spans="1:9" x14ac:dyDescent="0.2">
      <c r="A505" s="13" t="s">
        <v>596</v>
      </c>
      <c r="B505" s="13" t="s">
        <v>250</v>
      </c>
      <c r="C505" s="13" t="s">
        <v>390</v>
      </c>
      <c r="D505" s="13">
        <v>9</v>
      </c>
      <c r="E505" s="13">
        <v>2.18978102189781E-2</v>
      </c>
      <c r="F505" s="13">
        <v>9</v>
      </c>
      <c r="G505" s="13">
        <v>2.17917675544794E-2</v>
      </c>
      <c r="H505" s="13">
        <v>0</v>
      </c>
      <c r="I505" s="13">
        <v>0</v>
      </c>
    </row>
    <row r="506" spans="1:9" x14ac:dyDescent="0.2">
      <c r="A506" s="13" t="s">
        <v>596</v>
      </c>
      <c r="B506" s="13" t="s">
        <v>250</v>
      </c>
      <c r="C506" s="13" t="s">
        <v>389</v>
      </c>
      <c r="D506" s="13">
        <v>31</v>
      </c>
      <c r="E506" s="13">
        <v>7.5425790754257899E-2</v>
      </c>
      <c r="F506" s="13">
        <v>31</v>
      </c>
      <c r="G506" s="13">
        <v>7.5060532687651296E-2</v>
      </c>
      <c r="H506" s="13">
        <v>0</v>
      </c>
      <c r="I506" s="13">
        <v>0</v>
      </c>
    </row>
    <row r="507" spans="1:9" x14ac:dyDescent="0.2">
      <c r="A507" s="13" t="s">
        <v>596</v>
      </c>
      <c r="B507" s="13" t="s">
        <v>250</v>
      </c>
      <c r="C507" s="13" t="s">
        <v>394</v>
      </c>
      <c r="D507" s="13">
        <v>1</v>
      </c>
      <c r="E507" s="13">
        <v>2.4330900243308999E-3</v>
      </c>
      <c r="F507" s="13">
        <v>1</v>
      </c>
      <c r="G507" s="13">
        <v>2.4213075060532702E-3</v>
      </c>
      <c r="H507" s="13">
        <v>0</v>
      </c>
      <c r="I507" s="13">
        <v>0</v>
      </c>
    </row>
    <row r="508" spans="1:9" x14ac:dyDescent="0.2">
      <c r="A508" s="13" t="s">
        <v>597</v>
      </c>
      <c r="B508" s="13" t="s">
        <v>164</v>
      </c>
      <c r="C508" s="13" t="s">
        <v>396</v>
      </c>
      <c r="D508" s="13">
        <v>20</v>
      </c>
      <c r="E508" s="13">
        <v>2.6102845210127898E-3</v>
      </c>
      <c r="F508" s="13">
        <v>20</v>
      </c>
      <c r="G508" s="13">
        <v>2.6709401709401701E-3</v>
      </c>
      <c r="H508" s="13">
        <v>0</v>
      </c>
      <c r="I508" s="13">
        <v>0</v>
      </c>
    </row>
    <row r="509" spans="1:9" x14ac:dyDescent="0.2">
      <c r="A509" s="13" t="s">
        <v>598</v>
      </c>
      <c r="B509" s="13" t="s">
        <v>166</v>
      </c>
      <c r="C509" s="13" t="s">
        <v>391</v>
      </c>
      <c r="D509" s="13">
        <v>77</v>
      </c>
      <c r="E509" s="13">
        <v>2.70555165144062E-2</v>
      </c>
      <c r="F509" s="13">
        <v>77</v>
      </c>
      <c r="G509" s="13">
        <v>2.7519656897784101E-2</v>
      </c>
      <c r="H509" s="13">
        <v>0</v>
      </c>
      <c r="I509" s="13">
        <v>0</v>
      </c>
    </row>
    <row r="510" spans="1:9" x14ac:dyDescent="0.2">
      <c r="A510" s="13" t="s">
        <v>598</v>
      </c>
      <c r="B510" s="13" t="s">
        <v>166</v>
      </c>
      <c r="C510" s="13" t="s">
        <v>388</v>
      </c>
      <c r="D510" s="13">
        <v>45</v>
      </c>
      <c r="E510" s="13">
        <v>1.5811665495432201E-2</v>
      </c>
      <c r="F510" s="13">
        <v>45</v>
      </c>
      <c r="G510" s="13">
        <v>1.6082916368834899E-2</v>
      </c>
      <c r="H510" s="13">
        <v>0</v>
      </c>
      <c r="I510" s="13">
        <v>0</v>
      </c>
    </row>
    <row r="511" spans="1:9" x14ac:dyDescent="0.2">
      <c r="A511" s="13" t="s">
        <v>599</v>
      </c>
      <c r="B511" s="13" t="s">
        <v>244</v>
      </c>
      <c r="C511" s="13" t="s">
        <v>391</v>
      </c>
      <c r="D511" s="13">
        <v>49</v>
      </c>
      <c r="E511" s="13">
        <v>7.19530102790015E-2</v>
      </c>
      <c r="F511" s="13">
        <v>49</v>
      </c>
      <c r="G511" s="13">
        <v>7.19530102790015E-2</v>
      </c>
      <c r="H511" s="13">
        <v>0</v>
      </c>
      <c r="I511" s="13">
        <v>0</v>
      </c>
    </row>
    <row r="512" spans="1:9" x14ac:dyDescent="0.2">
      <c r="A512" s="13" t="s">
        <v>599</v>
      </c>
      <c r="B512" s="13" t="s">
        <v>244</v>
      </c>
      <c r="C512" s="13" t="s">
        <v>394</v>
      </c>
      <c r="D512" s="13">
        <v>19</v>
      </c>
      <c r="E512" s="13">
        <v>2.7900146842878101E-2</v>
      </c>
      <c r="F512" s="13">
        <v>19</v>
      </c>
      <c r="G512" s="13">
        <v>2.7900146842878101E-2</v>
      </c>
      <c r="H512" s="13">
        <v>0</v>
      </c>
      <c r="I512" s="13">
        <v>0</v>
      </c>
    </row>
    <row r="513" spans="1:9" x14ac:dyDescent="0.2">
      <c r="A513" s="13" t="s">
        <v>599</v>
      </c>
      <c r="B513" s="13" t="s">
        <v>244</v>
      </c>
      <c r="C513" s="13" t="s">
        <v>395</v>
      </c>
      <c r="D513" s="13">
        <v>74</v>
      </c>
      <c r="E513" s="13">
        <v>0.10866372980910401</v>
      </c>
      <c r="F513" s="13">
        <v>74</v>
      </c>
      <c r="G513" s="13">
        <v>0.10866372980910401</v>
      </c>
      <c r="H513" s="13">
        <v>0</v>
      </c>
      <c r="I513" s="13">
        <v>0</v>
      </c>
    </row>
    <row r="514" spans="1:9" x14ac:dyDescent="0.2">
      <c r="A514" s="13" t="s">
        <v>600</v>
      </c>
      <c r="B514" s="13" t="s">
        <v>199</v>
      </c>
      <c r="C514" s="13" t="s">
        <v>394</v>
      </c>
      <c r="D514" s="13">
        <v>17</v>
      </c>
      <c r="E514" s="13">
        <v>1.54545454545455E-2</v>
      </c>
      <c r="F514" s="13">
        <v>17</v>
      </c>
      <c r="G514" s="13">
        <v>1.53429602888087E-2</v>
      </c>
      <c r="H514" s="13">
        <v>0</v>
      </c>
      <c r="I514" s="13">
        <v>0</v>
      </c>
    </row>
    <row r="515" spans="1:9" x14ac:dyDescent="0.2">
      <c r="A515" s="13" t="s">
        <v>601</v>
      </c>
      <c r="B515" s="13" t="s">
        <v>235</v>
      </c>
      <c r="C515" s="13" t="s">
        <v>391</v>
      </c>
      <c r="D515" s="13">
        <v>2</v>
      </c>
      <c r="E515" s="13">
        <v>6.2893081761006301E-3</v>
      </c>
      <c r="F515" s="13">
        <v>2</v>
      </c>
      <c r="G515" s="13">
        <v>5.6179775280898901E-3</v>
      </c>
      <c r="H515" s="13">
        <v>0</v>
      </c>
      <c r="I515" s="13">
        <v>0</v>
      </c>
    </row>
    <row r="516" spans="1:9" x14ac:dyDescent="0.2">
      <c r="A516" s="13" t="s">
        <v>601</v>
      </c>
      <c r="B516" s="13" t="s">
        <v>235</v>
      </c>
      <c r="C516" s="13" t="s">
        <v>395</v>
      </c>
      <c r="D516" s="13">
        <v>2</v>
      </c>
      <c r="E516" s="13">
        <v>6.2893081761006301E-3</v>
      </c>
      <c r="F516" s="13">
        <v>2</v>
      </c>
      <c r="G516" s="13">
        <v>5.6179775280898901E-3</v>
      </c>
      <c r="H516" s="13">
        <v>0</v>
      </c>
      <c r="I516" s="13">
        <v>0</v>
      </c>
    </row>
    <row r="517" spans="1:9" x14ac:dyDescent="0.2">
      <c r="A517" s="13" t="s">
        <v>601</v>
      </c>
      <c r="B517" s="13" t="s">
        <v>235</v>
      </c>
      <c r="C517" s="13" t="s">
        <v>388</v>
      </c>
      <c r="D517" s="13">
        <v>1</v>
      </c>
      <c r="E517" s="13">
        <v>3.1446540880503099E-3</v>
      </c>
      <c r="F517" s="13">
        <v>1</v>
      </c>
      <c r="G517" s="13">
        <v>2.8089887640449398E-3</v>
      </c>
      <c r="H517" s="13">
        <v>0</v>
      </c>
      <c r="I517" s="13">
        <v>0</v>
      </c>
    </row>
    <row r="518" spans="1:9" x14ac:dyDescent="0.2">
      <c r="A518" s="13" t="s">
        <v>602</v>
      </c>
      <c r="B518" s="13" t="s">
        <v>219</v>
      </c>
      <c r="C518" s="13" t="s">
        <v>390</v>
      </c>
      <c r="D518" s="13">
        <v>23</v>
      </c>
      <c r="E518" s="13">
        <v>0.194915254237288</v>
      </c>
      <c r="F518" s="13">
        <v>23</v>
      </c>
      <c r="G518" s="13">
        <v>0.2</v>
      </c>
      <c r="H518" s="13">
        <v>0</v>
      </c>
      <c r="I518" s="13">
        <v>0</v>
      </c>
    </row>
    <row r="519" spans="1:9" x14ac:dyDescent="0.2">
      <c r="A519" s="13" t="s">
        <v>602</v>
      </c>
      <c r="B519" s="13" t="s">
        <v>219</v>
      </c>
      <c r="C519" s="13" t="s">
        <v>389</v>
      </c>
      <c r="D519" s="13">
        <v>4</v>
      </c>
      <c r="E519" s="13">
        <v>3.3898305084745797E-2</v>
      </c>
      <c r="F519" s="13">
        <v>4</v>
      </c>
      <c r="G519" s="13">
        <v>3.4782608695652202E-2</v>
      </c>
      <c r="H519" s="13">
        <v>0</v>
      </c>
      <c r="I519" s="13">
        <v>0</v>
      </c>
    </row>
    <row r="520" spans="1:9" x14ac:dyDescent="0.2">
      <c r="A520" s="13" t="s">
        <v>602</v>
      </c>
      <c r="B520" s="13" t="s">
        <v>219</v>
      </c>
      <c r="C520" s="13" t="s">
        <v>391</v>
      </c>
      <c r="D520" s="13">
        <v>14</v>
      </c>
      <c r="E520" s="13">
        <v>0.11864406779661001</v>
      </c>
      <c r="F520" s="13">
        <v>14</v>
      </c>
      <c r="G520" s="13">
        <v>0.121739130434783</v>
      </c>
      <c r="H520" s="13">
        <v>0</v>
      </c>
      <c r="I520" s="13">
        <v>0</v>
      </c>
    </row>
    <row r="521" spans="1:9" x14ac:dyDescent="0.2">
      <c r="A521" s="13" t="s">
        <v>602</v>
      </c>
      <c r="B521" s="13" t="s">
        <v>219</v>
      </c>
      <c r="C521" s="13" t="s">
        <v>388</v>
      </c>
      <c r="D521" s="13">
        <v>6</v>
      </c>
      <c r="E521" s="13">
        <v>5.0847457627118599E-2</v>
      </c>
      <c r="F521" s="13">
        <v>6</v>
      </c>
      <c r="G521" s="13">
        <v>5.21739130434783E-2</v>
      </c>
      <c r="H521" s="13">
        <v>0</v>
      </c>
      <c r="I521" s="13">
        <v>0</v>
      </c>
    </row>
    <row r="522" spans="1:9" x14ac:dyDescent="0.2">
      <c r="A522" s="13" t="s">
        <v>603</v>
      </c>
      <c r="B522" s="13" t="s">
        <v>189</v>
      </c>
      <c r="C522" s="13" t="s">
        <v>392</v>
      </c>
      <c r="D522" s="13">
        <v>12</v>
      </c>
      <c r="E522" s="13">
        <v>8.23045267489712E-3</v>
      </c>
      <c r="F522" s="13">
        <v>12</v>
      </c>
      <c r="G522" s="13">
        <v>8.0321285140562207E-3</v>
      </c>
      <c r="H522" s="13">
        <v>0</v>
      </c>
      <c r="I522" s="13">
        <v>0</v>
      </c>
    </row>
    <row r="523" spans="1:9" x14ac:dyDescent="0.2">
      <c r="A523" s="13" t="s">
        <v>604</v>
      </c>
      <c r="B523" s="13" t="s">
        <v>174</v>
      </c>
      <c r="C523" s="13" t="s">
        <v>393</v>
      </c>
      <c r="D523" s="13">
        <v>103</v>
      </c>
      <c r="E523" s="13">
        <v>0.22103004291845499</v>
      </c>
      <c r="F523" s="13">
        <v>103</v>
      </c>
      <c r="G523" s="13">
        <v>0.17195325542570999</v>
      </c>
      <c r="H523" s="13">
        <v>0</v>
      </c>
      <c r="I523" s="13">
        <v>0</v>
      </c>
    </row>
    <row r="524" spans="1:9" x14ac:dyDescent="0.2">
      <c r="A524" s="13" t="s">
        <v>604</v>
      </c>
      <c r="B524" s="13" t="s">
        <v>174</v>
      </c>
      <c r="C524" s="13" t="s">
        <v>388</v>
      </c>
      <c r="D524" s="13">
        <v>21</v>
      </c>
      <c r="E524" s="13">
        <v>4.50643776824034E-2</v>
      </c>
      <c r="F524" s="13">
        <v>21</v>
      </c>
      <c r="G524" s="13">
        <v>3.5058430717863097E-2</v>
      </c>
      <c r="H524" s="13">
        <v>0</v>
      </c>
      <c r="I524" s="13">
        <v>0</v>
      </c>
    </row>
    <row r="525" spans="1:9" x14ac:dyDescent="0.2">
      <c r="A525" s="13" t="s">
        <v>605</v>
      </c>
      <c r="B525" s="13" t="s">
        <v>270</v>
      </c>
      <c r="C525" s="13" t="s">
        <v>394</v>
      </c>
      <c r="D525" s="13">
        <v>2</v>
      </c>
      <c r="E525" s="13">
        <v>5.28275971367442E-5</v>
      </c>
      <c r="F525" s="13">
        <v>2</v>
      </c>
      <c r="G525" s="13">
        <v>5.2493438320210003E-5</v>
      </c>
      <c r="H525" s="13">
        <v>0</v>
      </c>
      <c r="I525" s="13">
        <v>0</v>
      </c>
    </row>
    <row r="526" spans="1:9" x14ac:dyDescent="0.2">
      <c r="A526" s="13" t="s">
        <v>607</v>
      </c>
      <c r="B526" s="13" t="s">
        <v>172</v>
      </c>
      <c r="C526" s="13" t="s">
        <v>393</v>
      </c>
      <c r="D526" s="13">
        <v>30</v>
      </c>
      <c r="E526" s="13">
        <v>5.3285968028419201E-2</v>
      </c>
      <c r="F526" s="13">
        <v>30</v>
      </c>
      <c r="G526" s="13">
        <v>5.4151624548736503E-2</v>
      </c>
      <c r="H526" s="13">
        <v>0</v>
      </c>
      <c r="I526" s="13">
        <v>0</v>
      </c>
    </row>
    <row r="527" spans="1:9" x14ac:dyDescent="0.2">
      <c r="A527" s="13" t="s">
        <v>607</v>
      </c>
      <c r="B527" s="13" t="s">
        <v>172</v>
      </c>
      <c r="C527" s="13" t="s">
        <v>391</v>
      </c>
      <c r="D527" s="13">
        <v>9</v>
      </c>
      <c r="E527" s="13">
        <v>1.59857904085258E-2</v>
      </c>
      <c r="F527" s="13">
        <v>9</v>
      </c>
      <c r="G527" s="13">
        <v>1.6245487364620899E-2</v>
      </c>
      <c r="H527" s="13">
        <v>0</v>
      </c>
      <c r="I527" s="13">
        <v>0</v>
      </c>
    </row>
    <row r="528" spans="1:9" x14ac:dyDescent="0.2">
      <c r="A528" s="13" t="s">
        <v>607</v>
      </c>
      <c r="B528" s="13" t="s">
        <v>172</v>
      </c>
      <c r="C528" s="13" t="s">
        <v>388</v>
      </c>
      <c r="D528" s="13">
        <v>1</v>
      </c>
      <c r="E528" s="13">
        <v>1.7761989342806399E-3</v>
      </c>
      <c r="F528" s="13">
        <v>1</v>
      </c>
      <c r="G528" s="13">
        <v>1.8050541516245501E-3</v>
      </c>
      <c r="H528" s="13">
        <v>0</v>
      </c>
      <c r="I528" s="13">
        <v>0</v>
      </c>
    </row>
    <row r="529" spans="1:9" x14ac:dyDescent="0.2">
      <c r="A529" s="13" t="s">
        <v>607</v>
      </c>
      <c r="B529" s="13" t="s">
        <v>172</v>
      </c>
      <c r="C529" s="13" t="s">
        <v>392</v>
      </c>
      <c r="D529" s="13">
        <v>12</v>
      </c>
      <c r="E529" s="13">
        <v>2.1314387211367702E-2</v>
      </c>
      <c r="F529" s="13">
        <v>12</v>
      </c>
      <c r="G529" s="13">
        <v>2.1660649819494601E-2</v>
      </c>
      <c r="H529" s="13">
        <v>0</v>
      </c>
      <c r="I529" s="13">
        <v>0</v>
      </c>
    </row>
    <row r="530" spans="1:9" x14ac:dyDescent="0.2">
      <c r="A530" s="13" t="s">
        <v>608</v>
      </c>
      <c r="B530" s="13" t="s">
        <v>205</v>
      </c>
      <c r="C530" s="13" t="s">
        <v>396</v>
      </c>
      <c r="D530" s="13">
        <v>4</v>
      </c>
      <c r="E530" s="13">
        <v>7.6923076923076901E-3</v>
      </c>
      <c r="F530" s="13">
        <v>4</v>
      </c>
      <c r="G530" s="13">
        <v>8.7145969498910701E-3</v>
      </c>
      <c r="H530" s="13">
        <v>0</v>
      </c>
      <c r="I530" s="13">
        <v>0</v>
      </c>
    </row>
    <row r="531" spans="1:9" x14ac:dyDescent="0.2">
      <c r="A531" s="13" t="s">
        <v>608</v>
      </c>
      <c r="B531" s="13" t="s">
        <v>205</v>
      </c>
      <c r="C531" s="13" t="s">
        <v>395</v>
      </c>
      <c r="D531" s="13">
        <v>38</v>
      </c>
      <c r="E531" s="13">
        <v>7.3076923076923095E-2</v>
      </c>
      <c r="F531" s="13">
        <v>38</v>
      </c>
      <c r="G531" s="13">
        <v>8.2788671023965102E-2</v>
      </c>
      <c r="H531" s="13">
        <v>0</v>
      </c>
      <c r="I531" s="13">
        <v>0</v>
      </c>
    </row>
    <row r="532" spans="1:9" x14ac:dyDescent="0.2">
      <c r="A532" s="13" t="s">
        <v>705</v>
      </c>
      <c r="B532" s="13" t="s">
        <v>267</v>
      </c>
      <c r="C532" s="13" t="s">
        <v>393</v>
      </c>
      <c r="D532" s="13">
        <v>15</v>
      </c>
      <c r="E532" s="13">
        <v>1.5353121801433001E-2</v>
      </c>
      <c r="F532" s="13">
        <v>15</v>
      </c>
      <c r="G532" s="13">
        <v>1.5090543259557301E-2</v>
      </c>
      <c r="H532" s="13">
        <v>0</v>
      </c>
      <c r="I532" s="13">
        <v>0</v>
      </c>
    </row>
    <row r="533" spans="1:9" x14ac:dyDescent="0.2">
      <c r="A533" s="13" t="s">
        <v>705</v>
      </c>
      <c r="B533" s="13" t="s">
        <v>267</v>
      </c>
      <c r="C533" s="13" t="s">
        <v>389</v>
      </c>
      <c r="D533" s="13">
        <v>15</v>
      </c>
      <c r="E533" s="13">
        <v>1.5353121801433001E-2</v>
      </c>
      <c r="F533" s="13">
        <v>15</v>
      </c>
      <c r="G533" s="13">
        <v>1.5090543259557301E-2</v>
      </c>
      <c r="H533" s="13">
        <v>0</v>
      </c>
      <c r="I533" s="13">
        <v>0</v>
      </c>
    </row>
    <row r="534" spans="1:9" x14ac:dyDescent="0.2">
      <c r="A534" s="13" t="s">
        <v>705</v>
      </c>
      <c r="B534" s="13" t="s">
        <v>267</v>
      </c>
      <c r="C534" s="13" t="s">
        <v>395</v>
      </c>
      <c r="D534" s="13">
        <v>12</v>
      </c>
      <c r="E534" s="13">
        <v>1.2282497441146401E-2</v>
      </c>
      <c r="F534" s="13">
        <v>12</v>
      </c>
      <c r="G534" s="13">
        <v>1.2072434607645901E-2</v>
      </c>
      <c r="H534" s="13">
        <v>0</v>
      </c>
      <c r="I534" s="13">
        <v>0</v>
      </c>
    </row>
    <row r="535" spans="1:9" x14ac:dyDescent="0.2">
      <c r="A535" s="13" t="s">
        <v>705</v>
      </c>
      <c r="B535" s="13" t="s">
        <v>267</v>
      </c>
      <c r="C535" s="13" t="s">
        <v>392</v>
      </c>
      <c r="D535" s="13">
        <v>5</v>
      </c>
      <c r="E535" s="13">
        <v>5.1177072671443197E-3</v>
      </c>
      <c r="F535" s="13">
        <v>5</v>
      </c>
      <c r="G535" s="13">
        <v>5.0301810865191103E-3</v>
      </c>
      <c r="H535" s="13">
        <v>0</v>
      </c>
      <c r="I535" s="13">
        <v>0</v>
      </c>
    </row>
    <row r="536" spans="1:9" x14ac:dyDescent="0.2">
      <c r="A536" s="13" t="s">
        <v>614</v>
      </c>
      <c r="B536" s="13" t="s">
        <v>185</v>
      </c>
      <c r="C536" s="13" t="s">
        <v>393</v>
      </c>
      <c r="D536" s="13">
        <v>184</v>
      </c>
      <c r="E536" s="13">
        <v>3.66387893269614E-2</v>
      </c>
      <c r="F536" s="13">
        <v>185</v>
      </c>
      <c r="G536" s="13">
        <v>3.6793953858393E-2</v>
      </c>
      <c r="H536" s="13">
        <v>-1</v>
      </c>
      <c r="I536" s="13">
        <v>-0.54054054054053502</v>
      </c>
    </row>
    <row r="537" spans="1:9" x14ac:dyDescent="0.2">
      <c r="A537" s="13" t="s">
        <v>687</v>
      </c>
      <c r="B537" s="13" t="s">
        <v>273</v>
      </c>
      <c r="C537" s="13" t="s">
        <v>393</v>
      </c>
      <c r="D537" s="13">
        <v>423</v>
      </c>
      <c r="E537" s="13">
        <v>0.38524590163934402</v>
      </c>
      <c r="F537" s="13">
        <v>424</v>
      </c>
      <c r="G537" s="13">
        <v>0.38405797101449302</v>
      </c>
      <c r="H537" s="13">
        <v>-1</v>
      </c>
      <c r="I537" s="13">
        <v>-0.235849056603776</v>
      </c>
    </row>
    <row r="538" spans="1:9" x14ac:dyDescent="0.2">
      <c r="A538" s="13" t="s">
        <v>682</v>
      </c>
      <c r="B538" s="13" t="s">
        <v>247</v>
      </c>
      <c r="C538" s="13" t="s">
        <v>395</v>
      </c>
      <c r="D538" s="13">
        <v>116</v>
      </c>
      <c r="E538" s="13">
        <v>0.12526997840172799</v>
      </c>
      <c r="F538" s="13">
        <v>117</v>
      </c>
      <c r="G538" s="13">
        <v>0.12553648068669501</v>
      </c>
      <c r="H538" s="13">
        <v>-1</v>
      </c>
      <c r="I538" s="13">
        <v>-0.854700854700852</v>
      </c>
    </row>
    <row r="539" spans="1:9" x14ac:dyDescent="0.2">
      <c r="A539" s="13" t="s">
        <v>693</v>
      </c>
      <c r="B539" s="13" t="s">
        <v>200</v>
      </c>
      <c r="C539" s="13" t="s">
        <v>394</v>
      </c>
      <c r="D539" s="13">
        <v>6</v>
      </c>
      <c r="E539" s="13">
        <v>1.5075376884422099E-2</v>
      </c>
      <c r="F539" s="13">
        <v>7</v>
      </c>
      <c r="G539" s="13">
        <v>1.71149144254279E-2</v>
      </c>
      <c r="H539" s="13">
        <v>-1</v>
      </c>
      <c r="I539" s="13">
        <v>-14.285714285714301</v>
      </c>
    </row>
    <row r="540" spans="1:9" x14ac:dyDescent="0.2">
      <c r="A540" s="13" t="s">
        <v>693</v>
      </c>
      <c r="B540" s="13" t="s">
        <v>200</v>
      </c>
      <c r="C540" s="13" t="s">
        <v>395</v>
      </c>
      <c r="D540" s="13">
        <v>45</v>
      </c>
      <c r="E540" s="13">
        <v>0.113065326633166</v>
      </c>
      <c r="F540" s="13">
        <v>46</v>
      </c>
      <c r="G540" s="13">
        <v>0.112469437652812</v>
      </c>
      <c r="H540" s="13">
        <v>-1</v>
      </c>
      <c r="I540" s="13">
        <v>-2.1739130434782599</v>
      </c>
    </row>
    <row r="541" spans="1:9" x14ac:dyDescent="0.2">
      <c r="A541" s="13" t="s">
        <v>696</v>
      </c>
      <c r="B541" s="13" t="s">
        <v>195</v>
      </c>
      <c r="C541" s="13" t="s">
        <v>390</v>
      </c>
      <c r="D541" s="13">
        <v>204</v>
      </c>
      <c r="E541" s="13">
        <v>0.13728129205921899</v>
      </c>
      <c r="F541" s="13">
        <v>205</v>
      </c>
      <c r="G541" s="13">
        <v>0.135135135135135</v>
      </c>
      <c r="H541" s="13">
        <v>-1</v>
      </c>
      <c r="I541" s="13">
        <v>-0.48780487804878098</v>
      </c>
    </row>
    <row r="542" spans="1:9" x14ac:dyDescent="0.2">
      <c r="A542" s="13" t="s">
        <v>701</v>
      </c>
      <c r="B542" s="13" t="s">
        <v>237</v>
      </c>
      <c r="C542" s="13" t="s">
        <v>393</v>
      </c>
      <c r="D542" s="13">
        <v>258</v>
      </c>
      <c r="E542" s="13">
        <v>0.47080291970802901</v>
      </c>
      <c r="F542" s="13">
        <v>259</v>
      </c>
      <c r="G542" s="13">
        <v>0.47262773722627699</v>
      </c>
      <c r="H542" s="13">
        <v>-1</v>
      </c>
      <c r="I542" s="13">
        <v>-0.386100386100385</v>
      </c>
    </row>
    <row r="543" spans="1:9" x14ac:dyDescent="0.2">
      <c r="A543" s="13" t="s">
        <v>684</v>
      </c>
      <c r="B543" s="13" t="s">
        <v>260</v>
      </c>
      <c r="C543" s="13" t="s">
        <v>390</v>
      </c>
      <c r="D543" s="13">
        <v>21</v>
      </c>
      <c r="E543" s="13">
        <v>4.1095890410958902E-2</v>
      </c>
      <c r="F543" s="13">
        <v>22</v>
      </c>
      <c r="G543" s="13">
        <v>4.4354838709677401E-2</v>
      </c>
      <c r="H543" s="13">
        <v>-1</v>
      </c>
      <c r="I543" s="13">
        <v>-4.5454545454545396</v>
      </c>
    </row>
    <row r="544" spans="1:9" x14ac:dyDescent="0.2">
      <c r="A544" s="13" t="s">
        <v>691</v>
      </c>
      <c r="B544" s="13" t="s">
        <v>274</v>
      </c>
      <c r="C544" s="13" t="s">
        <v>392</v>
      </c>
      <c r="D544" s="13">
        <v>48</v>
      </c>
      <c r="E544" s="13">
        <v>1.27727514635444E-2</v>
      </c>
      <c r="F544" s="13">
        <v>49</v>
      </c>
      <c r="G544" s="13">
        <v>1.0456679470764001E-2</v>
      </c>
      <c r="H544" s="13">
        <v>-1</v>
      </c>
      <c r="I544" s="13">
        <v>-2.0408163265306101</v>
      </c>
    </row>
    <row r="545" spans="1:9" x14ac:dyDescent="0.2">
      <c r="A545" s="13" t="s">
        <v>685</v>
      </c>
      <c r="B545" s="13" t="s">
        <v>261</v>
      </c>
      <c r="C545" s="13" t="s">
        <v>394</v>
      </c>
      <c r="D545" s="13">
        <v>240</v>
      </c>
      <c r="E545" s="13">
        <v>0.241935483870968</v>
      </c>
      <c r="F545" s="13">
        <v>241</v>
      </c>
      <c r="G545" s="13">
        <v>0.23861386138613899</v>
      </c>
      <c r="H545" s="13">
        <v>-1</v>
      </c>
      <c r="I545" s="13">
        <v>-0.414937759336098</v>
      </c>
    </row>
    <row r="546" spans="1:9" x14ac:dyDescent="0.2">
      <c r="A546" s="13" t="s">
        <v>685</v>
      </c>
      <c r="B546" s="13" t="s">
        <v>261</v>
      </c>
      <c r="C546" s="13" t="s">
        <v>392</v>
      </c>
      <c r="D546" s="13">
        <v>8</v>
      </c>
      <c r="E546" s="13">
        <v>8.0645161290322596E-3</v>
      </c>
      <c r="F546" s="13">
        <v>9</v>
      </c>
      <c r="G546" s="13">
        <v>8.9108910891089101E-3</v>
      </c>
      <c r="H546" s="13">
        <v>-1</v>
      </c>
      <c r="I546" s="13">
        <v>-11.1111111111111</v>
      </c>
    </row>
    <row r="547" spans="1:9" x14ac:dyDescent="0.2">
      <c r="A547" s="13" t="s">
        <v>692</v>
      </c>
      <c r="B547" s="13" t="s">
        <v>188</v>
      </c>
      <c r="C547" s="13" t="s">
        <v>393</v>
      </c>
      <c r="D547" s="13">
        <v>362</v>
      </c>
      <c r="E547" s="13">
        <v>0.54272863568215901</v>
      </c>
      <c r="F547" s="13">
        <v>363</v>
      </c>
      <c r="G547" s="13">
        <v>0.54504504504504503</v>
      </c>
      <c r="H547" s="13">
        <v>-1</v>
      </c>
      <c r="I547" s="13">
        <v>-0.27548209366391502</v>
      </c>
    </row>
    <row r="548" spans="1:9" x14ac:dyDescent="0.2">
      <c r="A548" s="13" t="s">
        <v>697</v>
      </c>
      <c r="B548" s="13" t="s">
        <v>275</v>
      </c>
      <c r="C548" s="13" t="s">
        <v>395</v>
      </c>
      <c r="D548" s="13">
        <v>63</v>
      </c>
      <c r="E548" s="13">
        <v>2.5362318840579701E-2</v>
      </c>
      <c r="F548" s="13">
        <v>64</v>
      </c>
      <c r="G548" s="13">
        <v>2.54777070063694E-2</v>
      </c>
      <c r="H548" s="13">
        <v>-1</v>
      </c>
      <c r="I548" s="13">
        <v>-1.5625</v>
      </c>
    </row>
    <row r="549" spans="1:9" x14ac:dyDescent="0.2">
      <c r="A549" s="13" t="s">
        <v>621</v>
      </c>
      <c r="B549" s="13" t="s">
        <v>222</v>
      </c>
      <c r="C549" s="13" t="s">
        <v>391</v>
      </c>
      <c r="D549" s="13">
        <v>56</v>
      </c>
      <c r="E549" s="13">
        <v>0.56565656565656597</v>
      </c>
      <c r="F549" s="13">
        <v>57</v>
      </c>
      <c r="G549" s="13">
        <v>0.57575757575757602</v>
      </c>
      <c r="H549" s="13">
        <v>-1</v>
      </c>
      <c r="I549" s="13">
        <v>-1.7543859649122899</v>
      </c>
    </row>
    <row r="550" spans="1:9" x14ac:dyDescent="0.2">
      <c r="A550" s="13" t="s">
        <v>621</v>
      </c>
      <c r="B550" s="13" t="s">
        <v>222</v>
      </c>
      <c r="C550" s="13" t="s">
        <v>395</v>
      </c>
      <c r="D550" s="13">
        <v>7</v>
      </c>
      <c r="E550" s="13">
        <v>7.0707070707070704E-2</v>
      </c>
      <c r="F550" s="13">
        <v>8</v>
      </c>
      <c r="G550" s="13">
        <v>8.0808080808080801E-2</v>
      </c>
      <c r="H550" s="13">
        <v>-1</v>
      </c>
      <c r="I550" s="13">
        <v>-12.5</v>
      </c>
    </row>
    <row r="551" spans="1:9" x14ac:dyDescent="0.2">
      <c r="A551" s="13" t="s">
        <v>689</v>
      </c>
      <c r="B551" s="13" t="s">
        <v>160</v>
      </c>
      <c r="C551" s="13" t="s">
        <v>388</v>
      </c>
      <c r="D551" s="13">
        <v>289</v>
      </c>
      <c r="E551" s="13">
        <v>4.82873851294904E-2</v>
      </c>
      <c r="F551" s="13">
        <v>290</v>
      </c>
      <c r="G551" s="13">
        <v>4.4492175513961299E-2</v>
      </c>
      <c r="H551" s="13">
        <v>-1</v>
      </c>
      <c r="I551" s="13">
        <v>-0.34482758620689702</v>
      </c>
    </row>
    <row r="552" spans="1:9" x14ac:dyDescent="0.2">
      <c r="A552" s="13" t="s">
        <v>690</v>
      </c>
      <c r="B552" s="13" t="s">
        <v>204</v>
      </c>
      <c r="C552" s="13" t="s">
        <v>393</v>
      </c>
      <c r="D552" s="13">
        <v>34</v>
      </c>
      <c r="E552" s="13">
        <v>3.7861915367483297E-2</v>
      </c>
      <c r="F552" s="13">
        <v>35</v>
      </c>
      <c r="G552" s="13">
        <v>3.7473233404710898E-2</v>
      </c>
      <c r="H552" s="13">
        <v>-1</v>
      </c>
      <c r="I552" s="13">
        <v>-2.8571428571428599</v>
      </c>
    </row>
    <row r="553" spans="1:9" x14ac:dyDescent="0.2">
      <c r="A553" s="13" t="s">
        <v>620</v>
      </c>
      <c r="B553" s="13" t="s">
        <v>264</v>
      </c>
      <c r="C553" s="13" t="s">
        <v>391</v>
      </c>
      <c r="D553" s="13">
        <v>113</v>
      </c>
      <c r="E553" s="13">
        <v>0.19449225473321899</v>
      </c>
      <c r="F553" s="13">
        <v>114</v>
      </c>
      <c r="G553" s="13">
        <v>0.18476499189627199</v>
      </c>
      <c r="H553" s="13">
        <v>-1</v>
      </c>
      <c r="I553" s="13">
        <v>-0.87719298245614297</v>
      </c>
    </row>
    <row r="554" spans="1:9" x14ac:dyDescent="0.2">
      <c r="A554" s="13" t="s">
        <v>527</v>
      </c>
      <c r="B554" s="13" t="s">
        <v>266</v>
      </c>
      <c r="C554" s="13" t="s">
        <v>394</v>
      </c>
      <c r="D554" s="13">
        <v>27</v>
      </c>
      <c r="E554" s="13">
        <v>2.4087786600053502E-3</v>
      </c>
      <c r="F554" s="13">
        <v>28</v>
      </c>
      <c r="G554" s="13">
        <v>2.36786469344609E-3</v>
      </c>
      <c r="H554" s="13">
        <v>-1</v>
      </c>
      <c r="I554" s="13">
        <v>-3.5714285714285698</v>
      </c>
    </row>
    <row r="555" spans="1:9" x14ac:dyDescent="0.2">
      <c r="A555" s="13" t="s">
        <v>532</v>
      </c>
      <c r="B555" s="13" t="s">
        <v>184</v>
      </c>
      <c r="C555" s="13" t="s">
        <v>392</v>
      </c>
      <c r="D555" s="13">
        <v>20</v>
      </c>
      <c r="E555" s="13">
        <v>6.15384615384615E-2</v>
      </c>
      <c r="F555" s="13">
        <v>21</v>
      </c>
      <c r="G555" s="13">
        <v>6.08695652173913E-2</v>
      </c>
      <c r="H555" s="13">
        <v>-1</v>
      </c>
      <c r="I555" s="13">
        <v>-4.7619047619047699</v>
      </c>
    </row>
    <row r="556" spans="1:9" x14ac:dyDescent="0.2">
      <c r="A556" s="13" t="s">
        <v>533</v>
      </c>
      <c r="B556" s="13" t="s">
        <v>198</v>
      </c>
      <c r="C556" s="13" t="s">
        <v>392</v>
      </c>
      <c r="D556" s="13">
        <v>42</v>
      </c>
      <c r="E556" s="13">
        <v>1.2511170688114401E-2</v>
      </c>
      <c r="F556" s="13">
        <v>43</v>
      </c>
      <c r="G556" s="13">
        <v>1.4309484193011601E-2</v>
      </c>
      <c r="H556" s="13">
        <v>-1</v>
      </c>
      <c r="I556" s="13">
        <v>-2.32558139534884</v>
      </c>
    </row>
    <row r="557" spans="1:9" x14ac:dyDescent="0.2">
      <c r="A557" s="13" t="s">
        <v>536</v>
      </c>
      <c r="B557" s="13" t="s">
        <v>176</v>
      </c>
      <c r="C557" s="13" t="s">
        <v>396</v>
      </c>
      <c r="D557" s="13">
        <v>0</v>
      </c>
      <c r="E557" s="13">
        <v>0</v>
      </c>
      <c r="F557" s="13">
        <v>1</v>
      </c>
      <c r="G557" s="13">
        <v>4.1823504809703101E-4</v>
      </c>
      <c r="H557" s="13">
        <v>-1</v>
      </c>
      <c r="I557" s="13">
        <v>-100</v>
      </c>
    </row>
    <row r="558" spans="1:9" x14ac:dyDescent="0.2">
      <c r="A558" s="13" t="s">
        <v>536</v>
      </c>
      <c r="B558" s="13" t="s">
        <v>176</v>
      </c>
      <c r="C558" s="13" t="s">
        <v>395</v>
      </c>
      <c r="D558" s="13">
        <v>159</v>
      </c>
      <c r="E558" s="13">
        <v>5.6283185840708003E-2</v>
      </c>
      <c r="F558" s="13">
        <v>160</v>
      </c>
      <c r="G558" s="13">
        <v>6.6917607695524906E-2</v>
      </c>
      <c r="H558" s="13">
        <v>-1</v>
      </c>
      <c r="I558" s="13">
        <v>-0.624999999999998</v>
      </c>
    </row>
    <row r="559" spans="1:9" x14ac:dyDescent="0.2">
      <c r="A559" s="13" t="s">
        <v>537</v>
      </c>
      <c r="B559" s="13" t="s">
        <v>239</v>
      </c>
      <c r="C559" s="13" t="s">
        <v>393</v>
      </c>
      <c r="D559" s="13">
        <v>282</v>
      </c>
      <c r="E559" s="13">
        <v>0.45337620578778098</v>
      </c>
      <c r="F559" s="13">
        <v>283</v>
      </c>
      <c r="G559" s="13">
        <v>0.44637223974763401</v>
      </c>
      <c r="H559" s="13">
        <v>-1</v>
      </c>
      <c r="I559" s="13">
        <v>-0.35335689045936602</v>
      </c>
    </row>
    <row r="560" spans="1:9" x14ac:dyDescent="0.2">
      <c r="A560" s="13" t="s">
        <v>540</v>
      </c>
      <c r="B560" s="13" t="s">
        <v>240</v>
      </c>
      <c r="C560" s="13" t="s">
        <v>390</v>
      </c>
      <c r="D560" s="13">
        <v>43</v>
      </c>
      <c r="E560" s="13">
        <v>0.76785714285714302</v>
      </c>
      <c r="F560" s="13">
        <v>44</v>
      </c>
      <c r="G560" s="13">
        <v>0.77192982456140302</v>
      </c>
      <c r="H560" s="13">
        <v>-1</v>
      </c>
      <c r="I560" s="13">
        <v>-2.2727272727272698</v>
      </c>
    </row>
    <row r="561" spans="1:9" x14ac:dyDescent="0.2">
      <c r="A561" s="13" t="s">
        <v>616</v>
      </c>
      <c r="B561" s="13" t="s">
        <v>168</v>
      </c>
      <c r="C561" s="13" t="s">
        <v>389</v>
      </c>
      <c r="D561" s="13">
        <v>66</v>
      </c>
      <c r="E561" s="13">
        <v>4.5112781954887202E-2</v>
      </c>
      <c r="F561" s="13">
        <v>67</v>
      </c>
      <c r="G561" s="13">
        <v>4.3086816720257201E-2</v>
      </c>
      <c r="H561" s="13">
        <v>-1</v>
      </c>
      <c r="I561" s="13">
        <v>-1.4925373134328399</v>
      </c>
    </row>
    <row r="562" spans="1:9" x14ac:dyDescent="0.2">
      <c r="A562" s="13" t="s">
        <v>616</v>
      </c>
      <c r="B562" s="13" t="s">
        <v>168</v>
      </c>
      <c r="C562" s="13" t="s">
        <v>391</v>
      </c>
      <c r="D562" s="13">
        <v>140</v>
      </c>
      <c r="E562" s="13">
        <v>9.5693779904306206E-2</v>
      </c>
      <c r="F562" s="13">
        <v>141</v>
      </c>
      <c r="G562" s="13">
        <v>9.0675241157556305E-2</v>
      </c>
      <c r="H562" s="13">
        <v>-1</v>
      </c>
      <c r="I562" s="13">
        <v>-0.70921985815602895</v>
      </c>
    </row>
    <row r="563" spans="1:9" x14ac:dyDescent="0.2">
      <c r="A563" s="13" t="s">
        <v>616</v>
      </c>
      <c r="B563" s="13" t="s">
        <v>168</v>
      </c>
      <c r="C563" s="13" t="s">
        <v>388</v>
      </c>
      <c r="D563" s="13">
        <v>25</v>
      </c>
      <c r="E563" s="13">
        <v>1.7088174982911802E-2</v>
      </c>
      <c r="F563" s="13">
        <v>26</v>
      </c>
      <c r="G563" s="13">
        <v>1.6720257234726699E-2</v>
      </c>
      <c r="H563" s="13">
        <v>-1</v>
      </c>
      <c r="I563" s="13">
        <v>-3.84615384615384</v>
      </c>
    </row>
    <row r="564" spans="1:9" x14ac:dyDescent="0.2">
      <c r="A564" s="13" t="s">
        <v>544</v>
      </c>
      <c r="B564" s="13" t="s">
        <v>196</v>
      </c>
      <c r="C564" s="13" t="s">
        <v>390</v>
      </c>
      <c r="D564" s="13">
        <v>10</v>
      </c>
      <c r="E564" s="13">
        <v>5.4347826086956499E-2</v>
      </c>
      <c r="F564" s="13">
        <v>11</v>
      </c>
      <c r="G564" s="13">
        <v>6.21468926553672E-2</v>
      </c>
      <c r="H564" s="13">
        <v>-1</v>
      </c>
      <c r="I564" s="13">
        <v>-9.0909090909090899</v>
      </c>
    </row>
    <row r="565" spans="1:9" x14ac:dyDescent="0.2">
      <c r="A565" s="13" t="s">
        <v>544</v>
      </c>
      <c r="B565" s="13" t="s">
        <v>196</v>
      </c>
      <c r="C565" s="13" t="s">
        <v>395</v>
      </c>
      <c r="D565" s="13">
        <v>41</v>
      </c>
      <c r="E565" s="13">
        <v>0.22282608695652201</v>
      </c>
      <c r="F565" s="13">
        <v>42</v>
      </c>
      <c r="G565" s="13">
        <v>0.23728813559322001</v>
      </c>
      <c r="H565" s="13">
        <v>-1</v>
      </c>
      <c r="I565" s="13">
        <v>-2.38095238095238</v>
      </c>
    </row>
    <row r="566" spans="1:9" x14ac:dyDescent="0.2">
      <c r="A566" s="13" t="s">
        <v>547</v>
      </c>
      <c r="B566" s="13" t="s">
        <v>180</v>
      </c>
      <c r="C566" s="13" t="s">
        <v>392</v>
      </c>
      <c r="D566" s="13">
        <v>175</v>
      </c>
      <c r="E566" s="13">
        <v>5.08130081300813E-2</v>
      </c>
      <c r="F566" s="13">
        <v>176</v>
      </c>
      <c r="G566" s="13">
        <v>5.0867052023121397E-2</v>
      </c>
      <c r="H566" s="13">
        <v>-1</v>
      </c>
      <c r="I566" s="13">
        <v>-0.56818181818182301</v>
      </c>
    </row>
    <row r="567" spans="1:9" x14ac:dyDescent="0.2">
      <c r="A567" s="13" t="s">
        <v>549</v>
      </c>
      <c r="B567" s="13" t="s">
        <v>209</v>
      </c>
      <c r="C567" s="13" t="s">
        <v>392</v>
      </c>
      <c r="D567" s="13">
        <v>38</v>
      </c>
      <c r="E567" s="13">
        <v>1.5151515151515201E-2</v>
      </c>
      <c r="F567" s="13">
        <v>39</v>
      </c>
      <c r="G567" s="13">
        <v>1.5402843601895699E-2</v>
      </c>
      <c r="H567" s="13">
        <v>-1</v>
      </c>
      <c r="I567" s="13">
        <v>-2.5641025641025701</v>
      </c>
    </row>
    <row r="568" spans="1:9" x14ac:dyDescent="0.2">
      <c r="A568" s="13" t="s">
        <v>550</v>
      </c>
      <c r="B568" s="13" t="s">
        <v>210</v>
      </c>
      <c r="C568" s="13" t="s">
        <v>395</v>
      </c>
      <c r="D568" s="13">
        <v>83</v>
      </c>
      <c r="E568" s="13">
        <v>0.53548387096774197</v>
      </c>
      <c r="F568" s="13">
        <v>84</v>
      </c>
      <c r="G568" s="13">
        <v>0.52830188679245305</v>
      </c>
      <c r="H568" s="13">
        <v>-1</v>
      </c>
      <c r="I568" s="13">
        <v>-1.19047619047619</v>
      </c>
    </row>
    <row r="569" spans="1:9" x14ac:dyDescent="0.2">
      <c r="A569" s="13" t="s">
        <v>552</v>
      </c>
      <c r="B569" s="13" t="s">
        <v>216</v>
      </c>
      <c r="C569" s="13" t="s">
        <v>393</v>
      </c>
      <c r="D569" s="13">
        <v>7</v>
      </c>
      <c r="E569" s="13">
        <v>3.4313725490196102E-2</v>
      </c>
      <c r="F569" s="13">
        <v>8</v>
      </c>
      <c r="G569" s="13">
        <v>3.9603960396039598E-2</v>
      </c>
      <c r="H569" s="13">
        <v>-1</v>
      </c>
      <c r="I569" s="13">
        <v>-12.5</v>
      </c>
    </row>
    <row r="570" spans="1:9" x14ac:dyDescent="0.2">
      <c r="A570" s="13" t="s">
        <v>553</v>
      </c>
      <c r="B570" s="13" t="s">
        <v>217</v>
      </c>
      <c r="C570" s="13" t="s">
        <v>393</v>
      </c>
      <c r="D570" s="13">
        <v>46</v>
      </c>
      <c r="E570" s="13">
        <v>0.45098039215686297</v>
      </c>
      <c r="F570" s="13">
        <v>47</v>
      </c>
      <c r="G570" s="13">
        <v>0.46534653465346498</v>
      </c>
      <c r="H570" s="13">
        <v>-1</v>
      </c>
      <c r="I570" s="13">
        <v>-2.12765957446809</v>
      </c>
    </row>
    <row r="571" spans="1:9" x14ac:dyDescent="0.2">
      <c r="A571" s="13" t="s">
        <v>554</v>
      </c>
      <c r="B571" s="13" t="s">
        <v>186</v>
      </c>
      <c r="C571" s="13" t="s">
        <v>393</v>
      </c>
      <c r="D571" s="13">
        <v>40</v>
      </c>
      <c r="E571" s="13">
        <v>4.0404040404040401E-2</v>
      </c>
      <c r="F571" s="13">
        <v>41</v>
      </c>
      <c r="G571" s="13">
        <v>4.2487046632124402E-2</v>
      </c>
      <c r="H571" s="13">
        <v>-1</v>
      </c>
      <c r="I571" s="13">
        <v>-2.4390243902439002</v>
      </c>
    </row>
    <row r="572" spans="1:9" x14ac:dyDescent="0.2">
      <c r="A572" s="13" t="s">
        <v>555</v>
      </c>
      <c r="B572" s="13" t="s">
        <v>170</v>
      </c>
      <c r="C572" s="13" t="s">
        <v>390</v>
      </c>
      <c r="D572" s="13">
        <v>139</v>
      </c>
      <c r="E572" s="13">
        <v>6.06192760575665E-2</v>
      </c>
      <c r="F572" s="13">
        <v>140</v>
      </c>
      <c r="G572" s="13">
        <v>5.7306590257879701E-2</v>
      </c>
      <c r="H572" s="13">
        <v>-1</v>
      </c>
      <c r="I572" s="13">
        <v>-0.71428571428571197</v>
      </c>
    </row>
    <row r="573" spans="1:9" x14ac:dyDescent="0.2">
      <c r="A573" s="13" t="s">
        <v>555</v>
      </c>
      <c r="B573" s="13" t="s">
        <v>170</v>
      </c>
      <c r="C573" s="13" t="s">
        <v>388</v>
      </c>
      <c r="D573" s="13">
        <v>116</v>
      </c>
      <c r="E573" s="13">
        <v>5.0588748364587897E-2</v>
      </c>
      <c r="F573" s="13">
        <v>117</v>
      </c>
      <c r="G573" s="13">
        <v>4.7891936144085101E-2</v>
      </c>
      <c r="H573" s="13">
        <v>-1</v>
      </c>
      <c r="I573" s="13">
        <v>-0.854700854700852</v>
      </c>
    </row>
    <row r="574" spans="1:9" x14ac:dyDescent="0.2">
      <c r="A574" s="13" t="s">
        <v>556</v>
      </c>
      <c r="B574" s="13" t="s">
        <v>257</v>
      </c>
      <c r="C574" s="13" t="s">
        <v>388</v>
      </c>
      <c r="D574" s="13">
        <v>16</v>
      </c>
      <c r="E574" s="13">
        <v>3.5650623885918001E-3</v>
      </c>
      <c r="F574" s="13">
        <v>17</v>
      </c>
      <c r="G574" s="13">
        <v>3.6193314881839498E-3</v>
      </c>
      <c r="H574" s="13">
        <v>-1</v>
      </c>
      <c r="I574" s="13">
        <v>-5.8823529411764701</v>
      </c>
    </row>
    <row r="575" spans="1:9" x14ac:dyDescent="0.2">
      <c r="A575" s="13" t="s">
        <v>559</v>
      </c>
      <c r="B575" s="13" t="s">
        <v>190</v>
      </c>
      <c r="C575" s="13" t="s">
        <v>389</v>
      </c>
      <c r="D575" s="13">
        <v>47</v>
      </c>
      <c r="E575" s="13">
        <v>3.37401292175162E-2</v>
      </c>
      <c r="F575" s="13">
        <v>48</v>
      </c>
      <c r="G575" s="13">
        <v>3.4310221586847697E-2</v>
      </c>
      <c r="H575" s="13">
        <v>-1</v>
      </c>
      <c r="I575" s="13">
        <v>-2.0833333333333401</v>
      </c>
    </row>
    <row r="576" spans="1:9" x14ac:dyDescent="0.2">
      <c r="A576" s="13" t="s">
        <v>560</v>
      </c>
      <c r="B576" s="13" t="s">
        <v>263</v>
      </c>
      <c r="C576" s="13" t="s">
        <v>389</v>
      </c>
      <c r="D576" s="13">
        <v>30</v>
      </c>
      <c r="E576" s="13">
        <v>1.45843461351483E-2</v>
      </c>
      <c r="F576" s="13">
        <v>31</v>
      </c>
      <c r="G576" s="13">
        <v>1.5301085883514301E-2</v>
      </c>
      <c r="H576" s="13">
        <v>-1</v>
      </c>
      <c r="I576" s="13">
        <v>-3.2258064516128999</v>
      </c>
    </row>
    <row r="577" spans="1:9" x14ac:dyDescent="0.2">
      <c r="A577" s="13" t="s">
        <v>619</v>
      </c>
      <c r="B577" s="13" t="s">
        <v>187</v>
      </c>
      <c r="C577" s="13" t="s">
        <v>395</v>
      </c>
      <c r="D577" s="13">
        <v>14</v>
      </c>
      <c r="E577" s="13">
        <v>4.8442906574394503E-3</v>
      </c>
      <c r="F577" s="13">
        <v>15</v>
      </c>
      <c r="G577" s="13">
        <v>5.2984811020840702E-3</v>
      </c>
      <c r="H577" s="13">
        <v>-1</v>
      </c>
      <c r="I577" s="13">
        <v>-6.6666666666666696</v>
      </c>
    </row>
    <row r="578" spans="1:9" x14ac:dyDescent="0.2">
      <c r="A578" s="13" t="s">
        <v>564</v>
      </c>
      <c r="B578" s="13" t="s">
        <v>203</v>
      </c>
      <c r="C578" s="13" t="s">
        <v>393</v>
      </c>
      <c r="D578" s="13">
        <v>31</v>
      </c>
      <c r="E578" s="13">
        <v>0.326315789473684</v>
      </c>
      <c r="F578" s="13">
        <v>32</v>
      </c>
      <c r="G578" s="13">
        <v>0.32989690721649501</v>
      </c>
      <c r="H578" s="13">
        <v>-1</v>
      </c>
      <c r="I578" s="13">
        <v>-3.125</v>
      </c>
    </row>
    <row r="579" spans="1:9" x14ac:dyDescent="0.2">
      <c r="A579" s="13" t="s">
        <v>564</v>
      </c>
      <c r="B579" s="13" t="s">
        <v>203</v>
      </c>
      <c r="C579" s="13" t="s">
        <v>395</v>
      </c>
      <c r="D579" s="13">
        <v>13</v>
      </c>
      <c r="E579" s="13">
        <v>0.13684210526315799</v>
      </c>
      <c r="F579" s="13">
        <v>14</v>
      </c>
      <c r="G579" s="13">
        <v>0.14432989690721601</v>
      </c>
      <c r="H579" s="13">
        <v>-1</v>
      </c>
      <c r="I579" s="13">
        <v>-7.1428571428571397</v>
      </c>
    </row>
    <row r="580" spans="1:9" x14ac:dyDescent="0.2">
      <c r="A580" s="13" t="s">
        <v>565</v>
      </c>
      <c r="B580" s="13" t="s">
        <v>162</v>
      </c>
      <c r="C580" s="13" t="s">
        <v>396</v>
      </c>
      <c r="D580" s="13">
        <v>25</v>
      </c>
      <c r="E580" s="13">
        <v>7.3001226420603903E-4</v>
      </c>
      <c r="F580" s="13">
        <v>26</v>
      </c>
      <c r="G580" s="13">
        <v>7.4462296302660596E-4</v>
      </c>
      <c r="H580" s="13">
        <v>-1</v>
      </c>
      <c r="I580" s="13">
        <v>-3.84615384615384</v>
      </c>
    </row>
    <row r="581" spans="1:9" x14ac:dyDescent="0.2">
      <c r="A581" s="13" t="s">
        <v>566</v>
      </c>
      <c r="B581" s="13" t="s">
        <v>212</v>
      </c>
      <c r="C581" s="13" t="s">
        <v>388</v>
      </c>
      <c r="D581" s="13">
        <v>64</v>
      </c>
      <c r="E581" s="13">
        <v>0.40251572327044</v>
      </c>
      <c r="F581" s="13">
        <v>65</v>
      </c>
      <c r="G581" s="13">
        <v>0.41666666666666702</v>
      </c>
      <c r="H581" s="13">
        <v>-1</v>
      </c>
      <c r="I581" s="13">
        <v>-1.5384615384615301</v>
      </c>
    </row>
    <row r="582" spans="1:9" x14ac:dyDescent="0.2">
      <c r="A582" s="13" t="s">
        <v>570</v>
      </c>
      <c r="B582" s="13" t="s">
        <v>243</v>
      </c>
      <c r="C582" s="13" t="s">
        <v>391</v>
      </c>
      <c r="D582" s="13">
        <v>21</v>
      </c>
      <c r="E582" s="13">
        <v>3.4146341463414602E-2</v>
      </c>
      <c r="F582" s="13">
        <v>22</v>
      </c>
      <c r="G582" s="13">
        <v>3.4976152623211403E-2</v>
      </c>
      <c r="H582" s="13">
        <v>-1</v>
      </c>
      <c r="I582" s="13">
        <v>-4.5454545454545396</v>
      </c>
    </row>
    <row r="583" spans="1:9" x14ac:dyDescent="0.2">
      <c r="A583" s="13" t="s">
        <v>571</v>
      </c>
      <c r="B583" s="13" t="s">
        <v>251</v>
      </c>
      <c r="C583" s="13" t="s">
        <v>390</v>
      </c>
      <c r="D583" s="13">
        <v>345</v>
      </c>
      <c r="E583" s="13">
        <v>0.31564501372369602</v>
      </c>
      <c r="F583" s="13">
        <v>346</v>
      </c>
      <c r="G583" s="13">
        <v>0.31425976385104398</v>
      </c>
      <c r="H583" s="13">
        <v>-1</v>
      </c>
      <c r="I583" s="13">
        <v>-0.289017341040465</v>
      </c>
    </row>
    <row r="584" spans="1:9" x14ac:dyDescent="0.2">
      <c r="A584" s="13" t="s">
        <v>618</v>
      </c>
      <c r="B584" s="13" t="s">
        <v>183</v>
      </c>
      <c r="C584" s="13" t="s">
        <v>392</v>
      </c>
      <c r="D584" s="13">
        <v>201</v>
      </c>
      <c r="E584" s="13">
        <v>2.7198917456021699E-2</v>
      </c>
      <c r="F584" s="13">
        <v>202</v>
      </c>
      <c r="G584" s="13">
        <v>2.9846335697399501E-2</v>
      </c>
      <c r="H584" s="13">
        <v>-1</v>
      </c>
      <c r="I584" s="13">
        <v>-0.49504950495049499</v>
      </c>
    </row>
    <row r="585" spans="1:9" x14ac:dyDescent="0.2">
      <c r="A585" s="13" t="s">
        <v>574</v>
      </c>
      <c r="B585" s="13" t="s">
        <v>228</v>
      </c>
      <c r="C585" s="13" t="s">
        <v>391</v>
      </c>
      <c r="D585" s="13">
        <v>12</v>
      </c>
      <c r="E585" s="13">
        <v>0.35294117647058798</v>
      </c>
      <c r="F585" s="13">
        <v>13</v>
      </c>
      <c r="G585" s="13">
        <v>0.36111111111111099</v>
      </c>
      <c r="H585" s="13">
        <v>-1</v>
      </c>
      <c r="I585" s="13">
        <v>-7.6923076923076898</v>
      </c>
    </row>
    <row r="586" spans="1:9" x14ac:dyDescent="0.2">
      <c r="A586" s="13" t="s">
        <v>574</v>
      </c>
      <c r="B586" s="13" t="s">
        <v>228</v>
      </c>
      <c r="C586" s="13" t="s">
        <v>395</v>
      </c>
      <c r="D586" s="13">
        <v>11</v>
      </c>
      <c r="E586" s="13">
        <v>0.32352941176470601</v>
      </c>
      <c r="F586" s="13">
        <v>12</v>
      </c>
      <c r="G586" s="13">
        <v>0.33333333333333298</v>
      </c>
      <c r="H586" s="13">
        <v>-1</v>
      </c>
      <c r="I586" s="13">
        <v>-8.3333333333333393</v>
      </c>
    </row>
    <row r="587" spans="1:9" x14ac:dyDescent="0.2">
      <c r="A587" s="13" t="s">
        <v>577</v>
      </c>
      <c r="B587" s="13" t="s">
        <v>208</v>
      </c>
      <c r="C587" s="13" t="s">
        <v>394</v>
      </c>
      <c r="D587" s="13">
        <v>20</v>
      </c>
      <c r="E587" s="13">
        <v>3.5026269702276701E-2</v>
      </c>
      <c r="F587" s="13">
        <v>21</v>
      </c>
      <c r="G587" s="13">
        <v>3.6906854130052701E-2</v>
      </c>
      <c r="H587" s="13">
        <v>-1</v>
      </c>
      <c r="I587" s="13">
        <v>-4.7619047619047699</v>
      </c>
    </row>
    <row r="588" spans="1:9" x14ac:dyDescent="0.2">
      <c r="A588" s="13" t="s">
        <v>624</v>
      </c>
      <c r="B588" s="13" t="s">
        <v>252</v>
      </c>
      <c r="C588" s="13" t="s">
        <v>390</v>
      </c>
      <c r="D588" s="13">
        <v>71</v>
      </c>
      <c r="E588" s="13">
        <v>0.33177570093457898</v>
      </c>
      <c r="F588" s="13">
        <v>72</v>
      </c>
      <c r="G588" s="13">
        <v>0.33644859813084099</v>
      </c>
      <c r="H588" s="13">
        <v>-1</v>
      </c>
      <c r="I588" s="13">
        <v>-1.38888888888888</v>
      </c>
    </row>
    <row r="589" spans="1:9" x14ac:dyDescent="0.2">
      <c r="A589" s="13" t="s">
        <v>624</v>
      </c>
      <c r="B589" s="13" t="s">
        <v>252</v>
      </c>
      <c r="C589" s="13" t="s">
        <v>391</v>
      </c>
      <c r="D589" s="13">
        <v>104</v>
      </c>
      <c r="E589" s="13">
        <v>0.48598130841121501</v>
      </c>
      <c r="F589" s="13">
        <v>105</v>
      </c>
      <c r="G589" s="13">
        <v>0.49065420560747702</v>
      </c>
      <c r="H589" s="13">
        <v>-1</v>
      </c>
      <c r="I589" s="13">
        <v>-0.952380952380949</v>
      </c>
    </row>
    <row r="590" spans="1:9" x14ac:dyDescent="0.2">
      <c r="A590" s="13" t="s">
        <v>584</v>
      </c>
      <c r="B590" s="13" t="s">
        <v>242</v>
      </c>
      <c r="C590" s="13" t="s">
        <v>393</v>
      </c>
      <c r="D590" s="13">
        <v>21</v>
      </c>
      <c r="E590" s="13">
        <v>0.3</v>
      </c>
      <c r="F590" s="13">
        <v>22</v>
      </c>
      <c r="G590" s="13">
        <v>0.309859154929577</v>
      </c>
      <c r="H590" s="13">
        <v>-1</v>
      </c>
      <c r="I590" s="13">
        <v>-4.5454545454545396</v>
      </c>
    </row>
    <row r="591" spans="1:9" x14ac:dyDescent="0.2">
      <c r="A591" s="13" t="s">
        <v>588</v>
      </c>
      <c r="B591" s="13" t="s">
        <v>218</v>
      </c>
      <c r="C591" s="13" t="s">
        <v>392</v>
      </c>
      <c r="D591" s="13">
        <v>7</v>
      </c>
      <c r="E591" s="13">
        <v>7.1428571428571397E-2</v>
      </c>
      <c r="F591" s="13">
        <v>8</v>
      </c>
      <c r="G591" s="13">
        <v>7.6190476190476197E-2</v>
      </c>
      <c r="H591" s="13">
        <v>-1</v>
      </c>
      <c r="I591" s="13">
        <v>-12.5</v>
      </c>
    </row>
    <row r="592" spans="1:9" x14ac:dyDescent="0.2">
      <c r="A592" s="13" t="s">
        <v>589</v>
      </c>
      <c r="B592" s="13" t="s">
        <v>191</v>
      </c>
      <c r="C592" s="13" t="s">
        <v>395</v>
      </c>
      <c r="D592" s="13">
        <v>34</v>
      </c>
      <c r="E592" s="13">
        <v>2.93103448275862E-2</v>
      </c>
      <c r="F592" s="13">
        <v>35</v>
      </c>
      <c r="G592" s="13">
        <v>2.9888983774551701E-2</v>
      </c>
      <c r="H592" s="13">
        <v>-1</v>
      </c>
      <c r="I592" s="13">
        <v>-2.8571428571428599</v>
      </c>
    </row>
    <row r="593" spans="1:9" x14ac:dyDescent="0.2">
      <c r="A593" s="13" t="s">
        <v>590</v>
      </c>
      <c r="B593" s="13" t="s">
        <v>192</v>
      </c>
      <c r="C593" s="13" t="s">
        <v>389</v>
      </c>
      <c r="D593" s="13">
        <v>28</v>
      </c>
      <c r="E593" s="13">
        <v>7.0000000000000001E-3</v>
      </c>
      <c r="F593" s="13">
        <v>29</v>
      </c>
      <c r="G593" s="13">
        <v>7.1835521426802098E-3</v>
      </c>
      <c r="H593" s="13">
        <v>-1</v>
      </c>
      <c r="I593" s="13">
        <v>-3.44827586206896</v>
      </c>
    </row>
    <row r="594" spans="1:9" x14ac:dyDescent="0.2">
      <c r="A594" s="13" t="s">
        <v>590</v>
      </c>
      <c r="B594" s="13" t="s">
        <v>192</v>
      </c>
      <c r="C594" s="13" t="s">
        <v>391</v>
      </c>
      <c r="D594" s="13">
        <v>1306</v>
      </c>
      <c r="E594" s="13">
        <v>0.32650000000000001</v>
      </c>
      <c r="F594" s="13">
        <v>1307</v>
      </c>
      <c r="G594" s="13">
        <v>0.32375526380976</v>
      </c>
      <c r="H594" s="13">
        <v>-1</v>
      </c>
      <c r="I594" s="13">
        <v>-7.6511094108644401E-2</v>
      </c>
    </row>
    <row r="595" spans="1:9" x14ac:dyDescent="0.2">
      <c r="A595" s="13" t="s">
        <v>590</v>
      </c>
      <c r="B595" s="13" t="s">
        <v>192</v>
      </c>
      <c r="C595" s="13" t="s">
        <v>395</v>
      </c>
      <c r="D595" s="13">
        <v>83</v>
      </c>
      <c r="E595" s="13">
        <v>2.0750000000000001E-2</v>
      </c>
      <c r="F595" s="13">
        <v>84</v>
      </c>
      <c r="G595" s="13">
        <v>2.0807530344315098E-2</v>
      </c>
      <c r="H595" s="13">
        <v>-1</v>
      </c>
      <c r="I595" s="13">
        <v>-1.19047619047619</v>
      </c>
    </row>
    <row r="596" spans="1:9" x14ac:dyDescent="0.2">
      <c r="A596" s="13" t="s">
        <v>594</v>
      </c>
      <c r="B596" s="13" t="s">
        <v>175</v>
      </c>
      <c r="C596" s="13" t="s">
        <v>391</v>
      </c>
      <c r="D596" s="13">
        <v>449</v>
      </c>
      <c r="E596" s="13">
        <v>8.7970219435736699E-2</v>
      </c>
      <c r="F596" s="13">
        <v>450</v>
      </c>
      <c r="G596" s="13">
        <v>8.3612040133779306E-2</v>
      </c>
      <c r="H596" s="13">
        <v>-1</v>
      </c>
      <c r="I596" s="13">
        <v>-0.22222222222222399</v>
      </c>
    </row>
    <row r="597" spans="1:9" x14ac:dyDescent="0.2">
      <c r="A597" s="13" t="s">
        <v>594</v>
      </c>
      <c r="B597" s="13" t="s">
        <v>175</v>
      </c>
      <c r="C597" s="13" t="s">
        <v>388</v>
      </c>
      <c r="D597" s="13">
        <v>145</v>
      </c>
      <c r="E597" s="13">
        <v>2.8409090909090901E-2</v>
      </c>
      <c r="F597" s="13">
        <v>146</v>
      </c>
      <c r="G597" s="13">
        <v>2.7127461910070601E-2</v>
      </c>
      <c r="H597" s="13">
        <v>-1</v>
      </c>
      <c r="I597" s="13">
        <v>-0.68493150684931803</v>
      </c>
    </row>
    <row r="598" spans="1:9" x14ac:dyDescent="0.2">
      <c r="A598" s="13" t="s">
        <v>596</v>
      </c>
      <c r="B598" s="13" t="s">
        <v>250</v>
      </c>
      <c r="C598" s="13" t="s">
        <v>392</v>
      </c>
      <c r="D598" s="13">
        <v>27</v>
      </c>
      <c r="E598" s="13">
        <v>6.5693430656934296E-2</v>
      </c>
      <c r="F598" s="13">
        <v>28</v>
      </c>
      <c r="G598" s="13">
        <v>6.7796610169491497E-2</v>
      </c>
      <c r="H598" s="13">
        <v>-1</v>
      </c>
      <c r="I598" s="13">
        <v>-3.5714285714285698</v>
      </c>
    </row>
    <row r="599" spans="1:9" x14ac:dyDescent="0.2">
      <c r="A599" s="13" t="s">
        <v>600</v>
      </c>
      <c r="B599" s="13" t="s">
        <v>199</v>
      </c>
      <c r="C599" s="13" t="s">
        <v>393</v>
      </c>
      <c r="D599" s="13">
        <v>248</v>
      </c>
      <c r="E599" s="13">
        <v>0.22545454545454499</v>
      </c>
      <c r="F599" s="13">
        <v>249</v>
      </c>
      <c r="G599" s="13">
        <v>0.22472924187725599</v>
      </c>
      <c r="H599" s="13">
        <v>-1</v>
      </c>
      <c r="I599" s="13">
        <v>-0.40160642570281602</v>
      </c>
    </row>
    <row r="600" spans="1:9" x14ac:dyDescent="0.2">
      <c r="A600" s="13" t="s">
        <v>600</v>
      </c>
      <c r="B600" s="13" t="s">
        <v>199</v>
      </c>
      <c r="C600" s="13" t="s">
        <v>392</v>
      </c>
      <c r="D600" s="13">
        <v>23</v>
      </c>
      <c r="E600" s="13">
        <v>2.0909090909090901E-2</v>
      </c>
      <c r="F600" s="13">
        <v>24</v>
      </c>
      <c r="G600" s="13">
        <v>2.1660649819494601E-2</v>
      </c>
      <c r="H600" s="13">
        <v>-1</v>
      </c>
      <c r="I600" s="13">
        <v>-4.1666666666666599</v>
      </c>
    </row>
    <row r="601" spans="1:9" x14ac:dyDescent="0.2">
      <c r="A601" s="13" t="s">
        <v>602</v>
      </c>
      <c r="B601" s="13" t="s">
        <v>219</v>
      </c>
      <c r="C601" s="13" t="s">
        <v>395</v>
      </c>
      <c r="D601" s="13">
        <v>23</v>
      </c>
      <c r="E601" s="13">
        <v>0.194915254237288</v>
      </c>
      <c r="F601" s="13">
        <v>24</v>
      </c>
      <c r="G601" s="13">
        <v>0.208695652173913</v>
      </c>
      <c r="H601" s="13">
        <v>-1</v>
      </c>
      <c r="I601" s="13">
        <v>-4.1666666666666599</v>
      </c>
    </row>
    <row r="602" spans="1:9" x14ac:dyDescent="0.2">
      <c r="A602" s="13" t="s">
        <v>603</v>
      </c>
      <c r="B602" s="13" t="s">
        <v>189</v>
      </c>
      <c r="C602" s="13" t="s">
        <v>389</v>
      </c>
      <c r="D602" s="13">
        <v>39</v>
      </c>
      <c r="E602" s="13">
        <v>2.6748971193415599E-2</v>
      </c>
      <c r="F602" s="13">
        <v>40</v>
      </c>
      <c r="G602" s="13">
        <v>2.6773761713520701E-2</v>
      </c>
      <c r="H602" s="13">
        <v>-1</v>
      </c>
      <c r="I602" s="13">
        <v>-2.5</v>
      </c>
    </row>
    <row r="603" spans="1:9" x14ac:dyDescent="0.2">
      <c r="A603" s="13" t="s">
        <v>603</v>
      </c>
      <c r="B603" s="13" t="s">
        <v>189</v>
      </c>
      <c r="C603" s="13" t="s">
        <v>388</v>
      </c>
      <c r="D603" s="13">
        <v>159</v>
      </c>
      <c r="E603" s="13">
        <v>0.109053497942387</v>
      </c>
      <c r="F603" s="13">
        <v>160</v>
      </c>
      <c r="G603" s="13">
        <v>0.107095046854083</v>
      </c>
      <c r="H603" s="13">
        <v>-1</v>
      </c>
      <c r="I603" s="13">
        <v>-0.624999999999998</v>
      </c>
    </row>
    <row r="604" spans="1:9" x14ac:dyDescent="0.2">
      <c r="A604" s="13" t="s">
        <v>604</v>
      </c>
      <c r="B604" s="13" t="s">
        <v>174</v>
      </c>
      <c r="C604" s="13" t="s">
        <v>391</v>
      </c>
      <c r="D604" s="13">
        <v>10</v>
      </c>
      <c r="E604" s="13">
        <v>2.14592274678112E-2</v>
      </c>
      <c r="F604" s="13">
        <v>11</v>
      </c>
      <c r="G604" s="13">
        <v>1.83639398998331E-2</v>
      </c>
      <c r="H604" s="13">
        <v>-1</v>
      </c>
      <c r="I604" s="13">
        <v>-9.0909090909090899</v>
      </c>
    </row>
    <row r="605" spans="1:9" x14ac:dyDescent="0.2">
      <c r="A605" s="13" t="s">
        <v>604</v>
      </c>
      <c r="B605" s="13" t="s">
        <v>174</v>
      </c>
      <c r="C605" s="13" t="s">
        <v>395</v>
      </c>
      <c r="D605" s="13">
        <v>7</v>
      </c>
      <c r="E605" s="13">
        <v>1.5021459227467801E-2</v>
      </c>
      <c r="F605" s="13">
        <v>8</v>
      </c>
      <c r="G605" s="13">
        <v>1.3355592654424001E-2</v>
      </c>
      <c r="H605" s="13">
        <v>-1</v>
      </c>
      <c r="I605" s="13">
        <v>-12.5</v>
      </c>
    </row>
    <row r="606" spans="1:9" x14ac:dyDescent="0.2">
      <c r="A606" s="13" t="s">
        <v>608</v>
      </c>
      <c r="B606" s="13" t="s">
        <v>205</v>
      </c>
      <c r="C606" s="13" t="s">
        <v>389</v>
      </c>
      <c r="D606" s="13">
        <v>0</v>
      </c>
      <c r="E606" s="13">
        <v>0</v>
      </c>
      <c r="F606" s="13">
        <v>1</v>
      </c>
      <c r="G606" s="13">
        <v>2.1786492374727701E-3</v>
      </c>
      <c r="H606" s="13">
        <v>-1</v>
      </c>
      <c r="I606" s="13">
        <v>-100</v>
      </c>
    </row>
    <row r="607" spans="1:9" x14ac:dyDescent="0.2">
      <c r="A607" s="13" t="s">
        <v>608</v>
      </c>
      <c r="B607" s="13" t="s">
        <v>205</v>
      </c>
      <c r="C607" s="13" t="s">
        <v>391</v>
      </c>
      <c r="D607" s="13">
        <v>23</v>
      </c>
      <c r="E607" s="13">
        <v>4.4230769230769199E-2</v>
      </c>
      <c r="F607" s="13">
        <v>24</v>
      </c>
      <c r="G607" s="13">
        <v>5.22875816993464E-2</v>
      </c>
      <c r="H607" s="13">
        <v>-1</v>
      </c>
      <c r="I607" s="13">
        <v>-4.1666666666666599</v>
      </c>
    </row>
    <row r="608" spans="1:9" x14ac:dyDescent="0.2">
      <c r="A608" s="13" t="s">
        <v>614</v>
      </c>
      <c r="B608" s="13" t="s">
        <v>185</v>
      </c>
      <c r="C608" s="13" t="s">
        <v>391</v>
      </c>
      <c r="D608" s="13">
        <v>2866</v>
      </c>
      <c r="E608" s="13">
        <v>0.57068896853843099</v>
      </c>
      <c r="F608" s="13">
        <v>2868</v>
      </c>
      <c r="G608" s="13">
        <v>0.57040572792362798</v>
      </c>
      <c r="H608" s="13">
        <v>-2</v>
      </c>
      <c r="I608" s="13">
        <v>-6.9735006973503696E-2</v>
      </c>
    </row>
    <row r="609" spans="1:9" x14ac:dyDescent="0.2">
      <c r="A609" s="13" t="s">
        <v>617</v>
      </c>
      <c r="B609" s="13" t="s">
        <v>213</v>
      </c>
      <c r="C609" s="13" t="s">
        <v>395</v>
      </c>
      <c r="D609" s="13">
        <v>26</v>
      </c>
      <c r="E609" s="13">
        <v>3.7249283667621799E-2</v>
      </c>
      <c r="F609" s="13">
        <v>28</v>
      </c>
      <c r="G609" s="13">
        <v>3.6842105263157898E-2</v>
      </c>
      <c r="H609" s="13">
        <v>-2</v>
      </c>
      <c r="I609" s="13">
        <v>-7.1428571428571397</v>
      </c>
    </row>
    <row r="610" spans="1:9" x14ac:dyDescent="0.2">
      <c r="A610" s="13" t="s">
        <v>687</v>
      </c>
      <c r="B610" s="13" t="s">
        <v>273</v>
      </c>
      <c r="C610" s="13" t="s">
        <v>391</v>
      </c>
      <c r="D610" s="13">
        <v>115</v>
      </c>
      <c r="E610" s="13">
        <v>0.104735883424408</v>
      </c>
      <c r="F610" s="13">
        <v>117</v>
      </c>
      <c r="G610" s="13">
        <v>0.10597826086956499</v>
      </c>
      <c r="H610" s="13">
        <v>-2</v>
      </c>
      <c r="I610" s="13">
        <v>-1.70940170940171</v>
      </c>
    </row>
    <row r="611" spans="1:9" x14ac:dyDescent="0.2">
      <c r="A611" s="13" t="s">
        <v>683</v>
      </c>
      <c r="B611" s="13" t="s">
        <v>259</v>
      </c>
      <c r="C611" s="13" t="s">
        <v>392</v>
      </c>
      <c r="D611" s="13">
        <v>94</v>
      </c>
      <c r="E611" s="13">
        <v>4.8155737704918003E-2</v>
      </c>
      <c r="F611" s="13">
        <v>96</v>
      </c>
      <c r="G611" s="13">
        <v>4.7642679900744403E-2</v>
      </c>
      <c r="H611" s="13">
        <v>-2</v>
      </c>
      <c r="I611" s="13">
        <v>-2.0833333333333401</v>
      </c>
    </row>
    <row r="612" spans="1:9" x14ac:dyDescent="0.2">
      <c r="A612" s="13" t="s">
        <v>695</v>
      </c>
      <c r="B612" s="13" t="s">
        <v>265</v>
      </c>
      <c r="C612" s="13" t="s">
        <v>393</v>
      </c>
      <c r="D612" s="13">
        <v>18</v>
      </c>
      <c r="E612" s="13">
        <v>4.7872340425531901E-2</v>
      </c>
      <c r="F612" s="13">
        <v>20</v>
      </c>
      <c r="G612" s="13">
        <v>5.6657223796034002E-2</v>
      </c>
      <c r="H612" s="13">
        <v>-2</v>
      </c>
      <c r="I612" s="13">
        <v>-10</v>
      </c>
    </row>
    <row r="613" spans="1:9" x14ac:dyDescent="0.2">
      <c r="A613" s="13" t="s">
        <v>694</v>
      </c>
      <c r="B613" s="13" t="s">
        <v>169</v>
      </c>
      <c r="C613" s="13" t="s">
        <v>395</v>
      </c>
      <c r="D613" s="13">
        <v>274</v>
      </c>
      <c r="E613" s="13">
        <v>9.2755585646580901E-2</v>
      </c>
      <c r="F613" s="13">
        <v>276</v>
      </c>
      <c r="G613" s="13">
        <v>9.3211752786220903E-2</v>
      </c>
      <c r="H613" s="13">
        <v>-2</v>
      </c>
      <c r="I613" s="13">
        <v>-0.72463768115942395</v>
      </c>
    </row>
    <row r="614" spans="1:9" x14ac:dyDescent="0.2">
      <c r="A614" s="13" t="s">
        <v>696</v>
      </c>
      <c r="B614" s="13" t="s">
        <v>195</v>
      </c>
      <c r="C614" s="13" t="s">
        <v>389</v>
      </c>
      <c r="D614" s="13">
        <v>23</v>
      </c>
      <c r="E614" s="13">
        <v>1.5477792732166901E-2</v>
      </c>
      <c r="F614" s="13">
        <v>25</v>
      </c>
      <c r="G614" s="13">
        <v>1.6479894528675001E-2</v>
      </c>
      <c r="H614" s="13">
        <v>-2</v>
      </c>
      <c r="I614" s="13">
        <v>-8</v>
      </c>
    </row>
    <row r="615" spans="1:9" x14ac:dyDescent="0.2">
      <c r="A615" s="13" t="s">
        <v>696</v>
      </c>
      <c r="B615" s="13" t="s">
        <v>195</v>
      </c>
      <c r="C615" s="13" t="s">
        <v>392</v>
      </c>
      <c r="D615" s="13">
        <v>8</v>
      </c>
      <c r="E615" s="13">
        <v>5.3835800807537004E-3</v>
      </c>
      <c r="F615" s="13">
        <v>10</v>
      </c>
      <c r="G615" s="13">
        <v>6.59195781147001E-3</v>
      </c>
      <c r="H615" s="13">
        <v>-2</v>
      </c>
      <c r="I615" s="13">
        <v>-20</v>
      </c>
    </row>
    <row r="616" spans="1:9" x14ac:dyDescent="0.2">
      <c r="A616" s="13" t="s">
        <v>684</v>
      </c>
      <c r="B616" s="13" t="s">
        <v>260</v>
      </c>
      <c r="C616" s="13" t="s">
        <v>395</v>
      </c>
      <c r="D616" s="13">
        <v>193</v>
      </c>
      <c r="E616" s="13">
        <v>0.37769080234833702</v>
      </c>
      <c r="F616" s="13">
        <v>195</v>
      </c>
      <c r="G616" s="13">
        <v>0.39314516129032301</v>
      </c>
      <c r="H616" s="13">
        <v>-2</v>
      </c>
      <c r="I616" s="13">
        <v>-1.02564102564102</v>
      </c>
    </row>
    <row r="617" spans="1:9" x14ac:dyDescent="0.2">
      <c r="A617" s="13" t="s">
        <v>685</v>
      </c>
      <c r="B617" s="13" t="s">
        <v>261</v>
      </c>
      <c r="C617" s="13" t="s">
        <v>390</v>
      </c>
      <c r="D617" s="13">
        <v>150</v>
      </c>
      <c r="E617" s="13">
        <v>0.15120967741935501</v>
      </c>
      <c r="F617" s="13">
        <v>152</v>
      </c>
      <c r="G617" s="13">
        <v>0.15049504950494999</v>
      </c>
      <c r="H617" s="13">
        <v>-2</v>
      </c>
      <c r="I617" s="13">
        <v>-1.31578947368421</v>
      </c>
    </row>
    <row r="618" spans="1:9" x14ac:dyDescent="0.2">
      <c r="A618" s="13" t="s">
        <v>700</v>
      </c>
      <c r="B618" s="13" t="s">
        <v>253</v>
      </c>
      <c r="C618" s="13" t="s">
        <v>391</v>
      </c>
      <c r="D618" s="13">
        <v>84</v>
      </c>
      <c r="E618" s="13">
        <v>0.16153846153846199</v>
      </c>
      <c r="F618" s="13">
        <v>86</v>
      </c>
      <c r="G618" s="13">
        <v>0.165067178502879</v>
      </c>
      <c r="H618" s="13">
        <v>-2</v>
      </c>
      <c r="I618" s="13">
        <v>-2.32558139534884</v>
      </c>
    </row>
    <row r="619" spans="1:9" x14ac:dyDescent="0.2">
      <c r="A619" s="13" t="s">
        <v>615</v>
      </c>
      <c r="B619" s="13" t="s">
        <v>197</v>
      </c>
      <c r="C619" s="13" t="s">
        <v>388</v>
      </c>
      <c r="D619" s="13">
        <v>212</v>
      </c>
      <c r="E619" s="13">
        <v>1.91008198936841E-2</v>
      </c>
      <c r="F619" s="13">
        <v>214</v>
      </c>
      <c r="G619" s="13">
        <v>1.9213503321960899E-2</v>
      </c>
      <c r="H619" s="13">
        <v>-2</v>
      </c>
      <c r="I619" s="13">
        <v>-0.934579439252337</v>
      </c>
    </row>
    <row r="620" spans="1:9" x14ac:dyDescent="0.2">
      <c r="A620" s="13" t="s">
        <v>529</v>
      </c>
      <c r="B620" s="13" t="s">
        <v>215</v>
      </c>
      <c r="C620" s="13" t="s">
        <v>391</v>
      </c>
      <c r="D620" s="13">
        <v>68</v>
      </c>
      <c r="E620" s="13">
        <v>0.18941504178273</v>
      </c>
      <c r="F620" s="13">
        <v>70</v>
      </c>
      <c r="G620" s="13">
        <v>0.19830028328611901</v>
      </c>
      <c r="H620" s="13">
        <v>-2</v>
      </c>
      <c r="I620" s="13">
        <v>-2.8571428571428599</v>
      </c>
    </row>
    <row r="621" spans="1:9" x14ac:dyDescent="0.2">
      <c r="A621" s="13" t="s">
        <v>535</v>
      </c>
      <c r="B621" s="13" t="s">
        <v>157</v>
      </c>
      <c r="C621" s="13" t="s">
        <v>396</v>
      </c>
      <c r="D621" s="13">
        <v>306</v>
      </c>
      <c r="E621" s="13">
        <v>8.5484411666107898E-3</v>
      </c>
      <c r="F621" s="13">
        <v>308</v>
      </c>
      <c r="G621" s="13">
        <v>8.31937766733294E-3</v>
      </c>
      <c r="H621" s="13">
        <v>-2</v>
      </c>
      <c r="I621" s="13">
        <v>-0.64935064935064402</v>
      </c>
    </row>
    <row r="622" spans="1:9" x14ac:dyDescent="0.2">
      <c r="A622" s="13" t="s">
        <v>536</v>
      </c>
      <c r="B622" s="13" t="s">
        <v>176</v>
      </c>
      <c r="C622" s="13" t="s">
        <v>389</v>
      </c>
      <c r="D622" s="13">
        <v>33</v>
      </c>
      <c r="E622" s="13">
        <v>1.1681415929203499E-2</v>
      </c>
      <c r="F622" s="13">
        <v>35</v>
      </c>
      <c r="G622" s="13">
        <v>1.4638226683396101E-2</v>
      </c>
      <c r="H622" s="13">
        <v>-2</v>
      </c>
      <c r="I622" s="13">
        <v>-5.7142857142857197</v>
      </c>
    </row>
    <row r="623" spans="1:9" x14ac:dyDescent="0.2">
      <c r="A623" s="13" t="s">
        <v>537</v>
      </c>
      <c r="B623" s="13" t="s">
        <v>239</v>
      </c>
      <c r="C623" s="13" t="s">
        <v>391</v>
      </c>
      <c r="D623" s="13">
        <v>53</v>
      </c>
      <c r="E623" s="13">
        <v>8.5209003215434106E-2</v>
      </c>
      <c r="F623" s="13">
        <v>55</v>
      </c>
      <c r="G623" s="13">
        <v>8.6750788643533097E-2</v>
      </c>
      <c r="H623" s="13">
        <v>-2</v>
      </c>
      <c r="I623" s="13">
        <v>-3.6363636363636398</v>
      </c>
    </row>
    <row r="624" spans="1:9" x14ac:dyDescent="0.2">
      <c r="A624" s="13" t="s">
        <v>537</v>
      </c>
      <c r="B624" s="13" t="s">
        <v>239</v>
      </c>
      <c r="C624" s="13" t="s">
        <v>395</v>
      </c>
      <c r="D624" s="13">
        <v>167</v>
      </c>
      <c r="E624" s="13">
        <v>0.26848874598070699</v>
      </c>
      <c r="F624" s="13">
        <v>169</v>
      </c>
      <c r="G624" s="13">
        <v>0.26656151419558399</v>
      </c>
      <c r="H624" s="13">
        <v>-2</v>
      </c>
      <c r="I624" s="13">
        <v>-1.1834319526627199</v>
      </c>
    </row>
    <row r="625" spans="1:9" x14ac:dyDescent="0.2">
      <c r="A625" s="13" t="s">
        <v>537</v>
      </c>
      <c r="B625" s="13" t="s">
        <v>239</v>
      </c>
      <c r="C625" s="13" t="s">
        <v>388</v>
      </c>
      <c r="D625" s="13">
        <v>48</v>
      </c>
      <c r="E625" s="13">
        <v>7.7170418006430902E-2</v>
      </c>
      <c r="F625" s="13">
        <v>50</v>
      </c>
      <c r="G625" s="13">
        <v>7.8864353312302807E-2</v>
      </c>
      <c r="H625" s="13">
        <v>-2</v>
      </c>
      <c r="I625" s="13">
        <v>-4</v>
      </c>
    </row>
    <row r="626" spans="1:9" x14ac:dyDescent="0.2">
      <c r="A626" s="13" t="s">
        <v>549</v>
      </c>
      <c r="B626" s="13" t="s">
        <v>209</v>
      </c>
      <c r="C626" s="13" t="s">
        <v>395</v>
      </c>
      <c r="D626" s="13">
        <v>508</v>
      </c>
      <c r="E626" s="13">
        <v>0.20255183413078201</v>
      </c>
      <c r="F626" s="13">
        <v>510</v>
      </c>
      <c r="G626" s="13">
        <v>0.20142180094786699</v>
      </c>
      <c r="H626" s="13">
        <v>-2</v>
      </c>
      <c r="I626" s="13">
        <v>-0.39215686274509698</v>
      </c>
    </row>
    <row r="627" spans="1:9" x14ac:dyDescent="0.2">
      <c r="A627" s="13" t="s">
        <v>613</v>
      </c>
      <c r="B627" s="13" t="s">
        <v>207</v>
      </c>
      <c r="C627" s="13" t="s">
        <v>390</v>
      </c>
      <c r="D627" s="13">
        <v>70</v>
      </c>
      <c r="E627" s="13">
        <v>0.76086956521739102</v>
      </c>
      <c r="F627" s="13">
        <v>72</v>
      </c>
      <c r="G627" s="13">
        <v>0.81818181818181801</v>
      </c>
      <c r="H627" s="13">
        <v>-2</v>
      </c>
      <c r="I627" s="13">
        <v>-2.7777777777777799</v>
      </c>
    </row>
    <row r="628" spans="1:9" x14ac:dyDescent="0.2">
      <c r="A628" s="13" t="s">
        <v>552</v>
      </c>
      <c r="B628" s="13" t="s">
        <v>216</v>
      </c>
      <c r="C628" s="13" t="s">
        <v>389</v>
      </c>
      <c r="D628" s="13">
        <v>53</v>
      </c>
      <c r="E628" s="13">
        <v>0.25980392156862703</v>
      </c>
      <c r="F628" s="13">
        <v>55</v>
      </c>
      <c r="G628" s="13">
        <v>0.27227722772277202</v>
      </c>
      <c r="H628" s="13">
        <v>-2</v>
      </c>
      <c r="I628" s="13">
        <v>-3.6363636363636398</v>
      </c>
    </row>
    <row r="629" spans="1:9" x14ac:dyDescent="0.2">
      <c r="A629" s="13" t="s">
        <v>556</v>
      </c>
      <c r="B629" s="13" t="s">
        <v>257</v>
      </c>
      <c r="C629" s="13" t="s">
        <v>394</v>
      </c>
      <c r="D629" s="13">
        <v>22</v>
      </c>
      <c r="E629" s="13">
        <v>4.9019607843137298E-3</v>
      </c>
      <c r="F629" s="13">
        <v>24</v>
      </c>
      <c r="G629" s="13">
        <v>5.1096444539067499E-3</v>
      </c>
      <c r="H629" s="13">
        <v>-2</v>
      </c>
      <c r="I629" s="13">
        <v>-8.3333333333333393</v>
      </c>
    </row>
    <row r="630" spans="1:9" x14ac:dyDescent="0.2">
      <c r="A630" s="13" t="s">
        <v>557</v>
      </c>
      <c r="B630" s="13" t="s">
        <v>211</v>
      </c>
      <c r="C630" s="13" t="s">
        <v>395</v>
      </c>
      <c r="D630" s="13">
        <v>31</v>
      </c>
      <c r="E630" s="13">
        <v>5.19262981574539E-2</v>
      </c>
      <c r="F630" s="13">
        <v>33</v>
      </c>
      <c r="G630" s="13">
        <v>5.5743243243243201E-2</v>
      </c>
      <c r="H630" s="13">
        <v>-2</v>
      </c>
      <c r="I630" s="13">
        <v>-6.0606060606060597</v>
      </c>
    </row>
    <row r="631" spans="1:9" x14ac:dyDescent="0.2">
      <c r="A631" s="13" t="s">
        <v>559</v>
      </c>
      <c r="B631" s="13" t="s">
        <v>190</v>
      </c>
      <c r="C631" s="13" t="s">
        <v>388</v>
      </c>
      <c r="D631" s="13">
        <v>36</v>
      </c>
      <c r="E631" s="13">
        <v>2.5843503230437902E-2</v>
      </c>
      <c r="F631" s="13">
        <v>38</v>
      </c>
      <c r="G631" s="13">
        <v>2.7162258756254502E-2</v>
      </c>
      <c r="H631" s="13">
        <v>-2</v>
      </c>
      <c r="I631" s="13">
        <v>-5.2631578947368496</v>
      </c>
    </row>
    <row r="632" spans="1:9" x14ac:dyDescent="0.2">
      <c r="A632" s="13" t="s">
        <v>563</v>
      </c>
      <c r="B632" s="13" t="s">
        <v>177</v>
      </c>
      <c r="C632" s="13" t="s">
        <v>393</v>
      </c>
      <c r="D632" s="13">
        <v>126</v>
      </c>
      <c r="E632" s="13">
        <v>9.5599393019726905E-2</v>
      </c>
      <c r="F632" s="13">
        <v>128</v>
      </c>
      <c r="G632" s="13">
        <v>9.6458176337603604E-2</v>
      </c>
      <c r="H632" s="13">
        <v>-2</v>
      </c>
      <c r="I632" s="13">
        <v>-1.5625</v>
      </c>
    </row>
    <row r="633" spans="1:9" x14ac:dyDescent="0.2">
      <c r="A633" s="13" t="s">
        <v>567</v>
      </c>
      <c r="B633" s="13" t="s">
        <v>255</v>
      </c>
      <c r="C633" s="13" t="s">
        <v>392</v>
      </c>
      <c r="D633" s="13">
        <v>18</v>
      </c>
      <c r="E633" s="13">
        <v>1.6028495102404301E-2</v>
      </c>
      <c r="F633" s="13">
        <v>20</v>
      </c>
      <c r="G633" s="13">
        <v>1.7621145374449299E-2</v>
      </c>
      <c r="H633" s="13">
        <v>-2</v>
      </c>
      <c r="I633" s="13">
        <v>-10</v>
      </c>
    </row>
    <row r="634" spans="1:9" x14ac:dyDescent="0.2">
      <c r="A634" s="13" t="s">
        <v>570</v>
      </c>
      <c r="B634" s="13" t="s">
        <v>243</v>
      </c>
      <c r="C634" s="13" t="s">
        <v>393</v>
      </c>
      <c r="D634" s="13">
        <v>226</v>
      </c>
      <c r="E634" s="13">
        <v>0.36747967479674798</v>
      </c>
      <c r="F634" s="13">
        <v>228</v>
      </c>
      <c r="G634" s="13">
        <v>0.36248012718601003</v>
      </c>
      <c r="H634" s="13">
        <v>-2</v>
      </c>
      <c r="I634" s="13">
        <v>-0.87719298245614297</v>
      </c>
    </row>
    <row r="635" spans="1:9" x14ac:dyDescent="0.2">
      <c r="A635" s="13" t="s">
        <v>618</v>
      </c>
      <c r="B635" s="13" t="s">
        <v>183</v>
      </c>
      <c r="C635" s="13" t="s">
        <v>389</v>
      </c>
      <c r="D635" s="13">
        <v>109</v>
      </c>
      <c r="E635" s="13">
        <v>1.47496617050068E-2</v>
      </c>
      <c r="F635" s="13">
        <v>111</v>
      </c>
      <c r="G635" s="13">
        <v>1.6400709219858201E-2</v>
      </c>
      <c r="H635" s="13">
        <v>-2</v>
      </c>
      <c r="I635" s="13">
        <v>-1.80180180180181</v>
      </c>
    </row>
    <row r="636" spans="1:9" x14ac:dyDescent="0.2">
      <c r="A636" s="13" t="s">
        <v>584</v>
      </c>
      <c r="B636" s="13" t="s">
        <v>242</v>
      </c>
      <c r="C636" s="13" t="s">
        <v>391</v>
      </c>
      <c r="D636" s="13">
        <v>27</v>
      </c>
      <c r="E636" s="13">
        <v>0.38571428571428601</v>
      </c>
      <c r="F636" s="13">
        <v>29</v>
      </c>
      <c r="G636" s="13">
        <v>0.40845070422535201</v>
      </c>
      <c r="H636" s="13">
        <v>-2</v>
      </c>
      <c r="I636" s="13">
        <v>-6.8965517241379297</v>
      </c>
    </row>
    <row r="637" spans="1:9" x14ac:dyDescent="0.2">
      <c r="A637" s="13" t="s">
        <v>585</v>
      </c>
      <c r="B637" s="13" t="s">
        <v>193</v>
      </c>
      <c r="C637" s="13" t="s">
        <v>388</v>
      </c>
      <c r="D637" s="13">
        <v>593</v>
      </c>
      <c r="E637" s="13">
        <v>3.7522146292078E-2</v>
      </c>
      <c r="F637" s="13">
        <v>595</v>
      </c>
      <c r="G637" s="13">
        <v>3.7548908241827599E-2</v>
      </c>
      <c r="H637" s="13">
        <v>-2</v>
      </c>
      <c r="I637" s="13">
        <v>-0.33613445378151102</v>
      </c>
    </row>
    <row r="638" spans="1:9" x14ac:dyDescent="0.2">
      <c r="A638" s="13" t="s">
        <v>586</v>
      </c>
      <c r="B638" s="13" t="s">
        <v>232</v>
      </c>
      <c r="C638" s="13" t="s">
        <v>393</v>
      </c>
      <c r="D638" s="13">
        <v>180</v>
      </c>
      <c r="E638" s="13">
        <v>0.207373271889401</v>
      </c>
      <c r="F638" s="13">
        <v>182</v>
      </c>
      <c r="G638" s="13">
        <v>0.198041349292709</v>
      </c>
      <c r="H638" s="13">
        <v>-2</v>
      </c>
      <c r="I638" s="13">
        <v>-1.0989010989010899</v>
      </c>
    </row>
    <row r="639" spans="1:9" x14ac:dyDescent="0.2">
      <c r="A639" s="13" t="s">
        <v>588</v>
      </c>
      <c r="B639" s="13" t="s">
        <v>218</v>
      </c>
      <c r="C639" s="13" t="s">
        <v>393</v>
      </c>
      <c r="D639" s="13">
        <v>9</v>
      </c>
      <c r="E639" s="13">
        <v>9.1836734693877597E-2</v>
      </c>
      <c r="F639" s="13">
        <v>11</v>
      </c>
      <c r="G639" s="13">
        <v>0.104761904761905</v>
      </c>
      <c r="H639" s="13">
        <v>-2</v>
      </c>
      <c r="I639" s="13">
        <v>-18.181818181818201</v>
      </c>
    </row>
    <row r="640" spans="1:9" x14ac:dyDescent="0.2">
      <c r="A640" s="13" t="s">
        <v>589</v>
      </c>
      <c r="B640" s="13" t="s">
        <v>191</v>
      </c>
      <c r="C640" s="13" t="s">
        <v>388</v>
      </c>
      <c r="D640" s="13">
        <v>31</v>
      </c>
      <c r="E640" s="13">
        <v>2.6724137931034501E-2</v>
      </c>
      <c r="F640" s="13">
        <v>33</v>
      </c>
      <c r="G640" s="13">
        <v>2.8181041844577301E-2</v>
      </c>
      <c r="H640" s="13">
        <v>-2</v>
      </c>
      <c r="I640" s="13">
        <v>-6.0606060606060597</v>
      </c>
    </row>
    <row r="641" spans="1:9" x14ac:dyDescent="0.2">
      <c r="A641" s="13" t="s">
        <v>590</v>
      </c>
      <c r="B641" s="13" t="s">
        <v>192</v>
      </c>
      <c r="C641" s="13" t="s">
        <v>392</v>
      </c>
      <c r="D641" s="13">
        <v>173</v>
      </c>
      <c r="E641" s="13">
        <v>4.3249999999999997E-2</v>
      </c>
      <c r="F641" s="13">
        <v>175</v>
      </c>
      <c r="G641" s="13">
        <v>4.3349021550656397E-2</v>
      </c>
      <c r="H641" s="13">
        <v>-2</v>
      </c>
      <c r="I641" s="13">
        <v>-1.1428571428571499</v>
      </c>
    </row>
    <row r="642" spans="1:9" x14ac:dyDescent="0.2">
      <c r="A642" s="13" t="s">
        <v>592</v>
      </c>
      <c r="B642" s="13" t="s">
        <v>194</v>
      </c>
      <c r="C642" s="13" t="s">
        <v>393</v>
      </c>
      <c r="D642" s="13">
        <v>9</v>
      </c>
      <c r="E642" s="13">
        <v>5.32544378698225E-2</v>
      </c>
      <c r="F642" s="13">
        <v>11</v>
      </c>
      <c r="G642" s="13">
        <v>6.4327485380116997E-2</v>
      </c>
      <c r="H642" s="13">
        <v>-2</v>
      </c>
      <c r="I642" s="13">
        <v>-18.181818181818201</v>
      </c>
    </row>
    <row r="643" spans="1:9" x14ac:dyDescent="0.2">
      <c r="A643" s="13" t="s">
        <v>592</v>
      </c>
      <c r="B643" s="13" t="s">
        <v>194</v>
      </c>
      <c r="C643" s="13" t="s">
        <v>389</v>
      </c>
      <c r="D643" s="13">
        <v>32</v>
      </c>
      <c r="E643" s="13">
        <v>0.189349112426035</v>
      </c>
      <c r="F643" s="13">
        <v>34</v>
      </c>
      <c r="G643" s="13">
        <v>0.198830409356725</v>
      </c>
      <c r="H643" s="13">
        <v>-2</v>
      </c>
      <c r="I643" s="13">
        <v>-5.8823529411764701</v>
      </c>
    </row>
    <row r="644" spans="1:9" x14ac:dyDescent="0.2">
      <c r="A644" s="13" t="s">
        <v>598</v>
      </c>
      <c r="B644" s="13" t="s">
        <v>166</v>
      </c>
      <c r="C644" s="13" t="s">
        <v>393</v>
      </c>
      <c r="D644" s="13">
        <v>189</v>
      </c>
      <c r="E644" s="13">
        <v>6.64089950808152E-2</v>
      </c>
      <c r="F644" s="13">
        <v>191</v>
      </c>
      <c r="G644" s="13">
        <v>6.8263045032165806E-2</v>
      </c>
      <c r="H644" s="13">
        <v>-2</v>
      </c>
      <c r="I644" s="13">
        <v>-1.04712041884817</v>
      </c>
    </row>
    <row r="645" spans="1:9" x14ac:dyDescent="0.2">
      <c r="A645" s="13" t="s">
        <v>603</v>
      </c>
      <c r="B645" s="13" t="s">
        <v>189</v>
      </c>
      <c r="C645" s="13" t="s">
        <v>395</v>
      </c>
      <c r="D645" s="13">
        <v>105</v>
      </c>
      <c r="E645" s="13">
        <v>7.2016460905349799E-2</v>
      </c>
      <c r="F645" s="13">
        <v>107</v>
      </c>
      <c r="G645" s="13">
        <v>7.1619812583667994E-2</v>
      </c>
      <c r="H645" s="13">
        <v>-2</v>
      </c>
      <c r="I645" s="13">
        <v>-1.86915887850467</v>
      </c>
    </row>
    <row r="646" spans="1:9" x14ac:dyDescent="0.2">
      <c r="A646" s="13" t="s">
        <v>608</v>
      </c>
      <c r="B646" s="13" t="s">
        <v>205</v>
      </c>
      <c r="C646" s="13" t="s">
        <v>393</v>
      </c>
      <c r="D646" s="13">
        <v>124</v>
      </c>
      <c r="E646" s="13">
        <v>0.238461538461538</v>
      </c>
      <c r="F646" s="13">
        <v>126</v>
      </c>
      <c r="G646" s="13">
        <v>0.27450980392156898</v>
      </c>
      <c r="H646" s="13">
        <v>-2</v>
      </c>
      <c r="I646" s="13">
        <v>-1.5873015873015901</v>
      </c>
    </row>
    <row r="647" spans="1:9" x14ac:dyDescent="0.2">
      <c r="A647" s="13" t="s">
        <v>681</v>
      </c>
      <c r="B647" s="13" t="s">
        <v>165</v>
      </c>
      <c r="C647" s="13" t="s">
        <v>390</v>
      </c>
      <c r="D647" s="13">
        <v>161</v>
      </c>
      <c r="E647" s="13">
        <v>5.2005943536404201E-3</v>
      </c>
      <c r="F647" s="13">
        <v>164</v>
      </c>
      <c r="G647" s="13">
        <v>5.26992287917738E-3</v>
      </c>
      <c r="H647" s="13">
        <v>-3</v>
      </c>
      <c r="I647" s="13">
        <v>-1.82926829268293</v>
      </c>
    </row>
    <row r="648" spans="1:9" x14ac:dyDescent="0.2">
      <c r="A648" s="13" t="s">
        <v>611</v>
      </c>
      <c r="B648" s="13" t="s">
        <v>236</v>
      </c>
      <c r="C648" s="13" t="s">
        <v>389</v>
      </c>
      <c r="D648" s="13">
        <v>8</v>
      </c>
      <c r="E648" s="13">
        <v>0.27586206896551702</v>
      </c>
      <c r="F648" s="13">
        <v>11</v>
      </c>
      <c r="G648" s="13">
        <v>0.37931034482758602</v>
      </c>
      <c r="H648" s="13">
        <v>-3</v>
      </c>
      <c r="I648" s="13">
        <v>-27.272727272727298</v>
      </c>
    </row>
    <row r="649" spans="1:9" x14ac:dyDescent="0.2">
      <c r="A649" s="13" t="s">
        <v>701</v>
      </c>
      <c r="B649" s="13" t="s">
        <v>237</v>
      </c>
      <c r="C649" s="13" t="s">
        <v>388</v>
      </c>
      <c r="D649" s="13">
        <v>32</v>
      </c>
      <c r="E649" s="13">
        <v>5.8394160583941597E-2</v>
      </c>
      <c r="F649" s="13">
        <v>35</v>
      </c>
      <c r="G649" s="13">
        <v>6.3868613138686095E-2</v>
      </c>
      <c r="H649" s="13">
        <v>-3</v>
      </c>
      <c r="I649" s="13">
        <v>-8.5714285714285694</v>
      </c>
    </row>
    <row r="650" spans="1:9" x14ac:dyDescent="0.2">
      <c r="A650" s="13" t="s">
        <v>685</v>
      </c>
      <c r="B650" s="13" t="s">
        <v>261</v>
      </c>
      <c r="C650" s="13" t="s">
        <v>393</v>
      </c>
      <c r="D650" s="13">
        <v>123</v>
      </c>
      <c r="E650" s="13">
        <v>0.123991935483871</v>
      </c>
      <c r="F650" s="13">
        <v>126</v>
      </c>
      <c r="G650" s="13">
        <v>0.124752475247525</v>
      </c>
      <c r="H650" s="13">
        <v>-3</v>
      </c>
      <c r="I650" s="13">
        <v>-2.38095238095238</v>
      </c>
    </row>
    <row r="651" spans="1:9" x14ac:dyDescent="0.2">
      <c r="A651" s="13" t="s">
        <v>685</v>
      </c>
      <c r="B651" s="13" t="s">
        <v>261</v>
      </c>
      <c r="C651" s="13" t="s">
        <v>391</v>
      </c>
      <c r="D651" s="13">
        <v>145</v>
      </c>
      <c r="E651" s="13">
        <v>0.14616935483870999</v>
      </c>
      <c r="F651" s="13">
        <v>148</v>
      </c>
      <c r="G651" s="13">
        <v>0.146534653465347</v>
      </c>
      <c r="H651" s="13">
        <v>-3</v>
      </c>
      <c r="I651" s="13">
        <v>-2.0270270270270299</v>
      </c>
    </row>
    <row r="652" spans="1:9" x14ac:dyDescent="0.2">
      <c r="A652" s="13" t="s">
        <v>685</v>
      </c>
      <c r="B652" s="13" t="s">
        <v>261</v>
      </c>
      <c r="C652" s="13" t="s">
        <v>395</v>
      </c>
      <c r="D652" s="13">
        <v>238</v>
      </c>
      <c r="E652" s="13">
        <v>0.23991935483870999</v>
      </c>
      <c r="F652" s="13">
        <v>241</v>
      </c>
      <c r="G652" s="13">
        <v>0.23861386138613899</v>
      </c>
      <c r="H652" s="13">
        <v>-3</v>
      </c>
      <c r="I652" s="13">
        <v>-1.2448132780082899</v>
      </c>
    </row>
    <row r="653" spans="1:9" x14ac:dyDescent="0.2">
      <c r="A653" s="13" t="s">
        <v>688</v>
      </c>
      <c r="B653" s="13" t="s">
        <v>238</v>
      </c>
      <c r="C653" s="13" t="s">
        <v>392</v>
      </c>
      <c r="D653" s="13">
        <v>354</v>
      </c>
      <c r="E653" s="13">
        <v>5.4311138386007998E-2</v>
      </c>
      <c r="F653" s="13">
        <v>357</v>
      </c>
      <c r="G653" s="13">
        <v>5.43875685557587E-2</v>
      </c>
      <c r="H653" s="13">
        <v>-3</v>
      </c>
      <c r="I653" s="13">
        <v>-0.84033613445377897</v>
      </c>
    </row>
    <row r="654" spans="1:9" x14ac:dyDescent="0.2">
      <c r="A654" s="13" t="s">
        <v>532</v>
      </c>
      <c r="B654" s="13" t="s">
        <v>184</v>
      </c>
      <c r="C654" s="13" t="s">
        <v>393</v>
      </c>
      <c r="D654" s="13">
        <v>66</v>
      </c>
      <c r="E654" s="13">
        <v>0.20307692307692299</v>
      </c>
      <c r="F654" s="13">
        <v>69</v>
      </c>
      <c r="G654" s="13">
        <v>0.2</v>
      </c>
      <c r="H654" s="13">
        <v>-3</v>
      </c>
      <c r="I654" s="13">
        <v>-4.3478260869565197</v>
      </c>
    </row>
    <row r="655" spans="1:9" x14ac:dyDescent="0.2">
      <c r="A655" s="13" t="s">
        <v>533</v>
      </c>
      <c r="B655" s="13" t="s">
        <v>198</v>
      </c>
      <c r="C655" s="13" t="s">
        <v>393</v>
      </c>
      <c r="D655" s="13">
        <v>322</v>
      </c>
      <c r="E655" s="13">
        <v>9.5918975275543605E-2</v>
      </c>
      <c r="F655" s="13">
        <v>325</v>
      </c>
      <c r="G655" s="13">
        <v>0.108153078202995</v>
      </c>
      <c r="H655" s="13">
        <v>-3</v>
      </c>
      <c r="I655" s="13">
        <v>-0.92307692307692601</v>
      </c>
    </row>
    <row r="656" spans="1:9" x14ac:dyDescent="0.2">
      <c r="A656" s="13" t="s">
        <v>536</v>
      </c>
      <c r="B656" s="13" t="s">
        <v>176</v>
      </c>
      <c r="C656" s="13" t="s">
        <v>388</v>
      </c>
      <c r="D656" s="13">
        <v>267</v>
      </c>
      <c r="E656" s="13">
        <v>9.4513274336283204E-2</v>
      </c>
      <c r="F656" s="13">
        <v>270</v>
      </c>
      <c r="G656" s="13">
        <v>0.112923462986198</v>
      </c>
      <c r="H656" s="13">
        <v>-3</v>
      </c>
      <c r="I656" s="13">
        <v>-1.1111111111111101</v>
      </c>
    </row>
    <row r="657" spans="1:9" x14ac:dyDescent="0.2">
      <c r="A657" s="13" t="s">
        <v>542</v>
      </c>
      <c r="B657" s="13" t="s">
        <v>179</v>
      </c>
      <c r="C657" s="13" t="s">
        <v>393</v>
      </c>
      <c r="D657" s="13">
        <v>1351</v>
      </c>
      <c r="E657" s="13">
        <v>0.22705882352941201</v>
      </c>
      <c r="F657" s="13">
        <v>1354</v>
      </c>
      <c r="G657" s="13">
        <v>0.22710499832271</v>
      </c>
      <c r="H657" s="13">
        <v>-3</v>
      </c>
      <c r="I657" s="13">
        <v>-0.221565731166917</v>
      </c>
    </row>
    <row r="658" spans="1:9" x14ac:dyDescent="0.2">
      <c r="A658" s="13" t="s">
        <v>542</v>
      </c>
      <c r="B658" s="13" t="s">
        <v>179</v>
      </c>
      <c r="C658" s="13" t="s">
        <v>388</v>
      </c>
      <c r="D658" s="13">
        <v>633</v>
      </c>
      <c r="E658" s="13">
        <v>0.106386554621849</v>
      </c>
      <c r="F658" s="13">
        <v>636</v>
      </c>
      <c r="G658" s="13">
        <v>0.106675612210668</v>
      </c>
      <c r="H658" s="13">
        <v>-3</v>
      </c>
      <c r="I658" s="13">
        <v>-0.471698113207553</v>
      </c>
    </row>
    <row r="659" spans="1:9" x14ac:dyDescent="0.2">
      <c r="A659" s="13" t="s">
        <v>548</v>
      </c>
      <c r="B659" s="13" t="s">
        <v>206</v>
      </c>
      <c r="C659" s="13" t="s">
        <v>395</v>
      </c>
      <c r="D659" s="13">
        <v>104</v>
      </c>
      <c r="E659" s="13">
        <v>0.14730878186968799</v>
      </c>
      <c r="F659" s="13">
        <v>107</v>
      </c>
      <c r="G659" s="13">
        <v>0.15112994350282499</v>
      </c>
      <c r="H659" s="13">
        <v>-3</v>
      </c>
      <c r="I659" s="13">
        <v>-2.8037383177570101</v>
      </c>
    </row>
    <row r="660" spans="1:9" x14ac:dyDescent="0.2">
      <c r="A660" s="13" t="s">
        <v>549</v>
      </c>
      <c r="B660" s="13" t="s">
        <v>209</v>
      </c>
      <c r="C660" s="13" t="s">
        <v>391</v>
      </c>
      <c r="D660" s="13">
        <v>191</v>
      </c>
      <c r="E660" s="13">
        <v>7.6156299840510394E-2</v>
      </c>
      <c r="F660" s="13">
        <v>194</v>
      </c>
      <c r="G660" s="13">
        <v>7.6619273301737803E-2</v>
      </c>
      <c r="H660" s="13">
        <v>-3</v>
      </c>
      <c r="I660" s="13">
        <v>-1.5463917525773101</v>
      </c>
    </row>
    <row r="661" spans="1:9" x14ac:dyDescent="0.2">
      <c r="A661" s="13" t="s">
        <v>550</v>
      </c>
      <c r="B661" s="13" t="s">
        <v>210</v>
      </c>
      <c r="C661" s="13" t="s">
        <v>390</v>
      </c>
      <c r="D661" s="13">
        <v>64</v>
      </c>
      <c r="E661" s="13">
        <v>0.412903225806452</v>
      </c>
      <c r="F661" s="13">
        <v>67</v>
      </c>
      <c r="G661" s="13">
        <v>0.42138364779874199</v>
      </c>
      <c r="H661" s="13">
        <v>-3</v>
      </c>
      <c r="I661" s="13">
        <v>-4.4776119402985097</v>
      </c>
    </row>
    <row r="662" spans="1:9" x14ac:dyDescent="0.2">
      <c r="A662" s="13" t="s">
        <v>558</v>
      </c>
      <c r="B662" s="13" t="s">
        <v>178</v>
      </c>
      <c r="C662" s="13" t="s">
        <v>393</v>
      </c>
      <c r="D662" s="13">
        <v>861</v>
      </c>
      <c r="E662" s="13">
        <v>0.31724392041267502</v>
      </c>
      <c r="F662" s="13">
        <v>864</v>
      </c>
      <c r="G662" s="13">
        <v>0.31521342575702299</v>
      </c>
      <c r="H662" s="13">
        <v>-3</v>
      </c>
      <c r="I662" s="13">
        <v>-0.34722222222222099</v>
      </c>
    </row>
    <row r="663" spans="1:9" x14ac:dyDescent="0.2">
      <c r="A663" s="13" t="s">
        <v>562</v>
      </c>
      <c r="B663" s="13" t="s">
        <v>163</v>
      </c>
      <c r="C663" s="13" t="s">
        <v>392</v>
      </c>
      <c r="D663" s="13">
        <v>44</v>
      </c>
      <c r="E663" s="13">
        <v>5.4746796068184597E-3</v>
      </c>
      <c r="F663" s="13">
        <v>47</v>
      </c>
      <c r="G663" s="13">
        <v>5.6497175141242903E-3</v>
      </c>
      <c r="H663" s="13">
        <v>-3</v>
      </c>
      <c r="I663" s="13">
        <v>-6.3829787234042499</v>
      </c>
    </row>
    <row r="664" spans="1:9" x14ac:dyDescent="0.2">
      <c r="A664" s="13" t="s">
        <v>580</v>
      </c>
      <c r="B664" s="13" t="s">
        <v>229</v>
      </c>
      <c r="C664" s="13" t="s">
        <v>389</v>
      </c>
      <c r="D664" s="13">
        <v>6</v>
      </c>
      <c r="E664" s="13">
        <v>4.7619047619047603E-2</v>
      </c>
      <c r="F664" s="13">
        <v>9</v>
      </c>
      <c r="G664" s="13">
        <v>6.9767441860465101E-2</v>
      </c>
      <c r="H664" s="13">
        <v>-3</v>
      </c>
      <c r="I664" s="13">
        <v>-33.3333333333333</v>
      </c>
    </row>
    <row r="665" spans="1:9" x14ac:dyDescent="0.2">
      <c r="A665" s="13" t="s">
        <v>591</v>
      </c>
      <c r="B665" s="13" t="s">
        <v>249</v>
      </c>
      <c r="C665" s="13" t="s">
        <v>395</v>
      </c>
      <c r="D665" s="13">
        <v>31</v>
      </c>
      <c r="E665" s="13">
        <v>1.20810600155885E-2</v>
      </c>
      <c r="F665" s="13">
        <v>34</v>
      </c>
      <c r="G665" s="13">
        <v>1.24542124542125E-2</v>
      </c>
      <c r="H665" s="13">
        <v>-3</v>
      </c>
      <c r="I665" s="13">
        <v>-8.8235294117647101</v>
      </c>
    </row>
    <row r="666" spans="1:9" x14ac:dyDescent="0.2">
      <c r="A666" s="13" t="s">
        <v>591</v>
      </c>
      <c r="B666" s="13" t="s">
        <v>249</v>
      </c>
      <c r="C666" s="13" t="s">
        <v>392</v>
      </c>
      <c r="D666" s="13">
        <v>80</v>
      </c>
      <c r="E666" s="13">
        <v>3.1176929072486401E-2</v>
      </c>
      <c r="F666" s="13">
        <v>83</v>
      </c>
      <c r="G666" s="13">
        <v>3.0402930402930399E-2</v>
      </c>
      <c r="H666" s="13">
        <v>-3</v>
      </c>
      <c r="I666" s="13">
        <v>-3.6144578313253</v>
      </c>
    </row>
    <row r="667" spans="1:9" x14ac:dyDescent="0.2">
      <c r="A667" s="13" t="s">
        <v>599</v>
      </c>
      <c r="B667" s="13" t="s">
        <v>244</v>
      </c>
      <c r="C667" s="13" t="s">
        <v>388</v>
      </c>
      <c r="D667" s="13">
        <v>169</v>
      </c>
      <c r="E667" s="13">
        <v>0.24816446402349501</v>
      </c>
      <c r="F667" s="13">
        <v>172</v>
      </c>
      <c r="G667" s="13">
        <v>0.25256975036710699</v>
      </c>
      <c r="H667" s="13">
        <v>-3</v>
      </c>
      <c r="I667" s="13">
        <v>-1.7441860465116299</v>
      </c>
    </row>
    <row r="668" spans="1:9" x14ac:dyDescent="0.2">
      <c r="A668" s="13" t="s">
        <v>604</v>
      </c>
      <c r="B668" s="13" t="s">
        <v>174</v>
      </c>
      <c r="C668" s="13" t="s">
        <v>389</v>
      </c>
      <c r="D668" s="13">
        <v>23</v>
      </c>
      <c r="E668" s="13">
        <v>4.9356223175965698E-2</v>
      </c>
      <c r="F668" s="13">
        <v>26</v>
      </c>
      <c r="G668" s="13">
        <v>4.3405676126878102E-2</v>
      </c>
      <c r="H668" s="13">
        <v>-3</v>
      </c>
      <c r="I668" s="13">
        <v>-11.538461538461499</v>
      </c>
    </row>
    <row r="669" spans="1:9" x14ac:dyDescent="0.2">
      <c r="A669" s="13" t="s">
        <v>607</v>
      </c>
      <c r="B669" s="13" t="s">
        <v>172</v>
      </c>
      <c r="C669" s="13" t="s">
        <v>395</v>
      </c>
      <c r="D669" s="13">
        <v>76</v>
      </c>
      <c r="E669" s="13">
        <v>0.13499111900532901</v>
      </c>
      <c r="F669" s="13">
        <v>79</v>
      </c>
      <c r="G669" s="13">
        <v>0.14259927797833899</v>
      </c>
      <c r="H669" s="13">
        <v>-3</v>
      </c>
      <c r="I669" s="13">
        <v>-3.79746835443038</v>
      </c>
    </row>
    <row r="670" spans="1:9" x14ac:dyDescent="0.2">
      <c r="A670" s="13" t="s">
        <v>682</v>
      </c>
      <c r="B670" s="13" t="s">
        <v>247</v>
      </c>
      <c r="C670" s="13" t="s">
        <v>389</v>
      </c>
      <c r="D670" s="13">
        <v>119</v>
      </c>
      <c r="E670" s="13">
        <v>0.12850971922246199</v>
      </c>
      <c r="F670" s="13">
        <v>123</v>
      </c>
      <c r="G670" s="13">
        <v>0.13197424892703899</v>
      </c>
      <c r="H670" s="13">
        <v>-4</v>
      </c>
      <c r="I670" s="13">
        <v>-3.2520325203252001</v>
      </c>
    </row>
    <row r="671" spans="1:9" x14ac:dyDescent="0.2">
      <c r="A671" s="13" t="s">
        <v>683</v>
      </c>
      <c r="B671" s="13" t="s">
        <v>259</v>
      </c>
      <c r="C671" s="13" t="s">
        <v>393</v>
      </c>
      <c r="D671" s="13">
        <v>226</v>
      </c>
      <c r="E671" s="13">
        <v>0.11577868852459</v>
      </c>
      <c r="F671" s="13">
        <v>230</v>
      </c>
      <c r="G671" s="13">
        <v>0.11414392059553299</v>
      </c>
      <c r="H671" s="13">
        <v>-4</v>
      </c>
      <c r="I671" s="13">
        <v>-1.73913043478261</v>
      </c>
    </row>
    <row r="672" spans="1:9" x14ac:dyDescent="0.2">
      <c r="A672" s="13" t="s">
        <v>615</v>
      </c>
      <c r="B672" s="13" t="s">
        <v>197</v>
      </c>
      <c r="C672" s="13" t="s">
        <v>393</v>
      </c>
      <c r="D672" s="13">
        <v>1371</v>
      </c>
      <c r="E672" s="13">
        <v>0.123524641859627</v>
      </c>
      <c r="F672" s="13">
        <v>1375</v>
      </c>
      <c r="G672" s="13">
        <v>0.123451247979889</v>
      </c>
      <c r="H672" s="13">
        <v>-4</v>
      </c>
      <c r="I672" s="13">
        <v>-0.29090909090908601</v>
      </c>
    </row>
    <row r="673" spans="1:9" x14ac:dyDescent="0.2">
      <c r="A673" s="13" t="s">
        <v>527</v>
      </c>
      <c r="B673" s="13" t="s">
        <v>266</v>
      </c>
      <c r="C673" s="13" t="s">
        <v>395</v>
      </c>
      <c r="D673" s="13">
        <v>1186</v>
      </c>
      <c r="E673" s="13">
        <v>0.105807832991346</v>
      </c>
      <c r="F673" s="13">
        <v>1190</v>
      </c>
      <c r="G673" s="13">
        <v>0.10063424947145901</v>
      </c>
      <c r="H673" s="13">
        <v>-4</v>
      </c>
      <c r="I673" s="13">
        <v>-0.33613445378151102</v>
      </c>
    </row>
    <row r="674" spans="1:9" x14ac:dyDescent="0.2">
      <c r="A674" s="13" t="s">
        <v>528</v>
      </c>
      <c r="B674" s="13" t="s">
        <v>272</v>
      </c>
      <c r="C674" s="13" t="s">
        <v>393</v>
      </c>
      <c r="D674" s="13">
        <v>216</v>
      </c>
      <c r="E674" s="13">
        <v>5.7523302263648497E-2</v>
      </c>
      <c r="F674" s="13">
        <v>220</v>
      </c>
      <c r="G674" s="13">
        <v>5.7864281956864799E-2</v>
      </c>
      <c r="H674" s="13">
        <v>-4</v>
      </c>
      <c r="I674" s="13">
        <v>-1.8181818181818199</v>
      </c>
    </row>
    <row r="675" spans="1:9" x14ac:dyDescent="0.2">
      <c r="A675" s="13" t="s">
        <v>532</v>
      </c>
      <c r="B675" s="13" t="s">
        <v>184</v>
      </c>
      <c r="C675" s="13" t="s">
        <v>391</v>
      </c>
      <c r="D675" s="13">
        <v>11</v>
      </c>
      <c r="E675" s="13">
        <v>3.3846153846153797E-2</v>
      </c>
      <c r="F675" s="13">
        <v>15</v>
      </c>
      <c r="G675" s="13">
        <v>4.3478260869565202E-2</v>
      </c>
      <c r="H675" s="13">
        <v>-4</v>
      </c>
      <c r="I675" s="13">
        <v>-26.6666666666667</v>
      </c>
    </row>
    <row r="676" spans="1:9" x14ac:dyDescent="0.2">
      <c r="A676" s="13" t="s">
        <v>534</v>
      </c>
      <c r="B676" s="13" t="s">
        <v>181</v>
      </c>
      <c r="C676" s="13" t="s">
        <v>393</v>
      </c>
      <c r="D676" s="13">
        <v>728</v>
      </c>
      <c r="E676" s="13">
        <v>0.31528800346470298</v>
      </c>
      <c r="F676" s="13">
        <v>732</v>
      </c>
      <c r="G676" s="13">
        <v>0.31429798196650899</v>
      </c>
      <c r="H676" s="13">
        <v>-4</v>
      </c>
      <c r="I676" s="13">
        <v>-0.54644808743169504</v>
      </c>
    </row>
    <row r="677" spans="1:9" x14ac:dyDescent="0.2">
      <c r="A677" s="13" t="s">
        <v>616</v>
      </c>
      <c r="B677" s="13" t="s">
        <v>168</v>
      </c>
      <c r="C677" s="13" t="s">
        <v>395</v>
      </c>
      <c r="D677" s="13">
        <v>231</v>
      </c>
      <c r="E677" s="13">
        <v>0.157894736842105</v>
      </c>
      <c r="F677" s="13">
        <v>235</v>
      </c>
      <c r="G677" s="13">
        <v>0.15112540192925999</v>
      </c>
      <c r="H677" s="13">
        <v>-4</v>
      </c>
      <c r="I677" s="13">
        <v>-1.7021276595744701</v>
      </c>
    </row>
    <row r="678" spans="1:9" x14ac:dyDescent="0.2">
      <c r="A678" s="13" t="s">
        <v>545</v>
      </c>
      <c r="B678" s="13" t="s">
        <v>202</v>
      </c>
      <c r="C678" s="13" t="s">
        <v>391</v>
      </c>
      <c r="D678" s="13">
        <v>326</v>
      </c>
      <c r="E678" s="13">
        <v>0.33367451381780999</v>
      </c>
      <c r="F678" s="13">
        <v>330</v>
      </c>
      <c r="G678" s="13">
        <v>0.33232628398791503</v>
      </c>
      <c r="H678" s="13">
        <v>-4</v>
      </c>
      <c r="I678" s="13">
        <v>-1.2121212121212099</v>
      </c>
    </row>
    <row r="679" spans="1:9" x14ac:dyDescent="0.2">
      <c r="A679" s="13" t="s">
        <v>556</v>
      </c>
      <c r="B679" s="13" t="s">
        <v>257</v>
      </c>
      <c r="C679" s="13" t="s">
        <v>392</v>
      </c>
      <c r="D679" s="13">
        <v>174</v>
      </c>
      <c r="E679" s="13">
        <v>3.8770053475935803E-2</v>
      </c>
      <c r="F679" s="13">
        <v>178</v>
      </c>
      <c r="G679" s="13">
        <v>3.7896529699808397E-2</v>
      </c>
      <c r="H679" s="13">
        <v>-4</v>
      </c>
      <c r="I679" s="13">
        <v>-2.2471910112359601</v>
      </c>
    </row>
    <row r="680" spans="1:9" x14ac:dyDescent="0.2">
      <c r="A680" s="13" t="s">
        <v>578</v>
      </c>
      <c r="B680" s="13" t="s">
        <v>173</v>
      </c>
      <c r="C680" s="13" t="s">
        <v>395</v>
      </c>
      <c r="D680" s="13">
        <v>147</v>
      </c>
      <c r="E680" s="13">
        <v>2.92887029288703E-2</v>
      </c>
      <c r="F680" s="13">
        <v>151</v>
      </c>
      <c r="G680" s="13">
        <v>3.1950909860347002E-2</v>
      </c>
      <c r="H680" s="13">
        <v>-4</v>
      </c>
      <c r="I680" s="13">
        <v>-2.64900662251656</v>
      </c>
    </row>
    <row r="681" spans="1:9" x14ac:dyDescent="0.2">
      <c r="A681" s="13" t="s">
        <v>586</v>
      </c>
      <c r="B681" s="13" t="s">
        <v>232</v>
      </c>
      <c r="C681" s="13" t="s">
        <v>392</v>
      </c>
      <c r="D681" s="13">
        <v>181</v>
      </c>
      <c r="E681" s="13">
        <v>0.20852534562212</v>
      </c>
      <c r="F681" s="13">
        <v>185</v>
      </c>
      <c r="G681" s="13">
        <v>0.20130576713819401</v>
      </c>
      <c r="H681" s="13">
        <v>-4</v>
      </c>
      <c r="I681" s="13">
        <v>-2.1621621621621601</v>
      </c>
    </row>
    <row r="682" spans="1:9" x14ac:dyDescent="0.2">
      <c r="A682" s="13" t="s">
        <v>588</v>
      </c>
      <c r="B682" s="13" t="s">
        <v>218</v>
      </c>
      <c r="C682" s="13" t="s">
        <v>389</v>
      </c>
      <c r="D682" s="13">
        <v>32</v>
      </c>
      <c r="E682" s="13">
        <v>0.32653061224489799</v>
      </c>
      <c r="F682" s="13">
        <v>36</v>
      </c>
      <c r="G682" s="13">
        <v>0.34285714285714303</v>
      </c>
      <c r="H682" s="13">
        <v>-4</v>
      </c>
      <c r="I682" s="13">
        <v>-11.1111111111111</v>
      </c>
    </row>
    <row r="683" spans="1:9" x14ac:dyDescent="0.2">
      <c r="A683" s="13" t="s">
        <v>594</v>
      </c>
      <c r="B683" s="13" t="s">
        <v>175</v>
      </c>
      <c r="C683" s="13" t="s">
        <v>393</v>
      </c>
      <c r="D683" s="13">
        <v>573</v>
      </c>
      <c r="E683" s="13">
        <v>0.112264890282132</v>
      </c>
      <c r="F683" s="13">
        <v>577</v>
      </c>
      <c r="G683" s="13">
        <v>0.107209215904868</v>
      </c>
      <c r="H683" s="13">
        <v>-4</v>
      </c>
      <c r="I683" s="13">
        <v>-0.69324090121317705</v>
      </c>
    </row>
    <row r="684" spans="1:9" x14ac:dyDescent="0.2">
      <c r="A684" s="13" t="s">
        <v>598</v>
      </c>
      <c r="B684" s="13" t="s">
        <v>166</v>
      </c>
      <c r="C684" s="13" t="s">
        <v>395</v>
      </c>
      <c r="D684" s="13">
        <v>219</v>
      </c>
      <c r="E684" s="13">
        <v>7.6950105411103295E-2</v>
      </c>
      <c r="F684" s="13">
        <v>223</v>
      </c>
      <c r="G684" s="13">
        <v>7.9699785561115094E-2</v>
      </c>
      <c r="H684" s="13">
        <v>-4</v>
      </c>
      <c r="I684" s="13">
        <v>-1.79372197309418</v>
      </c>
    </row>
    <row r="685" spans="1:9" x14ac:dyDescent="0.2">
      <c r="A685" s="13" t="s">
        <v>600</v>
      </c>
      <c r="B685" s="13" t="s">
        <v>199</v>
      </c>
      <c r="C685" s="13" t="s">
        <v>389</v>
      </c>
      <c r="D685" s="13">
        <v>43</v>
      </c>
      <c r="E685" s="13">
        <v>3.90909090909091E-2</v>
      </c>
      <c r="F685" s="13">
        <v>47</v>
      </c>
      <c r="G685" s="13">
        <v>4.2418772563176901E-2</v>
      </c>
      <c r="H685" s="13">
        <v>-4</v>
      </c>
      <c r="I685" s="13">
        <v>-8.5106382978723403</v>
      </c>
    </row>
    <row r="686" spans="1:9" x14ac:dyDescent="0.2">
      <c r="A686" s="13" t="s">
        <v>687</v>
      </c>
      <c r="B686" s="13" t="s">
        <v>273</v>
      </c>
      <c r="C686" s="13" t="s">
        <v>390</v>
      </c>
      <c r="D686" s="13">
        <v>97</v>
      </c>
      <c r="E686" s="13">
        <v>8.83424408014572E-2</v>
      </c>
      <c r="F686" s="13">
        <v>102</v>
      </c>
      <c r="G686" s="13">
        <v>9.2391304347826095E-2</v>
      </c>
      <c r="H686" s="13">
        <v>-5</v>
      </c>
      <c r="I686" s="13">
        <v>-4.9019607843137303</v>
      </c>
    </row>
    <row r="687" spans="1:9" x14ac:dyDescent="0.2">
      <c r="A687" s="13" t="s">
        <v>687</v>
      </c>
      <c r="B687" s="13" t="s">
        <v>273</v>
      </c>
      <c r="C687" s="13" t="s">
        <v>395</v>
      </c>
      <c r="D687" s="13">
        <v>308</v>
      </c>
      <c r="E687" s="13">
        <v>0.28051001821493599</v>
      </c>
      <c r="F687" s="13">
        <v>313</v>
      </c>
      <c r="G687" s="13">
        <v>0.283514492753623</v>
      </c>
      <c r="H687" s="13">
        <v>-5</v>
      </c>
      <c r="I687" s="13">
        <v>-1.59744408945687</v>
      </c>
    </row>
    <row r="688" spans="1:9" x14ac:dyDescent="0.2">
      <c r="A688" s="13" t="s">
        <v>686</v>
      </c>
      <c r="B688" s="13" t="s">
        <v>268</v>
      </c>
      <c r="C688" s="13" t="s">
        <v>391</v>
      </c>
      <c r="D688" s="13">
        <v>547</v>
      </c>
      <c r="E688" s="13">
        <v>0.25596630790828301</v>
      </c>
      <c r="F688" s="13">
        <v>552</v>
      </c>
      <c r="G688" s="13">
        <v>0.25650557620817799</v>
      </c>
      <c r="H688" s="13">
        <v>-5</v>
      </c>
      <c r="I688" s="13">
        <v>-0.90579710144927905</v>
      </c>
    </row>
    <row r="689" spans="1:9" x14ac:dyDescent="0.2">
      <c r="A689" s="13" t="s">
        <v>703</v>
      </c>
      <c r="B689" s="13" t="s">
        <v>221</v>
      </c>
      <c r="C689" s="13" t="s">
        <v>389</v>
      </c>
      <c r="D689" s="13">
        <v>49</v>
      </c>
      <c r="E689" s="13">
        <v>0.5</v>
      </c>
      <c r="F689" s="13">
        <v>54</v>
      </c>
      <c r="G689" s="13">
        <v>0.54</v>
      </c>
      <c r="H689" s="13">
        <v>-5</v>
      </c>
      <c r="I689" s="13">
        <v>-9.2592592592592595</v>
      </c>
    </row>
    <row r="690" spans="1:9" x14ac:dyDescent="0.2">
      <c r="A690" s="13" t="s">
        <v>623</v>
      </c>
      <c r="B690" s="13" t="s">
        <v>254</v>
      </c>
      <c r="C690" s="13" t="s">
        <v>392</v>
      </c>
      <c r="D690" s="13">
        <v>194</v>
      </c>
      <c r="E690" s="13">
        <v>2.6619099890230501E-2</v>
      </c>
      <c r="F690" s="13">
        <v>199</v>
      </c>
      <c r="G690" s="13">
        <v>2.8295179866344399E-2</v>
      </c>
      <c r="H690" s="13">
        <v>-5</v>
      </c>
      <c r="I690" s="13">
        <v>-2.5125628140703502</v>
      </c>
    </row>
    <row r="691" spans="1:9" x14ac:dyDescent="0.2">
      <c r="A691" s="13" t="s">
        <v>548</v>
      </c>
      <c r="B691" s="13" t="s">
        <v>206</v>
      </c>
      <c r="C691" s="13" t="s">
        <v>391</v>
      </c>
      <c r="D691" s="13">
        <v>67</v>
      </c>
      <c r="E691" s="13">
        <v>9.4900849858356895E-2</v>
      </c>
      <c r="F691" s="13">
        <v>72</v>
      </c>
      <c r="G691" s="13">
        <v>0.101694915254237</v>
      </c>
      <c r="H691" s="13">
        <v>-5</v>
      </c>
      <c r="I691" s="13">
        <v>-6.9444444444444402</v>
      </c>
    </row>
    <row r="692" spans="1:9" x14ac:dyDescent="0.2">
      <c r="A692" s="13" t="s">
        <v>562</v>
      </c>
      <c r="B692" s="13" t="s">
        <v>163</v>
      </c>
      <c r="C692" s="13" t="s">
        <v>391</v>
      </c>
      <c r="D692" s="13">
        <v>130</v>
      </c>
      <c r="E692" s="13">
        <v>1.61751897474182E-2</v>
      </c>
      <c r="F692" s="13">
        <v>135</v>
      </c>
      <c r="G692" s="13">
        <v>1.62279120086549E-2</v>
      </c>
      <c r="H692" s="13">
        <v>-5</v>
      </c>
      <c r="I692" s="13">
        <v>-3.7037037037037099</v>
      </c>
    </row>
    <row r="693" spans="1:9" x14ac:dyDescent="0.2">
      <c r="A693" s="13" t="s">
        <v>578</v>
      </c>
      <c r="B693" s="13" t="s">
        <v>173</v>
      </c>
      <c r="C693" s="13" t="s">
        <v>394</v>
      </c>
      <c r="D693" s="13">
        <v>182</v>
      </c>
      <c r="E693" s="13">
        <v>3.6262203626220402E-2</v>
      </c>
      <c r="F693" s="13">
        <v>187</v>
      </c>
      <c r="G693" s="13">
        <v>3.9568345323740997E-2</v>
      </c>
      <c r="H693" s="13">
        <v>-5</v>
      </c>
      <c r="I693" s="13">
        <v>-2.6737967914438499</v>
      </c>
    </row>
    <row r="694" spans="1:9" x14ac:dyDescent="0.2">
      <c r="A694" s="13" t="s">
        <v>591</v>
      </c>
      <c r="B694" s="13" t="s">
        <v>249</v>
      </c>
      <c r="C694" s="13" t="s">
        <v>393</v>
      </c>
      <c r="D694" s="13">
        <v>250</v>
      </c>
      <c r="E694" s="13">
        <v>9.7427903351519907E-2</v>
      </c>
      <c r="F694" s="13">
        <v>255</v>
      </c>
      <c r="G694" s="13">
        <v>9.3406593406593394E-2</v>
      </c>
      <c r="H694" s="13">
        <v>-5</v>
      </c>
      <c r="I694" s="13">
        <v>-1.9607843137254899</v>
      </c>
    </row>
    <row r="695" spans="1:9" x14ac:dyDescent="0.2">
      <c r="A695" s="13" t="s">
        <v>594</v>
      </c>
      <c r="B695" s="13" t="s">
        <v>175</v>
      </c>
      <c r="C695" s="13" t="s">
        <v>395</v>
      </c>
      <c r="D695" s="13">
        <v>261</v>
      </c>
      <c r="E695" s="13">
        <v>5.1136363636363598E-2</v>
      </c>
      <c r="F695" s="13">
        <v>266</v>
      </c>
      <c r="G695" s="13">
        <v>4.94240059457451E-2</v>
      </c>
      <c r="H695" s="13">
        <v>-5</v>
      </c>
      <c r="I695" s="13">
        <v>-1.8796992481203001</v>
      </c>
    </row>
    <row r="696" spans="1:9" x14ac:dyDescent="0.2">
      <c r="A696" s="13" t="s">
        <v>596</v>
      </c>
      <c r="B696" s="13" t="s">
        <v>250</v>
      </c>
      <c r="C696" s="13" t="s">
        <v>395</v>
      </c>
      <c r="D696" s="13">
        <v>131</v>
      </c>
      <c r="E696" s="13">
        <v>0.31873479318734799</v>
      </c>
      <c r="F696" s="13">
        <v>136</v>
      </c>
      <c r="G696" s="13">
        <v>0.32929782082324499</v>
      </c>
      <c r="H696" s="13">
        <v>-5</v>
      </c>
      <c r="I696" s="13">
        <v>-3.6764705882352899</v>
      </c>
    </row>
    <row r="697" spans="1:9" x14ac:dyDescent="0.2">
      <c r="A697" s="13" t="s">
        <v>612</v>
      </c>
      <c r="B697" s="13" t="s">
        <v>269</v>
      </c>
      <c r="C697" s="13" t="s">
        <v>389</v>
      </c>
      <c r="D697" s="13">
        <v>174</v>
      </c>
      <c r="E697" s="13">
        <v>5.1357733175915E-2</v>
      </c>
      <c r="F697" s="13">
        <v>179</v>
      </c>
      <c r="G697" s="13">
        <v>5.2400468384074902E-2</v>
      </c>
      <c r="H697" s="13">
        <v>-5</v>
      </c>
      <c r="I697" s="13">
        <v>-2.7932960893854801</v>
      </c>
    </row>
    <row r="698" spans="1:9" x14ac:dyDescent="0.2">
      <c r="A698" s="13" t="s">
        <v>682</v>
      </c>
      <c r="B698" s="13" t="s">
        <v>247</v>
      </c>
      <c r="C698" s="13" t="s">
        <v>391</v>
      </c>
      <c r="D698" s="13">
        <v>345</v>
      </c>
      <c r="E698" s="13">
        <v>0.37257019438444899</v>
      </c>
      <c r="F698" s="13">
        <v>351</v>
      </c>
      <c r="G698" s="13">
        <v>0.37660944206008601</v>
      </c>
      <c r="H698" s="13">
        <v>-6</v>
      </c>
      <c r="I698" s="13">
        <v>-1.70940170940171</v>
      </c>
    </row>
    <row r="699" spans="1:9" x14ac:dyDescent="0.2">
      <c r="A699" s="13" t="s">
        <v>685</v>
      </c>
      <c r="B699" s="13" t="s">
        <v>261</v>
      </c>
      <c r="C699" s="13" t="s">
        <v>389</v>
      </c>
      <c r="D699" s="13">
        <v>64</v>
      </c>
      <c r="E699" s="13">
        <v>6.4516129032258104E-2</v>
      </c>
      <c r="F699" s="13">
        <v>70</v>
      </c>
      <c r="G699" s="13">
        <v>6.9306930693069299E-2</v>
      </c>
      <c r="H699" s="13">
        <v>-6</v>
      </c>
      <c r="I699" s="13">
        <v>-8.5714285714285694</v>
      </c>
    </row>
    <row r="700" spans="1:9" x14ac:dyDescent="0.2">
      <c r="A700" s="13" t="s">
        <v>537</v>
      </c>
      <c r="B700" s="13" t="s">
        <v>239</v>
      </c>
      <c r="C700" s="13" t="s">
        <v>389</v>
      </c>
      <c r="D700" s="13">
        <v>29</v>
      </c>
      <c r="E700" s="13">
        <v>4.66237942122186E-2</v>
      </c>
      <c r="F700" s="13">
        <v>35</v>
      </c>
      <c r="G700" s="13">
        <v>5.5205047318611998E-2</v>
      </c>
      <c r="H700" s="13">
        <v>-6</v>
      </c>
      <c r="I700" s="13">
        <v>-17.1428571428571</v>
      </c>
    </row>
    <row r="701" spans="1:9" x14ac:dyDescent="0.2">
      <c r="A701" s="13" t="s">
        <v>577</v>
      </c>
      <c r="B701" s="13" t="s">
        <v>208</v>
      </c>
      <c r="C701" s="13" t="s">
        <v>389</v>
      </c>
      <c r="D701" s="13">
        <v>18</v>
      </c>
      <c r="E701" s="13">
        <v>3.1523642732049002E-2</v>
      </c>
      <c r="F701" s="13">
        <v>24</v>
      </c>
      <c r="G701" s="13">
        <v>4.21792618629174E-2</v>
      </c>
      <c r="H701" s="13">
        <v>-6</v>
      </c>
      <c r="I701" s="13">
        <v>-25</v>
      </c>
    </row>
    <row r="702" spans="1:9" x14ac:dyDescent="0.2">
      <c r="A702" s="13" t="s">
        <v>599</v>
      </c>
      <c r="B702" s="13" t="s">
        <v>244</v>
      </c>
      <c r="C702" s="13" t="s">
        <v>393</v>
      </c>
      <c r="D702" s="13">
        <v>163</v>
      </c>
      <c r="E702" s="13">
        <v>0.23935389133627</v>
      </c>
      <c r="F702" s="13">
        <v>169</v>
      </c>
      <c r="G702" s="13">
        <v>0.24816446402349501</v>
      </c>
      <c r="H702" s="13">
        <v>-6</v>
      </c>
      <c r="I702" s="13">
        <v>-3.5502958579881598</v>
      </c>
    </row>
    <row r="703" spans="1:9" x14ac:dyDescent="0.2">
      <c r="A703" s="13" t="s">
        <v>610</v>
      </c>
      <c r="B703" s="13" t="s">
        <v>156</v>
      </c>
      <c r="C703" s="13" t="s">
        <v>396</v>
      </c>
      <c r="D703" s="13">
        <v>281</v>
      </c>
      <c r="E703" s="13">
        <v>2.2292917833540899E-3</v>
      </c>
      <c r="F703" s="13">
        <v>287</v>
      </c>
      <c r="G703" s="13">
        <v>2.22945522057624E-3</v>
      </c>
      <c r="H703" s="13">
        <v>-6</v>
      </c>
      <c r="I703" s="13">
        <v>-2.0905923344947799</v>
      </c>
    </row>
    <row r="704" spans="1:9" x14ac:dyDescent="0.2">
      <c r="A704" s="13" t="s">
        <v>697</v>
      </c>
      <c r="B704" s="13" t="s">
        <v>275</v>
      </c>
      <c r="C704" s="13" t="s">
        <v>393</v>
      </c>
      <c r="D704" s="13">
        <v>452</v>
      </c>
      <c r="E704" s="13">
        <v>0.18196457326892099</v>
      </c>
      <c r="F704" s="13">
        <v>459</v>
      </c>
      <c r="G704" s="13">
        <v>0.18272292993630601</v>
      </c>
      <c r="H704" s="13">
        <v>-7</v>
      </c>
      <c r="I704" s="13">
        <v>-1.52505446623094</v>
      </c>
    </row>
    <row r="705" spans="1:9" x14ac:dyDescent="0.2">
      <c r="A705" s="13" t="s">
        <v>623</v>
      </c>
      <c r="B705" s="13" t="s">
        <v>254</v>
      </c>
      <c r="C705" s="13" t="s">
        <v>388</v>
      </c>
      <c r="D705" s="13">
        <v>143</v>
      </c>
      <c r="E705" s="13">
        <v>1.9621295279912201E-2</v>
      </c>
      <c r="F705" s="13">
        <v>150</v>
      </c>
      <c r="G705" s="13">
        <v>2.1328025024882701E-2</v>
      </c>
      <c r="H705" s="13">
        <v>-7</v>
      </c>
      <c r="I705" s="13">
        <v>-4.6666666666666599</v>
      </c>
    </row>
    <row r="706" spans="1:9" x14ac:dyDescent="0.2">
      <c r="A706" s="13" t="s">
        <v>573</v>
      </c>
      <c r="B706" s="13" t="s">
        <v>227</v>
      </c>
      <c r="C706" s="13" t="s">
        <v>389</v>
      </c>
      <c r="D706" s="13">
        <v>7</v>
      </c>
      <c r="E706" s="13">
        <v>3.9325842696629199E-2</v>
      </c>
      <c r="F706" s="13">
        <v>14</v>
      </c>
      <c r="G706" s="13">
        <v>9.2105263157894704E-2</v>
      </c>
      <c r="H706" s="13">
        <v>-7</v>
      </c>
      <c r="I706" s="13">
        <v>-50</v>
      </c>
    </row>
    <row r="707" spans="1:9" x14ac:dyDescent="0.2">
      <c r="A707" s="13" t="s">
        <v>583</v>
      </c>
      <c r="B707" s="13" t="s">
        <v>231</v>
      </c>
      <c r="C707" s="13" t="s">
        <v>389</v>
      </c>
      <c r="D707" s="13">
        <v>9</v>
      </c>
      <c r="E707" s="13">
        <v>0.219512195121951</v>
      </c>
      <c r="F707" s="13">
        <v>16</v>
      </c>
      <c r="G707" s="13">
        <v>0.33333333333333298</v>
      </c>
      <c r="H707" s="13">
        <v>-7</v>
      </c>
      <c r="I707" s="13">
        <v>-43.75</v>
      </c>
    </row>
    <row r="708" spans="1:9" x14ac:dyDescent="0.2">
      <c r="A708" s="13" t="s">
        <v>603</v>
      </c>
      <c r="B708" s="13" t="s">
        <v>189</v>
      </c>
      <c r="C708" s="13" t="s">
        <v>393</v>
      </c>
      <c r="D708" s="13">
        <v>482</v>
      </c>
      <c r="E708" s="13">
        <v>0.33058984910836797</v>
      </c>
      <c r="F708" s="13">
        <v>489</v>
      </c>
      <c r="G708" s="13">
        <v>0.32730923694779102</v>
      </c>
      <c r="H708" s="13">
        <v>-7</v>
      </c>
      <c r="I708" s="13">
        <v>-1.43149284253579</v>
      </c>
    </row>
    <row r="709" spans="1:9" x14ac:dyDescent="0.2">
      <c r="A709" s="13" t="s">
        <v>605</v>
      </c>
      <c r="B709" s="13" t="s">
        <v>270</v>
      </c>
      <c r="C709" s="13" t="s">
        <v>388</v>
      </c>
      <c r="D709" s="13">
        <v>3747</v>
      </c>
      <c r="E709" s="13">
        <v>9.8972503235690304E-2</v>
      </c>
      <c r="F709" s="13">
        <v>3754</v>
      </c>
      <c r="G709" s="13">
        <v>9.8530183727034107E-2</v>
      </c>
      <c r="H709" s="13">
        <v>-7</v>
      </c>
      <c r="I709" s="13">
        <v>-0.18646776771443799</v>
      </c>
    </row>
    <row r="710" spans="1:9" x14ac:dyDescent="0.2">
      <c r="A710" s="13" t="s">
        <v>693</v>
      </c>
      <c r="B710" s="13" t="s">
        <v>200</v>
      </c>
      <c r="C710" s="13" t="s">
        <v>391</v>
      </c>
      <c r="D710" s="13">
        <v>55</v>
      </c>
      <c r="E710" s="13">
        <v>0.138190954773869</v>
      </c>
      <c r="F710" s="13">
        <v>63</v>
      </c>
      <c r="G710" s="13">
        <v>0.15403422982885101</v>
      </c>
      <c r="H710" s="13">
        <v>-8</v>
      </c>
      <c r="I710" s="13">
        <v>-12.698412698412699</v>
      </c>
    </row>
    <row r="711" spans="1:9" x14ac:dyDescent="0.2">
      <c r="A711" s="13" t="s">
        <v>691</v>
      </c>
      <c r="B711" s="13" t="s">
        <v>274</v>
      </c>
      <c r="C711" s="13" t="s">
        <v>393</v>
      </c>
      <c r="D711" s="13">
        <v>181</v>
      </c>
      <c r="E711" s="13">
        <v>4.8163916977115501E-2</v>
      </c>
      <c r="F711" s="13">
        <v>189</v>
      </c>
      <c r="G711" s="13">
        <v>4.0332906530089599E-2</v>
      </c>
      <c r="H711" s="13">
        <v>-8</v>
      </c>
      <c r="I711" s="13">
        <v>-4.2328042328042299</v>
      </c>
    </row>
    <row r="712" spans="1:9" x14ac:dyDescent="0.2">
      <c r="A712" s="13" t="s">
        <v>697</v>
      </c>
      <c r="B712" s="13" t="s">
        <v>275</v>
      </c>
      <c r="C712" s="13" t="s">
        <v>388</v>
      </c>
      <c r="D712" s="13">
        <v>34</v>
      </c>
      <c r="E712" s="13">
        <v>1.3687600644122401E-2</v>
      </c>
      <c r="F712" s="13">
        <v>42</v>
      </c>
      <c r="G712" s="13">
        <v>1.6719745222929901E-2</v>
      </c>
      <c r="H712" s="13">
        <v>-8</v>
      </c>
      <c r="I712" s="13">
        <v>-19.047619047619001</v>
      </c>
    </row>
    <row r="713" spans="1:9" x14ac:dyDescent="0.2">
      <c r="A713" s="13" t="s">
        <v>689</v>
      </c>
      <c r="B713" s="13" t="s">
        <v>160</v>
      </c>
      <c r="C713" s="13" t="s">
        <v>391</v>
      </c>
      <c r="D713" s="13">
        <v>871</v>
      </c>
      <c r="E713" s="13">
        <v>0.14553049289891401</v>
      </c>
      <c r="F713" s="13">
        <v>879</v>
      </c>
      <c r="G713" s="13">
        <v>0.13485731819576599</v>
      </c>
      <c r="H713" s="13">
        <v>-8</v>
      </c>
      <c r="I713" s="13">
        <v>-0.91012514220705198</v>
      </c>
    </row>
    <row r="714" spans="1:9" x14ac:dyDescent="0.2">
      <c r="A714" s="13" t="s">
        <v>527</v>
      </c>
      <c r="B714" s="13" t="s">
        <v>266</v>
      </c>
      <c r="C714" s="13" t="s">
        <v>392</v>
      </c>
      <c r="D714" s="13">
        <v>341</v>
      </c>
      <c r="E714" s="13">
        <v>3.04219823356232E-2</v>
      </c>
      <c r="F714" s="13">
        <v>349</v>
      </c>
      <c r="G714" s="13">
        <v>2.95137420718816E-2</v>
      </c>
      <c r="H714" s="13">
        <v>-8</v>
      </c>
      <c r="I714" s="13">
        <v>-2.2922636103151799</v>
      </c>
    </row>
    <row r="715" spans="1:9" x14ac:dyDescent="0.2">
      <c r="A715" s="13" t="s">
        <v>549</v>
      </c>
      <c r="B715" s="13" t="s">
        <v>209</v>
      </c>
      <c r="C715" s="13" t="s">
        <v>389</v>
      </c>
      <c r="D715" s="13">
        <v>142</v>
      </c>
      <c r="E715" s="13">
        <v>5.6618819776714499E-2</v>
      </c>
      <c r="F715" s="13">
        <v>150</v>
      </c>
      <c r="G715" s="13">
        <v>5.92417061611374E-2</v>
      </c>
      <c r="H715" s="13">
        <v>-8</v>
      </c>
      <c r="I715" s="13">
        <v>-5.3333333333333304</v>
      </c>
    </row>
    <row r="716" spans="1:9" x14ac:dyDescent="0.2">
      <c r="A716" s="13" t="s">
        <v>585</v>
      </c>
      <c r="B716" s="13" t="s">
        <v>193</v>
      </c>
      <c r="C716" s="13" t="s">
        <v>389</v>
      </c>
      <c r="D716" s="13">
        <v>708</v>
      </c>
      <c r="E716" s="13">
        <v>4.4798785117691697E-2</v>
      </c>
      <c r="F716" s="13">
        <v>716</v>
      </c>
      <c r="G716" s="13">
        <v>4.5184904707812702E-2</v>
      </c>
      <c r="H716" s="13">
        <v>-8</v>
      </c>
      <c r="I716" s="13">
        <v>-1.1173184357541901</v>
      </c>
    </row>
    <row r="717" spans="1:9" x14ac:dyDescent="0.2">
      <c r="A717" s="13" t="s">
        <v>623</v>
      </c>
      <c r="B717" s="13" t="s">
        <v>254</v>
      </c>
      <c r="C717" s="13" t="s">
        <v>393</v>
      </c>
      <c r="D717" s="13">
        <v>1028</v>
      </c>
      <c r="E717" s="13">
        <v>0.14105378704720101</v>
      </c>
      <c r="F717" s="13">
        <v>1037</v>
      </c>
      <c r="G717" s="13">
        <v>0.14744774633868901</v>
      </c>
      <c r="H717" s="13">
        <v>-9</v>
      </c>
      <c r="I717" s="13">
        <v>-0.86788813886210503</v>
      </c>
    </row>
    <row r="718" spans="1:9" x14ac:dyDescent="0.2">
      <c r="A718" s="13" t="s">
        <v>560</v>
      </c>
      <c r="B718" s="13" t="s">
        <v>263</v>
      </c>
      <c r="C718" s="13" t="s">
        <v>388</v>
      </c>
      <c r="D718" s="13">
        <v>240</v>
      </c>
      <c r="E718" s="13">
        <v>0.116674769081186</v>
      </c>
      <c r="F718" s="13">
        <v>249</v>
      </c>
      <c r="G718" s="13">
        <v>0.122902270483712</v>
      </c>
      <c r="H718" s="13">
        <v>-9</v>
      </c>
      <c r="I718" s="13">
        <v>-3.6144578313253</v>
      </c>
    </row>
    <row r="719" spans="1:9" x14ac:dyDescent="0.2">
      <c r="A719" s="13" t="s">
        <v>585</v>
      </c>
      <c r="B719" s="13" t="s">
        <v>193</v>
      </c>
      <c r="C719" s="13" t="s">
        <v>395</v>
      </c>
      <c r="D719" s="13">
        <v>911</v>
      </c>
      <c r="E719" s="13">
        <v>5.76436345229056E-2</v>
      </c>
      <c r="F719" s="13">
        <v>920</v>
      </c>
      <c r="G719" s="13">
        <v>5.8058816105010701E-2</v>
      </c>
      <c r="H719" s="13">
        <v>-9</v>
      </c>
      <c r="I719" s="13">
        <v>-0.97826086956521696</v>
      </c>
    </row>
    <row r="720" spans="1:9" x14ac:dyDescent="0.2">
      <c r="A720" s="13" t="s">
        <v>683</v>
      </c>
      <c r="B720" s="13" t="s">
        <v>259</v>
      </c>
      <c r="C720" s="13" t="s">
        <v>389</v>
      </c>
      <c r="D720" s="13">
        <v>242</v>
      </c>
      <c r="E720" s="13">
        <v>0.123975409836066</v>
      </c>
      <c r="F720" s="13">
        <v>252</v>
      </c>
      <c r="G720" s="13">
        <v>0.12506203473945399</v>
      </c>
      <c r="H720" s="13">
        <v>-10</v>
      </c>
      <c r="I720" s="13">
        <v>-3.9682539682539701</v>
      </c>
    </row>
    <row r="721" spans="1:9" x14ac:dyDescent="0.2">
      <c r="A721" s="13" t="s">
        <v>694</v>
      </c>
      <c r="B721" s="13" t="s">
        <v>169</v>
      </c>
      <c r="C721" s="13" t="s">
        <v>390</v>
      </c>
      <c r="D721" s="13">
        <v>713</v>
      </c>
      <c r="E721" s="13">
        <v>0.241367637102234</v>
      </c>
      <c r="F721" s="13">
        <v>723</v>
      </c>
      <c r="G721" s="13">
        <v>0.24417426545086099</v>
      </c>
      <c r="H721" s="13">
        <v>-10</v>
      </c>
      <c r="I721" s="13">
        <v>-1.3831258644536599</v>
      </c>
    </row>
    <row r="722" spans="1:9" x14ac:dyDescent="0.2">
      <c r="A722" s="13" t="s">
        <v>533</v>
      </c>
      <c r="B722" s="13" t="s">
        <v>198</v>
      </c>
      <c r="C722" s="13" t="s">
        <v>388</v>
      </c>
      <c r="D722" s="13">
        <v>29</v>
      </c>
      <c r="E722" s="13">
        <v>8.6386654751265998E-3</v>
      </c>
      <c r="F722" s="13">
        <v>39</v>
      </c>
      <c r="G722" s="13">
        <v>1.29783693843594E-2</v>
      </c>
      <c r="H722" s="13">
        <v>-10</v>
      </c>
      <c r="I722" s="13">
        <v>-25.6410256410256</v>
      </c>
    </row>
    <row r="723" spans="1:9" x14ac:dyDescent="0.2">
      <c r="A723" s="13" t="s">
        <v>535</v>
      </c>
      <c r="B723" s="13" t="s">
        <v>157</v>
      </c>
      <c r="C723" s="13" t="s">
        <v>394</v>
      </c>
      <c r="D723" s="13">
        <v>142</v>
      </c>
      <c r="E723" s="13">
        <v>3.9669236786233101E-3</v>
      </c>
      <c r="F723" s="13">
        <v>152</v>
      </c>
      <c r="G723" s="13">
        <v>4.10566690076171E-3</v>
      </c>
      <c r="H723" s="13">
        <v>-10</v>
      </c>
      <c r="I723" s="13">
        <v>-6.5789473684210504</v>
      </c>
    </row>
    <row r="724" spans="1:9" x14ac:dyDescent="0.2">
      <c r="A724" s="13" t="s">
        <v>536</v>
      </c>
      <c r="B724" s="13" t="s">
        <v>176</v>
      </c>
      <c r="C724" s="13" t="s">
        <v>393</v>
      </c>
      <c r="D724" s="13">
        <v>690</v>
      </c>
      <c r="E724" s="13">
        <v>0.24424778761061899</v>
      </c>
      <c r="F724" s="13">
        <v>700</v>
      </c>
      <c r="G724" s="13">
        <v>0.29276453366792099</v>
      </c>
      <c r="H724" s="13">
        <v>-10</v>
      </c>
      <c r="I724" s="13">
        <v>-1.4285714285714199</v>
      </c>
    </row>
    <row r="725" spans="1:9" x14ac:dyDescent="0.2">
      <c r="A725" s="13" t="s">
        <v>542</v>
      </c>
      <c r="B725" s="13" t="s">
        <v>179</v>
      </c>
      <c r="C725" s="13" t="s">
        <v>392</v>
      </c>
      <c r="D725" s="13">
        <v>264</v>
      </c>
      <c r="E725" s="13">
        <v>4.4369747899159699E-2</v>
      </c>
      <c r="F725" s="13">
        <v>274</v>
      </c>
      <c r="G725" s="13">
        <v>4.5957732304595801E-2</v>
      </c>
      <c r="H725" s="13">
        <v>-10</v>
      </c>
      <c r="I725" s="13">
        <v>-3.6496350364963499</v>
      </c>
    </row>
    <row r="726" spans="1:9" x14ac:dyDescent="0.2">
      <c r="A726" s="13" t="s">
        <v>556</v>
      </c>
      <c r="B726" s="13" t="s">
        <v>257</v>
      </c>
      <c r="C726" s="13" t="s">
        <v>390</v>
      </c>
      <c r="D726" s="13">
        <v>152</v>
      </c>
      <c r="E726" s="13">
        <v>3.3868092691622102E-2</v>
      </c>
      <c r="F726" s="13">
        <v>162</v>
      </c>
      <c r="G726" s="13">
        <v>3.4490100063870599E-2</v>
      </c>
      <c r="H726" s="13">
        <v>-10</v>
      </c>
      <c r="I726" s="13">
        <v>-6.1728395061728403</v>
      </c>
    </row>
    <row r="727" spans="1:9" x14ac:dyDescent="0.2">
      <c r="A727" s="13" t="s">
        <v>559</v>
      </c>
      <c r="B727" s="13" t="s">
        <v>190</v>
      </c>
      <c r="C727" s="13" t="s">
        <v>391</v>
      </c>
      <c r="D727" s="13">
        <v>604</v>
      </c>
      <c r="E727" s="13">
        <v>0.433596554199569</v>
      </c>
      <c r="F727" s="13">
        <v>614</v>
      </c>
      <c r="G727" s="13">
        <v>0.43888491779842698</v>
      </c>
      <c r="H727" s="13">
        <v>-10</v>
      </c>
      <c r="I727" s="13">
        <v>-1.6286644951140099</v>
      </c>
    </row>
    <row r="728" spans="1:9" x14ac:dyDescent="0.2">
      <c r="A728" s="13" t="s">
        <v>567</v>
      </c>
      <c r="B728" s="13" t="s">
        <v>255</v>
      </c>
      <c r="C728" s="13" t="s">
        <v>393</v>
      </c>
      <c r="D728" s="13">
        <v>362</v>
      </c>
      <c r="E728" s="13">
        <v>0.322350845948353</v>
      </c>
      <c r="F728" s="13">
        <v>372</v>
      </c>
      <c r="G728" s="13">
        <v>0.32775330396475799</v>
      </c>
      <c r="H728" s="13">
        <v>-10</v>
      </c>
      <c r="I728" s="13">
        <v>-2.6881720430107499</v>
      </c>
    </row>
    <row r="729" spans="1:9" x14ac:dyDescent="0.2">
      <c r="A729" s="13" t="s">
        <v>694</v>
      </c>
      <c r="B729" s="13" t="s">
        <v>169</v>
      </c>
      <c r="C729" s="13" t="s">
        <v>394</v>
      </c>
      <c r="D729" s="13">
        <v>28</v>
      </c>
      <c r="E729" s="13">
        <v>9.4786729857819895E-3</v>
      </c>
      <c r="F729" s="13">
        <v>39</v>
      </c>
      <c r="G729" s="13">
        <v>1.31712259371834E-2</v>
      </c>
      <c r="H729" s="13">
        <v>-11</v>
      </c>
      <c r="I729" s="13">
        <v>-28.205128205128201</v>
      </c>
    </row>
    <row r="730" spans="1:9" x14ac:dyDescent="0.2">
      <c r="A730" s="13" t="s">
        <v>528</v>
      </c>
      <c r="B730" s="13" t="s">
        <v>272</v>
      </c>
      <c r="C730" s="13" t="s">
        <v>390</v>
      </c>
      <c r="D730" s="13">
        <v>799</v>
      </c>
      <c r="E730" s="13">
        <v>0.21278295605858899</v>
      </c>
      <c r="F730" s="13">
        <v>810</v>
      </c>
      <c r="G730" s="13">
        <v>0.213045765386639</v>
      </c>
      <c r="H730" s="13">
        <v>-11</v>
      </c>
      <c r="I730" s="13">
        <v>-1.3580246913580301</v>
      </c>
    </row>
    <row r="731" spans="1:9" x14ac:dyDescent="0.2">
      <c r="A731" s="13" t="s">
        <v>567</v>
      </c>
      <c r="B731" s="13" t="s">
        <v>255</v>
      </c>
      <c r="C731" s="13" t="s">
        <v>389</v>
      </c>
      <c r="D731" s="13">
        <v>50</v>
      </c>
      <c r="E731" s="13">
        <v>4.4523597506678503E-2</v>
      </c>
      <c r="F731" s="13">
        <v>61</v>
      </c>
      <c r="G731" s="13">
        <v>5.3744493392070498E-2</v>
      </c>
      <c r="H731" s="13">
        <v>-11</v>
      </c>
      <c r="I731" s="13">
        <v>-18.032786885245901</v>
      </c>
    </row>
    <row r="732" spans="1:9" x14ac:dyDescent="0.2">
      <c r="A732" s="13" t="s">
        <v>570</v>
      </c>
      <c r="B732" s="13" t="s">
        <v>243</v>
      </c>
      <c r="C732" s="13" t="s">
        <v>389</v>
      </c>
      <c r="D732" s="13">
        <v>66</v>
      </c>
      <c r="E732" s="13">
        <v>0.107317073170732</v>
      </c>
      <c r="F732" s="13">
        <v>77</v>
      </c>
      <c r="G732" s="13">
        <v>0.12241653418124</v>
      </c>
      <c r="H732" s="13">
        <v>-11</v>
      </c>
      <c r="I732" s="13">
        <v>-14.285714285714301</v>
      </c>
    </row>
    <row r="733" spans="1:9" x14ac:dyDescent="0.2">
      <c r="A733" s="13" t="s">
        <v>612</v>
      </c>
      <c r="B733" s="13" t="s">
        <v>269</v>
      </c>
      <c r="C733" s="13" t="s">
        <v>390</v>
      </c>
      <c r="D733" s="13">
        <v>204</v>
      </c>
      <c r="E733" s="13">
        <v>6.02125147579693E-2</v>
      </c>
      <c r="F733" s="13">
        <v>215</v>
      </c>
      <c r="G733" s="13">
        <v>6.2939110070257598E-2</v>
      </c>
      <c r="H733" s="13">
        <v>-11</v>
      </c>
      <c r="I733" s="13">
        <v>-5.1162790697674403</v>
      </c>
    </row>
    <row r="734" spans="1:9" x14ac:dyDescent="0.2">
      <c r="A734" s="13" t="s">
        <v>605</v>
      </c>
      <c r="B734" s="13" t="s">
        <v>270</v>
      </c>
      <c r="C734" s="13" t="s">
        <v>395</v>
      </c>
      <c r="D734" s="13">
        <v>2862</v>
      </c>
      <c r="E734" s="13">
        <v>7.5596291502681004E-2</v>
      </c>
      <c r="F734" s="13">
        <v>2873</v>
      </c>
      <c r="G734" s="13">
        <v>7.5406824146981605E-2</v>
      </c>
      <c r="H734" s="13">
        <v>-11</v>
      </c>
      <c r="I734" s="13">
        <v>-0.38287504350852403</v>
      </c>
    </row>
    <row r="735" spans="1:9" x14ac:dyDescent="0.2">
      <c r="A735" s="13" t="s">
        <v>693</v>
      </c>
      <c r="B735" s="13" t="s">
        <v>200</v>
      </c>
      <c r="C735" s="13" t="s">
        <v>390</v>
      </c>
      <c r="D735" s="13">
        <v>124</v>
      </c>
      <c r="E735" s="13">
        <v>0.31155778894472402</v>
      </c>
      <c r="F735" s="13">
        <v>136</v>
      </c>
      <c r="G735" s="13">
        <v>0.33251833740831299</v>
      </c>
      <c r="H735" s="13">
        <v>-12</v>
      </c>
      <c r="I735" s="13">
        <v>-8.8235294117647101</v>
      </c>
    </row>
    <row r="736" spans="1:9" x14ac:dyDescent="0.2">
      <c r="A736" s="13" t="s">
        <v>688</v>
      </c>
      <c r="B736" s="13" t="s">
        <v>238</v>
      </c>
      <c r="C736" s="13" t="s">
        <v>393</v>
      </c>
      <c r="D736" s="13">
        <v>1890</v>
      </c>
      <c r="E736" s="13">
        <v>0.28996624731512699</v>
      </c>
      <c r="F736" s="13">
        <v>1902</v>
      </c>
      <c r="G736" s="13">
        <v>0.28976234003656298</v>
      </c>
      <c r="H736" s="13">
        <v>-12</v>
      </c>
      <c r="I736" s="13">
        <v>-0.63091482649841901</v>
      </c>
    </row>
    <row r="737" spans="1:9" x14ac:dyDescent="0.2">
      <c r="A737" s="13" t="s">
        <v>548</v>
      </c>
      <c r="B737" s="13" t="s">
        <v>206</v>
      </c>
      <c r="C737" s="13" t="s">
        <v>389</v>
      </c>
      <c r="D737" s="13">
        <v>49</v>
      </c>
      <c r="E737" s="13">
        <v>6.9405099150141605E-2</v>
      </c>
      <c r="F737" s="13">
        <v>61</v>
      </c>
      <c r="G737" s="13">
        <v>8.6158192090395505E-2</v>
      </c>
      <c r="H737" s="13">
        <v>-12</v>
      </c>
      <c r="I737" s="13">
        <v>-19.672131147540998</v>
      </c>
    </row>
    <row r="738" spans="1:9" x14ac:dyDescent="0.2">
      <c r="A738" s="13" t="s">
        <v>567</v>
      </c>
      <c r="B738" s="13" t="s">
        <v>255</v>
      </c>
      <c r="C738" s="13" t="s">
        <v>391</v>
      </c>
      <c r="D738" s="13">
        <v>36</v>
      </c>
      <c r="E738" s="13">
        <v>3.2056990204808497E-2</v>
      </c>
      <c r="F738" s="13">
        <v>48</v>
      </c>
      <c r="G738" s="13">
        <v>4.2290748898678399E-2</v>
      </c>
      <c r="H738" s="13">
        <v>-12</v>
      </c>
      <c r="I738" s="13">
        <v>-25</v>
      </c>
    </row>
    <row r="739" spans="1:9" x14ac:dyDescent="0.2">
      <c r="A739" s="13" t="s">
        <v>590</v>
      </c>
      <c r="B739" s="13" t="s">
        <v>192</v>
      </c>
      <c r="C739" s="13" t="s">
        <v>388</v>
      </c>
      <c r="D739" s="13">
        <v>511</v>
      </c>
      <c r="E739" s="13">
        <v>0.12775</v>
      </c>
      <c r="F739" s="13">
        <v>523</v>
      </c>
      <c r="G739" s="13">
        <v>0.12955164726281901</v>
      </c>
      <c r="H739" s="13">
        <v>-12</v>
      </c>
      <c r="I739" s="13">
        <v>-2.2944550669216102</v>
      </c>
    </row>
    <row r="740" spans="1:9" x14ac:dyDescent="0.2">
      <c r="A740" s="13" t="s">
        <v>597</v>
      </c>
      <c r="B740" s="13" t="s">
        <v>164</v>
      </c>
      <c r="C740" s="13" t="s">
        <v>393</v>
      </c>
      <c r="D740" s="13">
        <v>743</v>
      </c>
      <c r="E740" s="13">
        <v>9.6972069955625198E-2</v>
      </c>
      <c r="F740" s="13">
        <v>755</v>
      </c>
      <c r="G740" s="13">
        <v>0.100827991452991</v>
      </c>
      <c r="H740" s="13">
        <v>-12</v>
      </c>
      <c r="I740" s="13">
        <v>-1.5894039735099299</v>
      </c>
    </row>
    <row r="741" spans="1:9" x14ac:dyDescent="0.2">
      <c r="A741" s="13" t="s">
        <v>686</v>
      </c>
      <c r="B741" s="13" t="s">
        <v>268</v>
      </c>
      <c r="C741" s="13" t="s">
        <v>390</v>
      </c>
      <c r="D741" s="13">
        <v>1358</v>
      </c>
      <c r="E741" s="13">
        <v>0.63547028544688799</v>
      </c>
      <c r="F741" s="13">
        <v>1371</v>
      </c>
      <c r="G741" s="13">
        <v>0.637081784386617</v>
      </c>
      <c r="H741" s="13">
        <v>-13</v>
      </c>
      <c r="I741" s="13">
        <v>-0.948212983223928</v>
      </c>
    </row>
    <row r="742" spans="1:9" x14ac:dyDescent="0.2">
      <c r="A742" s="13" t="s">
        <v>698</v>
      </c>
      <c r="B742" s="13" t="s">
        <v>161</v>
      </c>
      <c r="C742" s="13" t="s">
        <v>391</v>
      </c>
      <c r="D742" s="13">
        <v>2100</v>
      </c>
      <c r="E742" s="13">
        <v>0.90012858979854304</v>
      </c>
      <c r="F742" s="13">
        <v>2113</v>
      </c>
      <c r="G742" s="13">
        <v>0.90725633319021004</v>
      </c>
      <c r="H742" s="13">
        <v>-13</v>
      </c>
      <c r="I742" s="13">
        <v>-0.61523899668717297</v>
      </c>
    </row>
    <row r="743" spans="1:9" x14ac:dyDescent="0.2">
      <c r="A743" s="13" t="s">
        <v>609</v>
      </c>
      <c r="B743" s="13" t="s">
        <v>154</v>
      </c>
      <c r="C743" s="13" t="s">
        <v>396</v>
      </c>
      <c r="D743" s="13">
        <v>113</v>
      </c>
      <c r="E743" s="13">
        <v>1.0843593163738299E-3</v>
      </c>
      <c r="F743" s="13">
        <v>126</v>
      </c>
      <c r="G743" s="13">
        <v>1.18872410279633E-3</v>
      </c>
      <c r="H743" s="13">
        <v>-13</v>
      </c>
      <c r="I743" s="13">
        <v>-10.3174603174603</v>
      </c>
    </row>
    <row r="744" spans="1:9" x14ac:dyDescent="0.2">
      <c r="A744" s="13" t="s">
        <v>614</v>
      </c>
      <c r="B744" s="13" t="s">
        <v>185</v>
      </c>
      <c r="C744" s="13" t="s">
        <v>390</v>
      </c>
      <c r="D744" s="13">
        <v>916</v>
      </c>
      <c r="E744" s="13">
        <v>0.182397451214656</v>
      </c>
      <c r="F744" s="13">
        <v>930</v>
      </c>
      <c r="G744" s="13">
        <v>0.18496420047732701</v>
      </c>
      <c r="H744" s="13">
        <v>-14</v>
      </c>
      <c r="I744" s="13">
        <v>-1.5053763440860199</v>
      </c>
    </row>
    <row r="745" spans="1:9" x14ac:dyDescent="0.2">
      <c r="A745" s="13" t="s">
        <v>683</v>
      </c>
      <c r="B745" s="13" t="s">
        <v>259</v>
      </c>
      <c r="C745" s="13" t="s">
        <v>390</v>
      </c>
      <c r="D745" s="13">
        <v>380</v>
      </c>
      <c r="E745" s="13">
        <v>0.19467213114754101</v>
      </c>
      <c r="F745" s="13">
        <v>394</v>
      </c>
      <c r="G745" s="13">
        <v>0.19553349875930501</v>
      </c>
      <c r="H745" s="13">
        <v>-14</v>
      </c>
      <c r="I745" s="13">
        <v>-3.5532994923857899</v>
      </c>
    </row>
    <row r="746" spans="1:9" x14ac:dyDescent="0.2">
      <c r="A746" s="13" t="s">
        <v>528</v>
      </c>
      <c r="B746" s="13" t="s">
        <v>272</v>
      </c>
      <c r="C746" s="13" t="s">
        <v>391</v>
      </c>
      <c r="D746" s="13">
        <v>2362</v>
      </c>
      <c r="E746" s="13">
        <v>0.62902796271637795</v>
      </c>
      <c r="F746" s="13">
        <v>2376</v>
      </c>
      <c r="G746" s="13">
        <v>0.62493424513413998</v>
      </c>
      <c r="H746" s="13">
        <v>-14</v>
      </c>
      <c r="I746" s="13">
        <v>-0.58922558922558399</v>
      </c>
    </row>
    <row r="747" spans="1:9" x14ac:dyDescent="0.2">
      <c r="A747" s="13" t="s">
        <v>542</v>
      </c>
      <c r="B747" s="13" t="s">
        <v>179</v>
      </c>
      <c r="C747" s="13" t="s">
        <v>391</v>
      </c>
      <c r="D747" s="13">
        <v>952</v>
      </c>
      <c r="E747" s="13">
        <v>0.16</v>
      </c>
      <c r="F747" s="13">
        <v>966</v>
      </c>
      <c r="G747" s="13">
        <v>0.16202616571620301</v>
      </c>
      <c r="H747" s="13">
        <v>-14</v>
      </c>
      <c r="I747" s="13">
        <v>-1.4492753623188399</v>
      </c>
    </row>
    <row r="748" spans="1:9" x14ac:dyDescent="0.2">
      <c r="A748" s="13" t="s">
        <v>558</v>
      </c>
      <c r="B748" s="13" t="s">
        <v>178</v>
      </c>
      <c r="C748" s="13" t="s">
        <v>391</v>
      </c>
      <c r="D748" s="13">
        <v>872</v>
      </c>
      <c r="E748" s="13">
        <v>0.32129697862932899</v>
      </c>
      <c r="F748" s="13">
        <v>886</v>
      </c>
      <c r="G748" s="13">
        <v>0.32323969354250298</v>
      </c>
      <c r="H748" s="13">
        <v>-14</v>
      </c>
      <c r="I748" s="13">
        <v>-1.58013544018059</v>
      </c>
    </row>
    <row r="749" spans="1:9" x14ac:dyDescent="0.2">
      <c r="A749" s="13" t="s">
        <v>571</v>
      </c>
      <c r="B749" s="13" t="s">
        <v>251</v>
      </c>
      <c r="C749" s="13" t="s">
        <v>389</v>
      </c>
      <c r="D749" s="13">
        <v>193</v>
      </c>
      <c r="E749" s="13">
        <v>0.17657822506861801</v>
      </c>
      <c r="F749" s="13">
        <v>207</v>
      </c>
      <c r="G749" s="13">
        <v>0.188010899182561</v>
      </c>
      <c r="H749" s="13">
        <v>-14</v>
      </c>
      <c r="I749" s="13">
        <v>-6.7632850241545901</v>
      </c>
    </row>
    <row r="750" spans="1:9" x14ac:dyDescent="0.2">
      <c r="A750" s="13" t="s">
        <v>527</v>
      </c>
      <c r="B750" s="13" t="s">
        <v>266</v>
      </c>
      <c r="C750" s="13" t="s">
        <v>391</v>
      </c>
      <c r="D750" s="13">
        <v>1087</v>
      </c>
      <c r="E750" s="13">
        <v>9.6975644571326597E-2</v>
      </c>
      <c r="F750" s="13">
        <v>1102</v>
      </c>
      <c r="G750" s="13">
        <v>9.3192389006342496E-2</v>
      </c>
      <c r="H750" s="13">
        <v>-15</v>
      </c>
      <c r="I750" s="13">
        <v>-1.3611615245009101</v>
      </c>
    </row>
    <row r="751" spans="1:9" x14ac:dyDescent="0.2">
      <c r="A751" s="13" t="s">
        <v>542</v>
      </c>
      <c r="B751" s="13" t="s">
        <v>179</v>
      </c>
      <c r="C751" s="13" t="s">
        <v>389</v>
      </c>
      <c r="D751" s="13">
        <v>839</v>
      </c>
      <c r="E751" s="13">
        <v>0.14100840336134501</v>
      </c>
      <c r="F751" s="13">
        <v>854</v>
      </c>
      <c r="G751" s="13">
        <v>0.14324052331432399</v>
      </c>
      <c r="H751" s="13">
        <v>-15</v>
      </c>
      <c r="I751" s="13">
        <v>-1.75644028103045</v>
      </c>
    </row>
    <row r="752" spans="1:9" x14ac:dyDescent="0.2">
      <c r="A752" s="13" t="s">
        <v>549</v>
      </c>
      <c r="B752" s="13" t="s">
        <v>209</v>
      </c>
      <c r="C752" s="13" t="s">
        <v>393</v>
      </c>
      <c r="D752" s="13">
        <v>1016</v>
      </c>
      <c r="E752" s="13">
        <v>0.40510366826156302</v>
      </c>
      <c r="F752" s="13">
        <v>1031</v>
      </c>
      <c r="G752" s="13">
        <v>0.40718799368088499</v>
      </c>
      <c r="H752" s="13">
        <v>-15</v>
      </c>
      <c r="I752" s="13">
        <v>-1.4548981571290001</v>
      </c>
    </row>
    <row r="753" spans="1:9" x14ac:dyDescent="0.2">
      <c r="A753" s="13" t="s">
        <v>578</v>
      </c>
      <c r="B753" s="13" t="s">
        <v>173</v>
      </c>
      <c r="C753" s="13" t="s">
        <v>392</v>
      </c>
      <c r="D753" s="13">
        <v>69</v>
      </c>
      <c r="E753" s="13">
        <v>1.3747758517633E-2</v>
      </c>
      <c r="F753" s="13">
        <v>84</v>
      </c>
      <c r="G753" s="13">
        <v>1.7774016081252599E-2</v>
      </c>
      <c r="H753" s="13">
        <v>-15</v>
      </c>
      <c r="I753" s="13">
        <v>-17.8571428571429</v>
      </c>
    </row>
    <row r="754" spans="1:9" x14ac:dyDescent="0.2">
      <c r="A754" s="13" t="s">
        <v>531</v>
      </c>
      <c r="B754" s="13" t="s">
        <v>271</v>
      </c>
      <c r="C754" s="13" t="s">
        <v>394</v>
      </c>
      <c r="D754" s="13">
        <v>674</v>
      </c>
      <c r="E754" s="13">
        <v>0.97539797395079597</v>
      </c>
      <c r="F754" s="13">
        <v>690</v>
      </c>
      <c r="G754" s="13">
        <v>0.977337110481586</v>
      </c>
      <c r="H754" s="13">
        <v>-16</v>
      </c>
      <c r="I754" s="13">
        <v>-2.3188405797101499</v>
      </c>
    </row>
    <row r="755" spans="1:9" x14ac:dyDescent="0.2">
      <c r="A755" s="13" t="s">
        <v>545</v>
      </c>
      <c r="B755" s="13" t="s">
        <v>202</v>
      </c>
      <c r="C755" s="13" t="s">
        <v>390</v>
      </c>
      <c r="D755" s="13">
        <v>378</v>
      </c>
      <c r="E755" s="13">
        <v>0.38689866939611101</v>
      </c>
      <c r="F755" s="13">
        <v>394</v>
      </c>
      <c r="G755" s="13">
        <v>0.39677744209466298</v>
      </c>
      <c r="H755" s="13">
        <v>-16</v>
      </c>
      <c r="I755" s="13">
        <v>-4.0609137055837596</v>
      </c>
    </row>
    <row r="756" spans="1:9" x14ac:dyDescent="0.2">
      <c r="A756" s="13" t="s">
        <v>575</v>
      </c>
      <c r="B756" s="13" t="s">
        <v>158</v>
      </c>
      <c r="C756" s="13" t="s">
        <v>392</v>
      </c>
      <c r="D756" s="13">
        <v>792</v>
      </c>
      <c r="E756" s="13">
        <v>3.6462409649647802E-2</v>
      </c>
      <c r="F756" s="13">
        <v>808</v>
      </c>
      <c r="G756" s="13">
        <v>3.7052322648690801E-2</v>
      </c>
      <c r="H756" s="13">
        <v>-16</v>
      </c>
      <c r="I756" s="13">
        <v>-1.98019801980198</v>
      </c>
    </row>
    <row r="757" spans="1:9" x14ac:dyDescent="0.2">
      <c r="A757" s="13" t="s">
        <v>547</v>
      </c>
      <c r="B757" s="13" t="s">
        <v>180</v>
      </c>
      <c r="C757" s="13" t="s">
        <v>393</v>
      </c>
      <c r="D757" s="13">
        <v>744</v>
      </c>
      <c r="E757" s="13">
        <v>0.21602787456445999</v>
      </c>
      <c r="F757" s="13">
        <v>761</v>
      </c>
      <c r="G757" s="13">
        <v>0.21994219653179201</v>
      </c>
      <c r="H757" s="13">
        <v>-17</v>
      </c>
      <c r="I757" s="13">
        <v>-2.2339027595269401</v>
      </c>
    </row>
    <row r="758" spans="1:9" x14ac:dyDescent="0.2">
      <c r="A758" s="13" t="s">
        <v>547</v>
      </c>
      <c r="B758" s="13" t="s">
        <v>180</v>
      </c>
      <c r="C758" s="13" t="s">
        <v>391</v>
      </c>
      <c r="D758" s="13">
        <v>853</v>
      </c>
      <c r="E758" s="13">
        <v>0.24767711962833899</v>
      </c>
      <c r="F758" s="13">
        <v>870</v>
      </c>
      <c r="G758" s="13">
        <v>0.25144508670520199</v>
      </c>
      <c r="H758" s="13">
        <v>-17</v>
      </c>
      <c r="I758" s="13">
        <v>-1.9540229885057401</v>
      </c>
    </row>
    <row r="759" spans="1:9" x14ac:dyDescent="0.2">
      <c r="A759" s="13" t="s">
        <v>558</v>
      </c>
      <c r="B759" s="13" t="s">
        <v>178</v>
      </c>
      <c r="C759" s="13" t="s">
        <v>389</v>
      </c>
      <c r="D759" s="13">
        <v>145</v>
      </c>
      <c r="E759" s="13">
        <v>5.34266764922623E-2</v>
      </c>
      <c r="F759" s="13">
        <v>162</v>
      </c>
      <c r="G759" s="13">
        <v>5.91025173294418E-2</v>
      </c>
      <c r="H759" s="13">
        <v>-17</v>
      </c>
      <c r="I759" s="13">
        <v>-10.493827160493799</v>
      </c>
    </row>
    <row r="760" spans="1:9" x14ac:dyDescent="0.2">
      <c r="A760" s="13" t="s">
        <v>563</v>
      </c>
      <c r="B760" s="13" t="s">
        <v>177</v>
      </c>
      <c r="C760" s="13" t="s">
        <v>391</v>
      </c>
      <c r="D760" s="13">
        <v>772</v>
      </c>
      <c r="E760" s="13">
        <v>0.58573596358118396</v>
      </c>
      <c r="F760" s="13">
        <v>789</v>
      </c>
      <c r="G760" s="13">
        <v>0.59457422758100997</v>
      </c>
      <c r="H760" s="13">
        <v>-17</v>
      </c>
      <c r="I760" s="13">
        <v>-2.1546261089987402</v>
      </c>
    </row>
    <row r="761" spans="1:9" x14ac:dyDescent="0.2">
      <c r="A761" s="13" t="s">
        <v>618</v>
      </c>
      <c r="B761" s="13" t="s">
        <v>183</v>
      </c>
      <c r="C761" s="13" t="s">
        <v>395</v>
      </c>
      <c r="D761" s="13">
        <v>339</v>
      </c>
      <c r="E761" s="13">
        <v>4.5872801082543997E-2</v>
      </c>
      <c r="F761" s="13">
        <v>356</v>
      </c>
      <c r="G761" s="13">
        <v>5.2600472813238798E-2</v>
      </c>
      <c r="H761" s="13">
        <v>-17</v>
      </c>
      <c r="I761" s="13">
        <v>-4.7752808988764004</v>
      </c>
    </row>
    <row r="762" spans="1:9" x14ac:dyDescent="0.2">
      <c r="A762" s="13" t="s">
        <v>589</v>
      </c>
      <c r="B762" s="13" t="s">
        <v>191</v>
      </c>
      <c r="C762" s="13" t="s">
        <v>390</v>
      </c>
      <c r="D762" s="13">
        <v>307</v>
      </c>
      <c r="E762" s="13">
        <v>0.26465517241379299</v>
      </c>
      <c r="F762" s="13">
        <v>324</v>
      </c>
      <c r="G762" s="13">
        <v>0.27668659265584999</v>
      </c>
      <c r="H762" s="13">
        <v>-17</v>
      </c>
      <c r="I762" s="13">
        <v>-5.2469135802469102</v>
      </c>
    </row>
    <row r="763" spans="1:9" x14ac:dyDescent="0.2">
      <c r="A763" s="13" t="s">
        <v>622</v>
      </c>
      <c r="B763" s="13" t="s">
        <v>159</v>
      </c>
      <c r="C763" s="13" t="s">
        <v>390</v>
      </c>
      <c r="D763" s="13">
        <v>1283</v>
      </c>
      <c r="E763" s="13">
        <v>0.102598960415834</v>
      </c>
      <c r="F763" s="13">
        <v>1300</v>
      </c>
      <c r="G763" s="13">
        <v>0.101372426699938</v>
      </c>
      <c r="H763" s="13">
        <v>-17</v>
      </c>
      <c r="I763" s="13">
        <v>-1.3076923076923099</v>
      </c>
    </row>
    <row r="764" spans="1:9" x14ac:dyDescent="0.2">
      <c r="A764" s="13" t="s">
        <v>694</v>
      </c>
      <c r="B764" s="13" t="s">
        <v>169</v>
      </c>
      <c r="C764" s="13" t="s">
        <v>389</v>
      </c>
      <c r="D764" s="13">
        <v>117</v>
      </c>
      <c r="E764" s="13">
        <v>3.96073121191605E-2</v>
      </c>
      <c r="F764" s="13">
        <v>135</v>
      </c>
      <c r="G764" s="13">
        <v>4.55927051671733E-2</v>
      </c>
      <c r="H764" s="13">
        <v>-18</v>
      </c>
      <c r="I764" s="13">
        <v>-13.3333333333333</v>
      </c>
    </row>
    <row r="765" spans="1:9" x14ac:dyDescent="0.2">
      <c r="A765" s="13" t="s">
        <v>527</v>
      </c>
      <c r="B765" s="13" t="s">
        <v>266</v>
      </c>
      <c r="C765" s="13" t="s">
        <v>393</v>
      </c>
      <c r="D765" s="13">
        <v>2265</v>
      </c>
      <c r="E765" s="13">
        <v>0.20206976536711599</v>
      </c>
      <c r="F765" s="13">
        <v>2283</v>
      </c>
      <c r="G765" s="13">
        <v>0.19306553911205099</v>
      </c>
      <c r="H765" s="13">
        <v>-18</v>
      </c>
      <c r="I765" s="13">
        <v>-0.78843626806832701</v>
      </c>
    </row>
    <row r="766" spans="1:9" x14ac:dyDescent="0.2">
      <c r="A766" s="13" t="s">
        <v>536</v>
      </c>
      <c r="B766" s="13" t="s">
        <v>176</v>
      </c>
      <c r="C766" s="13" t="s">
        <v>391</v>
      </c>
      <c r="D766" s="13">
        <v>771</v>
      </c>
      <c r="E766" s="13">
        <v>0.27292035398230102</v>
      </c>
      <c r="F766" s="13">
        <v>789</v>
      </c>
      <c r="G766" s="13">
        <v>0.32998745294855703</v>
      </c>
      <c r="H766" s="13">
        <v>-18</v>
      </c>
      <c r="I766" s="13">
        <v>-2.2813688212927699</v>
      </c>
    </row>
    <row r="767" spans="1:9" x14ac:dyDescent="0.2">
      <c r="A767" s="13" t="s">
        <v>585</v>
      </c>
      <c r="B767" s="13" t="s">
        <v>193</v>
      </c>
      <c r="C767" s="13" t="s">
        <v>393</v>
      </c>
      <c r="D767" s="13">
        <v>2007</v>
      </c>
      <c r="E767" s="13">
        <v>0.12699316628701601</v>
      </c>
      <c r="F767" s="13">
        <v>2025</v>
      </c>
      <c r="G767" s="13">
        <v>0.12779250283983301</v>
      </c>
      <c r="H767" s="13">
        <v>-18</v>
      </c>
      <c r="I767" s="13">
        <v>-0.88888888888888395</v>
      </c>
    </row>
    <row r="768" spans="1:9" x14ac:dyDescent="0.2">
      <c r="A768" s="13" t="s">
        <v>609</v>
      </c>
      <c r="B768" s="13" t="s">
        <v>154</v>
      </c>
      <c r="C768" s="13" t="s">
        <v>394</v>
      </c>
      <c r="D768" s="13">
        <v>238</v>
      </c>
      <c r="E768" s="13">
        <v>2.2838718344864598E-3</v>
      </c>
      <c r="F768" s="13">
        <v>256</v>
      </c>
      <c r="G768" s="13">
        <v>2.4151854786973099E-3</v>
      </c>
      <c r="H768" s="13">
        <v>-18</v>
      </c>
      <c r="I768" s="13">
        <v>-7.03125</v>
      </c>
    </row>
    <row r="769" spans="1:9" x14ac:dyDescent="0.2">
      <c r="A769" s="13" t="s">
        <v>705</v>
      </c>
      <c r="B769" s="13" t="s">
        <v>267</v>
      </c>
      <c r="C769" s="13" t="s">
        <v>390</v>
      </c>
      <c r="D769" s="13">
        <v>922</v>
      </c>
      <c r="E769" s="13">
        <v>0.943705220061412</v>
      </c>
      <c r="F769" s="13">
        <v>940</v>
      </c>
      <c r="G769" s="13">
        <v>0.94567404426559398</v>
      </c>
      <c r="H769" s="13">
        <v>-18</v>
      </c>
      <c r="I769" s="13">
        <v>-1.91489361702127</v>
      </c>
    </row>
    <row r="770" spans="1:9" x14ac:dyDescent="0.2">
      <c r="A770" s="13" t="s">
        <v>532</v>
      </c>
      <c r="B770" s="13" t="s">
        <v>184</v>
      </c>
      <c r="C770" s="13" t="s">
        <v>389</v>
      </c>
      <c r="D770" s="13">
        <v>64</v>
      </c>
      <c r="E770" s="13">
        <v>0.19692307692307701</v>
      </c>
      <c r="F770" s="13">
        <v>83</v>
      </c>
      <c r="G770" s="13">
        <v>0.24057971014492799</v>
      </c>
      <c r="H770" s="13">
        <v>-19</v>
      </c>
      <c r="I770" s="13">
        <v>-22.891566265060199</v>
      </c>
    </row>
    <row r="771" spans="1:9" x14ac:dyDescent="0.2">
      <c r="A771" s="13" t="s">
        <v>688</v>
      </c>
      <c r="B771" s="13" t="s">
        <v>238</v>
      </c>
      <c r="C771" s="13" t="s">
        <v>390</v>
      </c>
      <c r="D771" s="13">
        <v>594</v>
      </c>
      <c r="E771" s="13">
        <v>9.1132249156182898E-2</v>
      </c>
      <c r="F771" s="13">
        <v>614</v>
      </c>
      <c r="G771" s="13">
        <v>9.3540524070688594E-2</v>
      </c>
      <c r="H771" s="13">
        <v>-20</v>
      </c>
      <c r="I771" s="13">
        <v>-3.25732899022801</v>
      </c>
    </row>
    <row r="772" spans="1:9" x14ac:dyDescent="0.2">
      <c r="A772" s="13" t="s">
        <v>579</v>
      </c>
      <c r="B772" s="13" t="s">
        <v>155</v>
      </c>
      <c r="C772" s="13" t="s">
        <v>388</v>
      </c>
      <c r="D772" s="13">
        <v>9555</v>
      </c>
      <c r="E772" s="13">
        <v>0.13538788522848</v>
      </c>
      <c r="F772" s="13">
        <v>9575</v>
      </c>
      <c r="G772" s="13">
        <v>0.13355185159355601</v>
      </c>
      <c r="H772" s="13">
        <v>-20</v>
      </c>
      <c r="I772" s="13">
        <v>-0.208877284595299</v>
      </c>
    </row>
    <row r="773" spans="1:9" x14ac:dyDescent="0.2">
      <c r="A773" s="13" t="s">
        <v>582</v>
      </c>
      <c r="B773" s="13" t="s">
        <v>167</v>
      </c>
      <c r="C773" s="13" t="s">
        <v>390</v>
      </c>
      <c r="D773" s="13">
        <v>145</v>
      </c>
      <c r="E773" s="13">
        <v>2.3661879895561398E-3</v>
      </c>
      <c r="F773" s="13">
        <v>165</v>
      </c>
      <c r="G773" s="13">
        <v>2.65717598557073E-3</v>
      </c>
      <c r="H773" s="13">
        <v>-20</v>
      </c>
      <c r="I773" s="13">
        <v>-12.1212121212121</v>
      </c>
    </row>
    <row r="774" spans="1:9" x14ac:dyDescent="0.2">
      <c r="A774" s="13" t="s">
        <v>582</v>
      </c>
      <c r="B774" s="13" t="s">
        <v>167</v>
      </c>
      <c r="C774" s="13" t="s">
        <v>389</v>
      </c>
      <c r="D774" s="13">
        <v>2659</v>
      </c>
      <c r="E774" s="13">
        <v>4.3390992167101801E-2</v>
      </c>
      <c r="F774" s="13">
        <v>2679</v>
      </c>
      <c r="G774" s="13">
        <v>4.3142875547539303E-2</v>
      </c>
      <c r="H774" s="13">
        <v>-20</v>
      </c>
      <c r="I774" s="13">
        <v>-0.74654721911160404</v>
      </c>
    </row>
    <row r="775" spans="1:9" x14ac:dyDescent="0.2">
      <c r="A775" s="13" t="s">
        <v>622</v>
      </c>
      <c r="B775" s="13" t="s">
        <v>159</v>
      </c>
      <c r="C775" s="13" t="s">
        <v>395</v>
      </c>
      <c r="D775" s="13">
        <v>670</v>
      </c>
      <c r="E775" s="13">
        <v>5.3578568572570998E-2</v>
      </c>
      <c r="F775" s="13">
        <v>690</v>
      </c>
      <c r="G775" s="13">
        <v>5.3805364940736101E-2</v>
      </c>
      <c r="H775" s="13">
        <v>-20</v>
      </c>
      <c r="I775" s="13">
        <v>-2.8985507246376798</v>
      </c>
    </row>
    <row r="776" spans="1:9" x14ac:dyDescent="0.2">
      <c r="A776" s="13" t="s">
        <v>579</v>
      </c>
      <c r="B776" s="13" t="s">
        <v>155</v>
      </c>
      <c r="C776" s="13" t="s">
        <v>391</v>
      </c>
      <c r="D776" s="13">
        <v>2087</v>
      </c>
      <c r="E776" s="13">
        <v>2.95713779667021E-2</v>
      </c>
      <c r="F776" s="13">
        <v>2108</v>
      </c>
      <c r="G776" s="13">
        <v>2.9402329311667499E-2</v>
      </c>
      <c r="H776" s="13">
        <v>-21</v>
      </c>
      <c r="I776" s="13">
        <v>-0.99620493358634199</v>
      </c>
    </row>
    <row r="777" spans="1:9" x14ac:dyDescent="0.2">
      <c r="A777" s="13" t="s">
        <v>622</v>
      </c>
      <c r="B777" s="13" t="s">
        <v>159</v>
      </c>
      <c r="C777" s="13" t="s">
        <v>389</v>
      </c>
      <c r="D777" s="13">
        <v>682</v>
      </c>
      <c r="E777" s="13">
        <v>5.4538184726109599E-2</v>
      </c>
      <c r="F777" s="13">
        <v>703</v>
      </c>
      <c r="G777" s="13">
        <v>5.4819089207735497E-2</v>
      </c>
      <c r="H777" s="13">
        <v>-21</v>
      </c>
      <c r="I777" s="13">
        <v>-2.98719772403983</v>
      </c>
    </row>
    <row r="778" spans="1:9" x14ac:dyDescent="0.2">
      <c r="A778" s="13" t="s">
        <v>555</v>
      </c>
      <c r="B778" s="13" t="s">
        <v>170</v>
      </c>
      <c r="C778" s="13" t="s">
        <v>391</v>
      </c>
      <c r="D778" s="13">
        <v>108</v>
      </c>
      <c r="E778" s="13">
        <v>4.7099869167030101E-2</v>
      </c>
      <c r="F778" s="13">
        <v>130</v>
      </c>
      <c r="G778" s="13">
        <v>5.3213262382316801E-2</v>
      </c>
      <c r="H778" s="13">
        <v>-22</v>
      </c>
      <c r="I778" s="13">
        <v>-16.923076923076898</v>
      </c>
    </row>
    <row r="779" spans="1:9" x14ac:dyDescent="0.2">
      <c r="A779" s="13" t="s">
        <v>578</v>
      </c>
      <c r="B779" s="13" t="s">
        <v>173</v>
      </c>
      <c r="C779" s="13" t="s">
        <v>393</v>
      </c>
      <c r="D779" s="13">
        <v>619</v>
      </c>
      <c r="E779" s="13">
        <v>0.12333134090456301</v>
      </c>
      <c r="F779" s="13">
        <v>642</v>
      </c>
      <c r="G779" s="13">
        <v>0.135844265763859</v>
      </c>
      <c r="H779" s="13">
        <v>-23</v>
      </c>
      <c r="I779" s="13">
        <v>-3.5825545171339499</v>
      </c>
    </row>
    <row r="780" spans="1:9" x14ac:dyDescent="0.2">
      <c r="A780" s="13" t="s">
        <v>591</v>
      </c>
      <c r="B780" s="13" t="s">
        <v>249</v>
      </c>
      <c r="C780" s="13" t="s">
        <v>391</v>
      </c>
      <c r="D780" s="13">
        <v>542</v>
      </c>
      <c r="E780" s="13">
        <v>0.21122369446609501</v>
      </c>
      <c r="F780" s="13">
        <v>565</v>
      </c>
      <c r="G780" s="13">
        <v>0.206959706959707</v>
      </c>
      <c r="H780" s="13">
        <v>-23</v>
      </c>
      <c r="I780" s="13">
        <v>-4.0707964601769904</v>
      </c>
    </row>
    <row r="781" spans="1:9" x14ac:dyDescent="0.2">
      <c r="A781" s="13" t="s">
        <v>615</v>
      </c>
      <c r="B781" s="13" t="s">
        <v>197</v>
      </c>
      <c r="C781" s="13" t="s">
        <v>391</v>
      </c>
      <c r="D781" s="13">
        <v>5407</v>
      </c>
      <c r="E781" s="13">
        <v>0.48716100549599101</v>
      </c>
      <c r="F781" s="13">
        <v>5431</v>
      </c>
      <c r="G781" s="13">
        <v>0.48760998383910897</v>
      </c>
      <c r="H781" s="13">
        <v>-24</v>
      </c>
      <c r="I781" s="13">
        <v>-0.44190756766709899</v>
      </c>
    </row>
    <row r="782" spans="1:9" x14ac:dyDescent="0.2">
      <c r="A782" s="13" t="s">
        <v>528</v>
      </c>
      <c r="B782" s="13" t="s">
        <v>272</v>
      </c>
      <c r="C782" s="13" t="s">
        <v>389</v>
      </c>
      <c r="D782" s="13">
        <v>219</v>
      </c>
      <c r="E782" s="13">
        <v>5.8322237017310298E-2</v>
      </c>
      <c r="F782" s="13">
        <v>243</v>
      </c>
      <c r="G782" s="13">
        <v>6.3913729615991594E-2</v>
      </c>
      <c r="H782" s="13">
        <v>-24</v>
      </c>
      <c r="I782" s="13">
        <v>-9.8765432098765409</v>
      </c>
    </row>
    <row r="783" spans="1:9" x14ac:dyDescent="0.2">
      <c r="A783" s="13" t="s">
        <v>535</v>
      </c>
      <c r="B783" s="13" t="s">
        <v>157</v>
      </c>
      <c r="C783" s="13" t="s">
        <v>388</v>
      </c>
      <c r="D783" s="13">
        <v>3811</v>
      </c>
      <c r="E783" s="13">
        <v>0.106464409431221</v>
      </c>
      <c r="F783" s="13">
        <v>3835</v>
      </c>
      <c r="G783" s="13">
        <v>0.103587056344876</v>
      </c>
      <c r="H783" s="13">
        <v>-24</v>
      </c>
      <c r="I783" s="13">
        <v>-0.62581486310300205</v>
      </c>
    </row>
    <row r="784" spans="1:9" x14ac:dyDescent="0.2">
      <c r="A784" s="13" t="s">
        <v>590</v>
      </c>
      <c r="B784" s="13" t="s">
        <v>192</v>
      </c>
      <c r="C784" s="13" t="s">
        <v>390</v>
      </c>
      <c r="D784" s="13">
        <v>1401</v>
      </c>
      <c r="E784" s="13">
        <v>0.35025000000000001</v>
      </c>
      <c r="F784" s="13">
        <v>1425</v>
      </c>
      <c r="G784" s="13">
        <v>0.35298488976963099</v>
      </c>
      <c r="H784" s="13">
        <v>-24</v>
      </c>
      <c r="I784" s="13">
        <v>-1.68421052631579</v>
      </c>
    </row>
    <row r="785" spans="1:9" x14ac:dyDescent="0.2">
      <c r="A785" s="13" t="s">
        <v>534</v>
      </c>
      <c r="B785" s="13" t="s">
        <v>181</v>
      </c>
      <c r="C785" s="13" t="s">
        <v>389</v>
      </c>
      <c r="D785" s="13">
        <v>427</v>
      </c>
      <c r="E785" s="13">
        <v>0.18492854049372001</v>
      </c>
      <c r="F785" s="13">
        <v>452</v>
      </c>
      <c r="G785" s="13">
        <v>0.194074710176041</v>
      </c>
      <c r="H785" s="13">
        <v>-25</v>
      </c>
      <c r="I785" s="13">
        <v>-5.5309734513274398</v>
      </c>
    </row>
    <row r="786" spans="1:9" x14ac:dyDescent="0.2">
      <c r="A786" s="13" t="s">
        <v>691</v>
      </c>
      <c r="B786" s="13" t="s">
        <v>274</v>
      </c>
      <c r="C786" s="13" t="s">
        <v>391</v>
      </c>
      <c r="D786" s="13">
        <v>509</v>
      </c>
      <c r="E786" s="13">
        <v>0.13544438531133601</v>
      </c>
      <c r="F786" s="13">
        <v>535</v>
      </c>
      <c r="G786" s="13">
        <v>0.11416986769099401</v>
      </c>
      <c r="H786" s="13">
        <v>-26</v>
      </c>
      <c r="I786" s="13">
        <v>-4.8598130841121501</v>
      </c>
    </row>
    <row r="787" spans="1:9" x14ac:dyDescent="0.2">
      <c r="A787" s="13" t="s">
        <v>679</v>
      </c>
      <c r="B787" s="13" t="s">
        <v>153</v>
      </c>
      <c r="C787" s="13" t="s">
        <v>395</v>
      </c>
      <c r="D787" s="13">
        <v>104401</v>
      </c>
      <c r="E787" s="13">
        <v>0.247131619998532</v>
      </c>
      <c r="F787" s="13">
        <v>104427</v>
      </c>
      <c r="G787" s="13">
        <v>0.24393360367767999</v>
      </c>
      <c r="H787" s="13">
        <v>-26</v>
      </c>
      <c r="I787" s="13">
        <v>-2.4897775479526499E-2</v>
      </c>
    </row>
    <row r="788" spans="1:9" x14ac:dyDescent="0.2">
      <c r="A788" s="13" t="s">
        <v>600</v>
      </c>
      <c r="B788" s="13" t="s">
        <v>199</v>
      </c>
      <c r="C788" s="13" t="s">
        <v>395</v>
      </c>
      <c r="D788" s="13">
        <v>82</v>
      </c>
      <c r="E788" s="13">
        <v>7.4545454545454498E-2</v>
      </c>
      <c r="F788" s="13">
        <v>108</v>
      </c>
      <c r="G788" s="13">
        <v>9.7472924187725601E-2</v>
      </c>
      <c r="H788" s="13">
        <v>-26</v>
      </c>
      <c r="I788" s="13">
        <v>-24.074074074074101</v>
      </c>
    </row>
    <row r="789" spans="1:9" x14ac:dyDescent="0.2">
      <c r="A789" s="13" t="s">
        <v>612</v>
      </c>
      <c r="B789" s="13" t="s">
        <v>269</v>
      </c>
      <c r="C789" s="13" t="s">
        <v>391</v>
      </c>
      <c r="D789" s="13">
        <v>1110</v>
      </c>
      <c r="E789" s="13">
        <v>0.327626918536009</v>
      </c>
      <c r="F789" s="13">
        <v>1136</v>
      </c>
      <c r="G789" s="13">
        <v>0.33255269320843101</v>
      </c>
      <c r="H789" s="13">
        <v>-26</v>
      </c>
      <c r="I789" s="13">
        <v>-2.2887323943662001</v>
      </c>
    </row>
    <row r="790" spans="1:9" x14ac:dyDescent="0.2">
      <c r="A790" s="13" t="s">
        <v>696</v>
      </c>
      <c r="B790" s="13" t="s">
        <v>195</v>
      </c>
      <c r="C790" s="13" t="s">
        <v>391</v>
      </c>
      <c r="D790" s="13">
        <v>1123</v>
      </c>
      <c r="E790" s="13">
        <v>0.75572005383580099</v>
      </c>
      <c r="F790" s="13">
        <v>1150</v>
      </c>
      <c r="G790" s="13">
        <v>0.75807514831905098</v>
      </c>
      <c r="H790" s="13">
        <v>-27</v>
      </c>
      <c r="I790" s="13">
        <v>-2.3478260869565202</v>
      </c>
    </row>
    <row r="791" spans="1:9" x14ac:dyDescent="0.2">
      <c r="A791" s="13" t="s">
        <v>606</v>
      </c>
      <c r="B791" s="13" t="s">
        <v>262</v>
      </c>
      <c r="C791" s="13" t="s">
        <v>391</v>
      </c>
      <c r="D791" s="13">
        <v>2309</v>
      </c>
      <c r="E791" s="13">
        <v>0.30473802296423402</v>
      </c>
      <c r="F791" s="13">
        <v>2336</v>
      </c>
      <c r="G791" s="13">
        <v>0.29991012967004699</v>
      </c>
      <c r="H791" s="13">
        <v>-27</v>
      </c>
      <c r="I791" s="13">
        <v>-1.1558219178082201</v>
      </c>
    </row>
    <row r="792" spans="1:9" x14ac:dyDescent="0.2">
      <c r="A792" s="13" t="s">
        <v>681</v>
      </c>
      <c r="B792" s="13" t="s">
        <v>165</v>
      </c>
      <c r="C792" s="13" t="s">
        <v>392</v>
      </c>
      <c r="D792" s="13">
        <v>5497</v>
      </c>
      <c r="E792" s="13">
        <v>0.17756315007429399</v>
      </c>
      <c r="F792" s="13">
        <v>5526</v>
      </c>
      <c r="G792" s="13">
        <v>0.177570694087404</v>
      </c>
      <c r="H792" s="13">
        <v>-29</v>
      </c>
      <c r="I792" s="13">
        <v>-0.524791892870069</v>
      </c>
    </row>
    <row r="793" spans="1:9" x14ac:dyDescent="0.2">
      <c r="A793" s="13" t="s">
        <v>689</v>
      </c>
      <c r="B793" s="13" t="s">
        <v>160</v>
      </c>
      <c r="C793" s="13" t="s">
        <v>393</v>
      </c>
      <c r="D793" s="13">
        <v>1232</v>
      </c>
      <c r="E793" s="13">
        <v>0.205847953216374</v>
      </c>
      <c r="F793" s="13">
        <v>1261</v>
      </c>
      <c r="G793" s="13">
        <v>0.19346425283829399</v>
      </c>
      <c r="H793" s="13">
        <v>-29</v>
      </c>
      <c r="I793" s="13">
        <v>-2.2997620935765299</v>
      </c>
    </row>
    <row r="794" spans="1:9" x14ac:dyDescent="0.2">
      <c r="A794" s="13" t="s">
        <v>598</v>
      </c>
      <c r="B794" s="13" t="s">
        <v>166</v>
      </c>
      <c r="C794" s="13" t="s">
        <v>389</v>
      </c>
      <c r="D794" s="13">
        <v>504</v>
      </c>
      <c r="E794" s="13">
        <v>0.17709065354883999</v>
      </c>
      <c r="F794" s="13">
        <v>534</v>
      </c>
      <c r="G794" s="13">
        <v>0.190850607576841</v>
      </c>
      <c r="H794" s="13">
        <v>-30</v>
      </c>
      <c r="I794" s="13">
        <v>-5.6179775280898898</v>
      </c>
    </row>
    <row r="795" spans="1:9" x14ac:dyDescent="0.2">
      <c r="A795" s="13" t="s">
        <v>603</v>
      </c>
      <c r="B795" s="13" t="s">
        <v>189</v>
      </c>
      <c r="C795" s="13" t="s">
        <v>391</v>
      </c>
      <c r="D795" s="13">
        <v>509</v>
      </c>
      <c r="E795" s="13">
        <v>0.34910836762688602</v>
      </c>
      <c r="F795" s="13">
        <v>540</v>
      </c>
      <c r="G795" s="13">
        <v>0.36144578313253001</v>
      </c>
      <c r="H795" s="13">
        <v>-31</v>
      </c>
      <c r="I795" s="13">
        <v>-5.7407407407407502</v>
      </c>
    </row>
    <row r="796" spans="1:9" x14ac:dyDescent="0.2">
      <c r="A796" s="13" t="s">
        <v>606</v>
      </c>
      <c r="B796" s="13" t="s">
        <v>262</v>
      </c>
      <c r="C796" s="13" t="s">
        <v>393</v>
      </c>
      <c r="D796" s="13">
        <v>810</v>
      </c>
      <c r="E796" s="13">
        <v>0.106902467995249</v>
      </c>
      <c r="F796" s="13">
        <v>842</v>
      </c>
      <c r="G796" s="13">
        <v>0.108101168314289</v>
      </c>
      <c r="H796" s="13">
        <v>-32</v>
      </c>
      <c r="I796" s="13">
        <v>-3.8004750593824199</v>
      </c>
    </row>
    <row r="797" spans="1:9" x14ac:dyDescent="0.2">
      <c r="A797" s="13" t="s">
        <v>683</v>
      </c>
      <c r="B797" s="13" t="s">
        <v>259</v>
      </c>
      <c r="C797" s="13" t="s">
        <v>391</v>
      </c>
      <c r="D797" s="13">
        <v>919</v>
      </c>
      <c r="E797" s="13">
        <v>0.47079918032786899</v>
      </c>
      <c r="F797" s="13">
        <v>953</v>
      </c>
      <c r="G797" s="13">
        <v>0.47295285359801498</v>
      </c>
      <c r="H797" s="13">
        <v>-34</v>
      </c>
      <c r="I797" s="13">
        <v>-3.5676810073452199</v>
      </c>
    </row>
    <row r="798" spans="1:9" x14ac:dyDescent="0.2">
      <c r="A798" s="13" t="s">
        <v>597</v>
      </c>
      <c r="B798" s="13" t="s">
        <v>164</v>
      </c>
      <c r="C798" s="13" t="s">
        <v>389</v>
      </c>
      <c r="D798" s="13">
        <v>220</v>
      </c>
      <c r="E798" s="13">
        <v>2.87131297311407E-2</v>
      </c>
      <c r="F798" s="13">
        <v>254</v>
      </c>
      <c r="G798" s="13">
        <v>3.3920940170940203E-2</v>
      </c>
      <c r="H798" s="13">
        <v>-34</v>
      </c>
      <c r="I798" s="13">
        <v>-13.3858267716535</v>
      </c>
    </row>
    <row r="799" spans="1:9" x14ac:dyDescent="0.2">
      <c r="A799" s="13" t="s">
        <v>606</v>
      </c>
      <c r="B799" s="13" t="s">
        <v>262</v>
      </c>
      <c r="C799" s="13" t="s">
        <v>389</v>
      </c>
      <c r="D799" s="13">
        <v>343</v>
      </c>
      <c r="E799" s="13">
        <v>4.5268575953543597E-2</v>
      </c>
      <c r="F799" s="13">
        <v>380</v>
      </c>
      <c r="G799" s="13">
        <v>4.87867505456413E-2</v>
      </c>
      <c r="H799" s="13">
        <v>-37</v>
      </c>
      <c r="I799" s="13">
        <v>-9.7368421052631504</v>
      </c>
    </row>
    <row r="800" spans="1:9" x14ac:dyDescent="0.2">
      <c r="A800" s="13" t="s">
        <v>688</v>
      </c>
      <c r="B800" s="13" t="s">
        <v>238</v>
      </c>
      <c r="C800" s="13" t="s">
        <v>391</v>
      </c>
      <c r="D800" s="13">
        <v>2065</v>
      </c>
      <c r="E800" s="13">
        <v>0.31681497391837998</v>
      </c>
      <c r="F800" s="13">
        <v>2104</v>
      </c>
      <c r="G800" s="13">
        <v>0.32053625837903699</v>
      </c>
      <c r="H800" s="13">
        <v>-39</v>
      </c>
      <c r="I800" s="13">
        <v>-1.85361216730038</v>
      </c>
    </row>
    <row r="801" spans="1:9" x14ac:dyDescent="0.2">
      <c r="A801" s="13" t="s">
        <v>620</v>
      </c>
      <c r="B801" s="13" t="s">
        <v>264</v>
      </c>
      <c r="C801" s="13" t="s">
        <v>390</v>
      </c>
      <c r="D801" s="13">
        <v>384</v>
      </c>
      <c r="E801" s="13">
        <v>0.66092943201376897</v>
      </c>
      <c r="F801" s="13">
        <v>423</v>
      </c>
      <c r="G801" s="13">
        <v>0.68557536466774704</v>
      </c>
      <c r="H801" s="13">
        <v>-39</v>
      </c>
      <c r="I801" s="13">
        <v>-9.2198581560283692</v>
      </c>
    </row>
    <row r="802" spans="1:9" x14ac:dyDescent="0.2">
      <c r="A802" s="13" t="s">
        <v>616</v>
      </c>
      <c r="B802" s="13" t="s">
        <v>168</v>
      </c>
      <c r="C802" s="13" t="s">
        <v>390</v>
      </c>
      <c r="D802" s="13">
        <v>627</v>
      </c>
      <c r="E802" s="13">
        <v>0.42857142857142899</v>
      </c>
      <c r="F802" s="13">
        <v>667</v>
      </c>
      <c r="G802" s="13">
        <v>0.42893890675241197</v>
      </c>
      <c r="H802" s="13">
        <v>-40</v>
      </c>
      <c r="I802" s="13">
        <v>-5.9970014992503797</v>
      </c>
    </row>
    <row r="803" spans="1:9" x14ac:dyDescent="0.2">
      <c r="A803" s="13" t="s">
        <v>619</v>
      </c>
      <c r="B803" s="13" t="s">
        <v>187</v>
      </c>
      <c r="C803" s="13" t="s">
        <v>389</v>
      </c>
      <c r="D803" s="13">
        <v>132</v>
      </c>
      <c r="E803" s="13">
        <v>4.5674740484429099E-2</v>
      </c>
      <c r="F803" s="13">
        <v>174</v>
      </c>
      <c r="G803" s="13">
        <v>6.1462380784175201E-2</v>
      </c>
      <c r="H803" s="13">
        <v>-42</v>
      </c>
      <c r="I803" s="13">
        <v>-24.137931034482801</v>
      </c>
    </row>
    <row r="804" spans="1:9" x14ac:dyDescent="0.2">
      <c r="A804" s="13" t="s">
        <v>585</v>
      </c>
      <c r="B804" s="13" t="s">
        <v>193</v>
      </c>
      <c r="C804" s="13" t="s">
        <v>391</v>
      </c>
      <c r="D804" s="13">
        <v>2889</v>
      </c>
      <c r="E804" s="13">
        <v>0.18280182232346201</v>
      </c>
      <c r="F804" s="13">
        <v>2931</v>
      </c>
      <c r="G804" s="13">
        <v>0.18496781522150699</v>
      </c>
      <c r="H804" s="13">
        <v>-42</v>
      </c>
      <c r="I804" s="13">
        <v>-1.4329580348004101</v>
      </c>
    </row>
    <row r="805" spans="1:9" x14ac:dyDescent="0.2">
      <c r="A805" s="13" t="s">
        <v>530</v>
      </c>
      <c r="B805" s="13" t="s">
        <v>276</v>
      </c>
      <c r="C805" s="13" t="s">
        <v>389</v>
      </c>
      <c r="D805" s="13">
        <v>453</v>
      </c>
      <c r="E805" s="13">
        <v>8.9366739001775497E-2</v>
      </c>
      <c r="F805" s="13">
        <v>496</v>
      </c>
      <c r="G805" s="13">
        <v>9.7541789577187801E-2</v>
      </c>
      <c r="H805" s="13">
        <v>-43</v>
      </c>
      <c r="I805" s="13">
        <v>-8.6693548387096797</v>
      </c>
    </row>
    <row r="806" spans="1:9" x14ac:dyDescent="0.2">
      <c r="A806" s="13" t="s">
        <v>595</v>
      </c>
      <c r="B806" s="13" t="s">
        <v>171</v>
      </c>
      <c r="C806" s="13" t="s">
        <v>391</v>
      </c>
      <c r="D806" s="13">
        <v>2504</v>
      </c>
      <c r="E806" s="13">
        <v>0.166069770526595</v>
      </c>
      <c r="F806" s="13">
        <v>2547</v>
      </c>
      <c r="G806" s="13">
        <v>0.180830670926518</v>
      </c>
      <c r="H806" s="13">
        <v>-43</v>
      </c>
      <c r="I806" s="13">
        <v>-1.6882606988614099</v>
      </c>
    </row>
    <row r="807" spans="1:9" x14ac:dyDescent="0.2">
      <c r="A807" s="13" t="s">
        <v>618</v>
      </c>
      <c r="B807" s="13" t="s">
        <v>183</v>
      </c>
      <c r="C807" s="13" t="s">
        <v>393</v>
      </c>
      <c r="D807" s="13">
        <v>1658</v>
      </c>
      <c r="E807" s="13">
        <v>0.22435723951285499</v>
      </c>
      <c r="F807" s="13">
        <v>1703</v>
      </c>
      <c r="G807" s="13">
        <v>0.25162529550827401</v>
      </c>
      <c r="H807" s="13">
        <v>-45</v>
      </c>
      <c r="I807" s="13">
        <v>-2.6423957721667599</v>
      </c>
    </row>
    <row r="808" spans="1:9" x14ac:dyDescent="0.2">
      <c r="A808" s="13" t="s">
        <v>681</v>
      </c>
      <c r="B808" s="13" t="s">
        <v>165</v>
      </c>
      <c r="C808" s="13" t="s">
        <v>393</v>
      </c>
      <c r="D808" s="13">
        <v>7482</v>
      </c>
      <c r="E808" s="13">
        <v>0.241682279217004</v>
      </c>
      <c r="F808" s="13">
        <v>7528</v>
      </c>
      <c r="G808" s="13">
        <v>0.24190231362467901</v>
      </c>
      <c r="H808" s="13">
        <v>-46</v>
      </c>
      <c r="I808" s="13">
        <v>-0.61105207226355196</v>
      </c>
    </row>
    <row r="809" spans="1:9" x14ac:dyDescent="0.2">
      <c r="A809" s="13" t="s">
        <v>616</v>
      </c>
      <c r="B809" s="13" t="s">
        <v>168</v>
      </c>
      <c r="C809" s="13" t="s">
        <v>393</v>
      </c>
      <c r="D809" s="13">
        <v>361</v>
      </c>
      <c r="E809" s="13">
        <v>0.246753246753247</v>
      </c>
      <c r="F809" s="13">
        <v>407</v>
      </c>
      <c r="G809" s="13">
        <v>0.26173633440514499</v>
      </c>
      <c r="H809" s="13">
        <v>-46</v>
      </c>
      <c r="I809" s="13">
        <v>-11.302211302211299</v>
      </c>
    </row>
    <row r="810" spans="1:9" x14ac:dyDescent="0.2">
      <c r="A810" s="13" t="s">
        <v>601</v>
      </c>
      <c r="B810" s="13" t="s">
        <v>235</v>
      </c>
      <c r="C810" s="13" t="s">
        <v>390</v>
      </c>
      <c r="D810" s="13">
        <v>283</v>
      </c>
      <c r="E810" s="13">
        <v>0.88993710691823902</v>
      </c>
      <c r="F810" s="13">
        <v>330</v>
      </c>
      <c r="G810" s="13">
        <v>0.92696629213483195</v>
      </c>
      <c r="H810" s="13">
        <v>-47</v>
      </c>
      <c r="I810" s="13">
        <v>-14.2424242424242</v>
      </c>
    </row>
    <row r="811" spans="1:9" x14ac:dyDescent="0.2">
      <c r="A811" s="13" t="s">
        <v>565</v>
      </c>
      <c r="B811" s="13" t="s">
        <v>162</v>
      </c>
      <c r="C811" s="13" t="s">
        <v>395</v>
      </c>
      <c r="D811" s="13">
        <v>1715</v>
      </c>
      <c r="E811" s="13">
        <v>5.0078841324534301E-2</v>
      </c>
      <c r="F811" s="13">
        <v>1765</v>
      </c>
      <c r="G811" s="13">
        <v>5.05484434516138E-2</v>
      </c>
      <c r="H811" s="13">
        <v>-50</v>
      </c>
      <c r="I811" s="13">
        <v>-2.8328611898016902</v>
      </c>
    </row>
    <row r="812" spans="1:9" x14ac:dyDescent="0.2">
      <c r="A812" s="13" t="s">
        <v>615</v>
      </c>
      <c r="B812" s="13" t="s">
        <v>197</v>
      </c>
      <c r="C812" s="13" t="s">
        <v>390</v>
      </c>
      <c r="D812" s="13">
        <v>1187</v>
      </c>
      <c r="E812" s="13">
        <v>0.106946571763222</v>
      </c>
      <c r="F812" s="13">
        <v>1238</v>
      </c>
      <c r="G812" s="13">
        <v>0.111151014544802</v>
      </c>
      <c r="H812" s="13">
        <v>-51</v>
      </c>
      <c r="I812" s="13">
        <v>-4.1195476575121104</v>
      </c>
    </row>
    <row r="813" spans="1:9" x14ac:dyDescent="0.2">
      <c r="A813" s="13" t="s">
        <v>688</v>
      </c>
      <c r="B813" s="13" t="s">
        <v>238</v>
      </c>
      <c r="C813" s="13" t="s">
        <v>389</v>
      </c>
      <c r="D813" s="13">
        <v>394</v>
      </c>
      <c r="E813" s="13">
        <v>6.0447990181037102E-2</v>
      </c>
      <c r="F813" s="13">
        <v>447</v>
      </c>
      <c r="G813" s="13">
        <v>6.8098720292504605E-2</v>
      </c>
      <c r="H813" s="13">
        <v>-53</v>
      </c>
      <c r="I813" s="13">
        <v>-11.8568232662192</v>
      </c>
    </row>
    <row r="814" spans="1:9" x14ac:dyDescent="0.2">
      <c r="A814" s="13" t="s">
        <v>595</v>
      </c>
      <c r="B814" s="13" t="s">
        <v>171</v>
      </c>
      <c r="C814" s="13" t="s">
        <v>393</v>
      </c>
      <c r="D814" s="13">
        <v>1386</v>
      </c>
      <c r="E814" s="13">
        <v>9.1922005571030599E-2</v>
      </c>
      <c r="F814" s="13">
        <v>1439</v>
      </c>
      <c r="G814" s="13">
        <v>0.102165424210153</v>
      </c>
      <c r="H814" s="13">
        <v>-53</v>
      </c>
      <c r="I814" s="13">
        <v>-3.6831132731063199</v>
      </c>
    </row>
    <row r="815" spans="1:9" x14ac:dyDescent="0.2">
      <c r="A815" s="13" t="s">
        <v>690</v>
      </c>
      <c r="B815" s="13" t="s">
        <v>204</v>
      </c>
      <c r="C815" s="13" t="s">
        <v>395</v>
      </c>
      <c r="D815" s="13">
        <v>15</v>
      </c>
      <c r="E815" s="13">
        <v>1.6703786191536701E-2</v>
      </c>
      <c r="F815" s="13">
        <v>70</v>
      </c>
      <c r="G815" s="13">
        <v>7.4946466809421797E-2</v>
      </c>
      <c r="H815" s="13">
        <v>-55</v>
      </c>
      <c r="I815" s="13">
        <v>-78.571428571428598</v>
      </c>
    </row>
    <row r="816" spans="1:9" x14ac:dyDescent="0.2">
      <c r="A816" s="13" t="s">
        <v>565</v>
      </c>
      <c r="B816" s="13" t="s">
        <v>162</v>
      </c>
      <c r="C816" s="13" t="s">
        <v>388</v>
      </c>
      <c r="D816" s="13">
        <v>2853</v>
      </c>
      <c r="E816" s="13">
        <v>8.3308999591193103E-2</v>
      </c>
      <c r="F816" s="13">
        <v>2911</v>
      </c>
      <c r="G816" s="13">
        <v>8.3369132514248101E-2</v>
      </c>
      <c r="H816" s="13">
        <v>-58</v>
      </c>
      <c r="I816" s="13">
        <v>-1.9924424596358701</v>
      </c>
    </row>
    <row r="817" spans="1:9" x14ac:dyDescent="0.2">
      <c r="A817" s="13" t="s">
        <v>527</v>
      </c>
      <c r="B817" s="13" t="s">
        <v>266</v>
      </c>
      <c r="C817" s="13" t="s">
        <v>389</v>
      </c>
      <c r="D817" s="13">
        <v>551</v>
      </c>
      <c r="E817" s="13">
        <v>4.91569274689981E-2</v>
      </c>
      <c r="F817" s="13">
        <v>610</v>
      </c>
      <c r="G817" s="13">
        <v>5.15856236786469E-2</v>
      </c>
      <c r="H817" s="13">
        <v>-59</v>
      </c>
      <c r="I817" s="13">
        <v>-9.6721311475409895</v>
      </c>
    </row>
    <row r="818" spans="1:9" x14ac:dyDescent="0.2">
      <c r="A818" s="13" t="s">
        <v>535</v>
      </c>
      <c r="B818" s="13" t="s">
        <v>157</v>
      </c>
      <c r="C818" s="13" t="s">
        <v>391</v>
      </c>
      <c r="D818" s="13">
        <v>3355</v>
      </c>
      <c r="E818" s="13">
        <v>9.3725555928036594E-2</v>
      </c>
      <c r="F818" s="13">
        <v>3416</v>
      </c>
      <c r="G818" s="13">
        <v>9.2269461401328898E-2</v>
      </c>
      <c r="H818" s="13">
        <v>-61</v>
      </c>
      <c r="I818" s="13">
        <v>-1.78571428571429</v>
      </c>
    </row>
    <row r="819" spans="1:9" x14ac:dyDescent="0.2">
      <c r="A819" s="13" t="s">
        <v>617</v>
      </c>
      <c r="B819" s="13" t="s">
        <v>213</v>
      </c>
      <c r="C819" s="13" t="s">
        <v>390</v>
      </c>
      <c r="D819" s="13">
        <v>648</v>
      </c>
      <c r="E819" s="13">
        <v>0.92836676217765002</v>
      </c>
      <c r="F819" s="13">
        <v>710</v>
      </c>
      <c r="G819" s="13">
        <v>0.93421052631578905</v>
      </c>
      <c r="H819" s="13">
        <v>-62</v>
      </c>
      <c r="I819" s="13">
        <v>-8.7323943661971803</v>
      </c>
    </row>
    <row r="820" spans="1:9" x14ac:dyDescent="0.2">
      <c r="A820" s="13" t="s">
        <v>535</v>
      </c>
      <c r="B820" s="13" t="s">
        <v>157</v>
      </c>
      <c r="C820" s="13" t="s">
        <v>392</v>
      </c>
      <c r="D820" s="13">
        <v>1517</v>
      </c>
      <c r="E820" s="13">
        <v>4.2379036763884201E-2</v>
      </c>
      <c r="F820" s="13">
        <v>1580</v>
      </c>
      <c r="G820" s="13">
        <v>4.2677326994759901E-2</v>
      </c>
      <c r="H820" s="13">
        <v>-63</v>
      </c>
      <c r="I820" s="13">
        <v>-3.9873417721519</v>
      </c>
    </row>
    <row r="821" spans="1:9" x14ac:dyDescent="0.2">
      <c r="A821" s="13" t="s">
        <v>586</v>
      </c>
      <c r="B821" s="13" t="s">
        <v>232</v>
      </c>
      <c r="C821" s="13" t="s">
        <v>390</v>
      </c>
      <c r="D821" s="13">
        <v>9</v>
      </c>
      <c r="E821" s="13">
        <v>1.0368663594469999E-2</v>
      </c>
      <c r="F821" s="13">
        <v>72</v>
      </c>
      <c r="G821" s="13">
        <v>7.8346028291621295E-2</v>
      </c>
      <c r="H821" s="13">
        <v>-63</v>
      </c>
      <c r="I821" s="13">
        <v>-87.5</v>
      </c>
    </row>
    <row r="822" spans="1:9" x14ac:dyDescent="0.2">
      <c r="A822" s="13" t="s">
        <v>556</v>
      </c>
      <c r="B822" s="13" t="s">
        <v>257</v>
      </c>
      <c r="C822" s="13" t="s">
        <v>389</v>
      </c>
      <c r="D822" s="13">
        <v>412</v>
      </c>
      <c r="E822" s="13">
        <v>9.1800356506238898E-2</v>
      </c>
      <c r="F822" s="13">
        <v>477</v>
      </c>
      <c r="G822" s="13">
        <v>0.101554183521397</v>
      </c>
      <c r="H822" s="13">
        <v>-65</v>
      </c>
      <c r="I822" s="13">
        <v>-13.626834381551401</v>
      </c>
    </row>
    <row r="823" spans="1:9" x14ac:dyDescent="0.2">
      <c r="A823" s="13" t="s">
        <v>551</v>
      </c>
      <c r="B823" s="13" t="s">
        <v>57</v>
      </c>
      <c r="C823" s="13" t="s">
        <v>396</v>
      </c>
      <c r="D823" s="13">
        <v>3961</v>
      </c>
      <c r="E823" s="13">
        <v>5.96812080284107E-3</v>
      </c>
      <c r="F823" s="13">
        <v>4030</v>
      </c>
      <c r="G823" s="13">
        <v>6.0072773021809496E-3</v>
      </c>
      <c r="H823" s="13">
        <v>-69</v>
      </c>
      <c r="I823" s="13">
        <v>-1.71215880893301</v>
      </c>
    </row>
    <row r="824" spans="1:9" x14ac:dyDescent="0.2">
      <c r="A824" s="13" t="s">
        <v>565</v>
      </c>
      <c r="B824" s="13" t="s">
        <v>162</v>
      </c>
      <c r="C824" s="13" t="s">
        <v>393</v>
      </c>
      <c r="D824" s="13">
        <v>3823</v>
      </c>
      <c r="E824" s="13">
        <v>0.111633475442387</v>
      </c>
      <c r="F824" s="13">
        <v>3894</v>
      </c>
      <c r="G824" s="13">
        <v>0.1115216083856</v>
      </c>
      <c r="H824" s="13">
        <v>-71</v>
      </c>
      <c r="I824" s="13">
        <v>-1.82331792501284</v>
      </c>
    </row>
    <row r="825" spans="1:9" x14ac:dyDescent="0.2">
      <c r="A825" s="13" t="s">
        <v>681</v>
      </c>
      <c r="B825" s="13" t="s">
        <v>165</v>
      </c>
      <c r="C825" s="13" t="s">
        <v>389</v>
      </c>
      <c r="D825" s="13">
        <v>2477</v>
      </c>
      <c r="E825" s="13">
        <v>8.0011628658182093E-2</v>
      </c>
      <c r="F825" s="13">
        <v>2552</v>
      </c>
      <c r="G825" s="13">
        <v>8.2005141388174801E-2</v>
      </c>
      <c r="H825" s="13">
        <v>-75</v>
      </c>
      <c r="I825" s="13">
        <v>-2.9388714733542298</v>
      </c>
    </row>
    <row r="826" spans="1:9" x14ac:dyDescent="0.2">
      <c r="A826" s="13" t="s">
        <v>609</v>
      </c>
      <c r="B826" s="13" t="s">
        <v>154</v>
      </c>
      <c r="C826" s="13" t="s">
        <v>395</v>
      </c>
      <c r="D826" s="13">
        <v>7533</v>
      </c>
      <c r="E826" s="13">
        <v>7.2287422391540096E-2</v>
      </c>
      <c r="F826" s="13">
        <v>7610</v>
      </c>
      <c r="G826" s="13">
        <v>7.1795162081587996E-2</v>
      </c>
      <c r="H826" s="13">
        <v>-77</v>
      </c>
      <c r="I826" s="13">
        <v>-1.0118265440210199</v>
      </c>
    </row>
    <row r="827" spans="1:9" x14ac:dyDescent="0.2">
      <c r="A827" s="13" t="s">
        <v>679</v>
      </c>
      <c r="B827" s="13" t="s">
        <v>153</v>
      </c>
      <c r="C827" s="13" t="s">
        <v>392</v>
      </c>
      <c r="D827" s="13">
        <v>12556</v>
      </c>
      <c r="E827" s="13">
        <v>2.9721790219457402E-2</v>
      </c>
      <c r="F827" s="13">
        <v>12643</v>
      </c>
      <c r="G827" s="13">
        <v>2.95330953804754E-2</v>
      </c>
      <c r="H827" s="13">
        <v>-87</v>
      </c>
      <c r="I827" s="13">
        <v>-0.68812781776477205</v>
      </c>
    </row>
    <row r="828" spans="1:9" x14ac:dyDescent="0.2">
      <c r="A828" s="13" t="s">
        <v>689</v>
      </c>
      <c r="B828" s="13" t="s">
        <v>160</v>
      </c>
      <c r="C828" s="13" t="s">
        <v>389</v>
      </c>
      <c r="D828" s="13">
        <v>191</v>
      </c>
      <c r="E828" s="13">
        <v>3.19131161236424E-2</v>
      </c>
      <c r="F828" s="13">
        <v>283</v>
      </c>
      <c r="G828" s="13">
        <v>4.3418226449831197E-2</v>
      </c>
      <c r="H828" s="13">
        <v>-92</v>
      </c>
      <c r="I828" s="13">
        <v>-32.508833922261502</v>
      </c>
    </row>
    <row r="829" spans="1:9" x14ac:dyDescent="0.2">
      <c r="A829" s="13" t="s">
        <v>623</v>
      </c>
      <c r="B829" s="13" t="s">
        <v>254</v>
      </c>
      <c r="C829" s="13" t="s">
        <v>389</v>
      </c>
      <c r="D829" s="13">
        <v>612</v>
      </c>
      <c r="E829" s="13">
        <v>8.3973655323820007E-2</v>
      </c>
      <c r="F829" s="13">
        <v>705</v>
      </c>
      <c r="G829" s="13">
        <v>0.100241717616949</v>
      </c>
      <c r="H829" s="13">
        <v>-93</v>
      </c>
      <c r="I829" s="13">
        <v>-13.1914893617021</v>
      </c>
    </row>
    <row r="830" spans="1:9" x14ac:dyDescent="0.2">
      <c r="A830" s="13" t="s">
        <v>681</v>
      </c>
      <c r="B830" s="13" t="s">
        <v>165</v>
      </c>
      <c r="C830" s="13" t="s">
        <v>391</v>
      </c>
      <c r="D830" s="13">
        <v>7402</v>
      </c>
      <c r="E830" s="13">
        <v>0.239098132954325</v>
      </c>
      <c r="F830" s="13">
        <v>7503</v>
      </c>
      <c r="G830" s="13">
        <v>0.241098971722365</v>
      </c>
      <c r="H830" s="13">
        <v>-101</v>
      </c>
      <c r="I830" s="13">
        <v>-1.3461282153805201</v>
      </c>
    </row>
    <row r="831" spans="1:9" x14ac:dyDescent="0.2">
      <c r="A831" s="13" t="s">
        <v>535</v>
      </c>
      <c r="B831" s="13" t="s">
        <v>157</v>
      </c>
      <c r="C831" s="13" t="s">
        <v>389</v>
      </c>
      <c r="D831" s="13">
        <v>1691</v>
      </c>
      <c r="E831" s="13">
        <v>4.7239915074310003E-2</v>
      </c>
      <c r="F831" s="13">
        <v>1797</v>
      </c>
      <c r="G831" s="13">
        <v>4.85387067149263E-2</v>
      </c>
      <c r="H831" s="13">
        <v>-106</v>
      </c>
      <c r="I831" s="13">
        <v>-5.8987200890372797</v>
      </c>
    </row>
    <row r="832" spans="1:9" x14ac:dyDescent="0.2">
      <c r="A832" s="13" t="s">
        <v>697</v>
      </c>
      <c r="B832" s="13" t="s">
        <v>275</v>
      </c>
      <c r="C832" s="13" t="s">
        <v>390</v>
      </c>
      <c r="D832" s="13">
        <v>1586</v>
      </c>
      <c r="E832" s="13">
        <v>0.63848631239935605</v>
      </c>
      <c r="F832" s="13">
        <v>1695</v>
      </c>
      <c r="G832" s="13">
        <v>0.67476114649681496</v>
      </c>
      <c r="H832" s="13">
        <v>-109</v>
      </c>
      <c r="I832" s="13">
        <v>-6.4306784660767002</v>
      </c>
    </row>
    <row r="833" spans="1:9" x14ac:dyDescent="0.2">
      <c r="A833" s="13" t="s">
        <v>622</v>
      </c>
      <c r="B833" s="13" t="s">
        <v>159</v>
      </c>
      <c r="C833" s="13" t="s">
        <v>391</v>
      </c>
      <c r="D833" s="13">
        <v>6660</v>
      </c>
      <c r="E833" s="13">
        <v>0.53258696521391402</v>
      </c>
      <c r="F833" s="13">
        <v>6771</v>
      </c>
      <c r="G833" s="13">
        <v>0.52799438552713696</v>
      </c>
      <c r="H833" s="13">
        <v>-111</v>
      </c>
      <c r="I833" s="13">
        <v>-1.63934426229508</v>
      </c>
    </row>
    <row r="834" spans="1:9" x14ac:dyDescent="0.2">
      <c r="A834" s="13" t="s">
        <v>579</v>
      </c>
      <c r="B834" s="13" t="s">
        <v>155</v>
      </c>
      <c r="C834" s="13" t="s">
        <v>390</v>
      </c>
      <c r="D834" s="13">
        <v>765</v>
      </c>
      <c r="E834" s="13">
        <v>1.08395324123273E-2</v>
      </c>
      <c r="F834" s="13">
        <v>878</v>
      </c>
      <c r="G834" s="13">
        <v>1.22463212218425E-2</v>
      </c>
      <c r="H834" s="13">
        <v>-113</v>
      </c>
      <c r="I834" s="13">
        <v>-12.870159453303</v>
      </c>
    </row>
    <row r="835" spans="1:9" x14ac:dyDescent="0.2">
      <c r="A835" s="13" t="s">
        <v>582</v>
      </c>
      <c r="B835" s="13" t="s">
        <v>167</v>
      </c>
      <c r="C835" s="13" t="s">
        <v>393</v>
      </c>
      <c r="D835" s="13">
        <v>5209</v>
      </c>
      <c r="E835" s="13">
        <v>8.5003263707571802E-2</v>
      </c>
      <c r="F835" s="13">
        <v>5325</v>
      </c>
      <c r="G835" s="13">
        <v>8.5754315897964395E-2</v>
      </c>
      <c r="H835" s="13">
        <v>-116</v>
      </c>
      <c r="I835" s="13">
        <v>-2.1784037558685401</v>
      </c>
    </row>
    <row r="836" spans="1:9" x14ac:dyDescent="0.2">
      <c r="A836" s="13" t="s">
        <v>575</v>
      </c>
      <c r="B836" s="13" t="s">
        <v>158</v>
      </c>
      <c r="C836" s="13" t="s">
        <v>391</v>
      </c>
      <c r="D836" s="13">
        <v>9343</v>
      </c>
      <c r="E836" s="13">
        <v>0.43013673403618602</v>
      </c>
      <c r="F836" s="13">
        <v>9468</v>
      </c>
      <c r="G836" s="13">
        <v>0.43417251341312402</v>
      </c>
      <c r="H836" s="13">
        <v>-125</v>
      </c>
      <c r="I836" s="13">
        <v>-1.3202365863962799</v>
      </c>
    </row>
    <row r="837" spans="1:9" x14ac:dyDescent="0.2">
      <c r="A837" s="13" t="s">
        <v>565</v>
      </c>
      <c r="B837" s="13" t="s">
        <v>162</v>
      </c>
      <c r="C837" s="13" t="s">
        <v>390</v>
      </c>
      <c r="D837" s="13">
        <v>3029</v>
      </c>
      <c r="E837" s="13">
        <v>8.8448285931203602E-2</v>
      </c>
      <c r="F837" s="13">
        <v>3158</v>
      </c>
      <c r="G837" s="13">
        <v>9.0443050663000804E-2</v>
      </c>
      <c r="H837" s="13">
        <v>-129</v>
      </c>
      <c r="I837" s="13">
        <v>-4.0848638378720699</v>
      </c>
    </row>
    <row r="838" spans="1:9" x14ac:dyDescent="0.2">
      <c r="A838" s="13" t="s">
        <v>604</v>
      </c>
      <c r="B838" s="13" t="s">
        <v>174</v>
      </c>
      <c r="C838" s="13" t="s">
        <v>390</v>
      </c>
      <c r="D838" s="13">
        <v>226</v>
      </c>
      <c r="E838" s="13">
        <v>0.484978540772532</v>
      </c>
      <c r="F838" s="13">
        <v>357</v>
      </c>
      <c r="G838" s="13">
        <v>0.59599332220367296</v>
      </c>
      <c r="H838" s="13">
        <v>-131</v>
      </c>
      <c r="I838" s="13">
        <v>-36.6946778711485</v>
      </c>
    </row>
    <row r="839" spans="1:9" x14ac:dyDescent="0.2">
      <c r="A839" s="13" t="s">
        <v>605</v>
      </c>
      <c r="B839" s="13" t="s">
        <v>270</v>
      </c>
      <c r="C839" s="13" t="s">
        <v>393</v>
      </c>
      <c r="D839" s="13">
        <v>8267</v>
      </c>
      <c r="E839" s="13">
        <v>0.21836287276473201</v>
      </c>
      <c r="F839" s="13">
        <v>8401</v>
      </c>
      <c r="G839" s="13">
        <v>0.22049868766404199</v>
      </c>
      <c r="H839" s="13">
        <v>-134</v>
      </c>
      <c r="I839" s="13">
        <v>-1.5950482085466</v>
      </c>
    </row>
    <row r="840" spans="1:9" x14ac:dyDescent="0.2">
      <c r="A840" s="13" t="s">
        <v>679</v>
      </c>
      <c r="B840" s="13" t="s">
        <v>153</v>
      </c>
      <c r="C840" s="13" t="s">
        <v>396</v>
      </c>
      <c r="D840" s="13">
        <v>2296</v>
      </c>
      <c r="E840" s="13">
        <v>5.4349498521721997E-3</v>
      </c>
      <c r="F840" s="13">
        <v>2432</v>
      </c>
      <c r="G840" s="13">
        <v>5.68096875467185E-3</v>
      </c>
      <c r="H840" s="13">
        <v>-136</v>
      </c>
      <c r="I840" s="13">
        <v>-5.5921052631579</v>
      </c>
    </row>
    <row r="841" spans="1:9" x14ac:dyDescent="0.2">
      <c r="A841" s="13" t="s">
        <v>591</v>
      </c>
      <c r="B841" s="13" t="s">
        <v>249</v>
      </c>
      <c r="C841" s="13" t="s">
        <v>390</v>
      </c>
      <c r="D841" s="13">
        <v>1438</v>
      </c>
      <c r="E841" s="13">
        <v>0.56040530007794198</v>
      </c>
      <c r="F841" s="13">
        <v>1574</v>
      </c>
      <c r="G841" s="13">
        <v>0.57655677655677695</v>
      </c>
      <c r="H841" s="13">
        <v>-136</v>
      </c>
      <c r="I841" s="13">
        <v>-8.6404066073697496</v>
      </c>
    </row>
    <row r="842" spans="1:9" x14ac:dyDescent="0.2">
      <c r="A842" s="13" t="s">
        <v>556</v>
      </c>
      <c r="B842" s="13" t="s">
        <v>257</v>
      </c>
      <c r="C842" s="13" t="s">
        <v>391</v>
      </c>
      <c r="D842" s="13">
        <v>3007</v>
      </c>
      <c r="E842" s="13">
        <v>0.67000891265597196</v>
      </c>
      <c r="F842" s="13">
        <v>3145</v>
      </c>
      <c r="G842" s="13">
        <v>0.66957632531403</v>
      </c>
      <c r="H842" s="13">
        <v>-138</v>
      </c>
      <c r="I842" s="13">
        <v>-4.3879173290938001</v>
      </c>
    </row>
    <row r="843" spans="1:9" x14ac:dyDescent="0.2">
      <c r="A843" s="13" t="s">
        <v>555</v>
      </c>
      <c r="B843" s="13" t="s">
        <v>170</v>
      </c>
      <c r="C843" s="13" t="s">
        <v>389</v>
      </c>
      <c r="D843" s="13">
        <v>490</v>
      </c>
      <c r="E843" s="13">
        <v>0.21369385085041401</v>
      </c>
      <c r="F843" s="13">
        <v>632</v>
      </c>
      <c r="G843" s="13">
        <v>0.258698321735571</v>
      </c>
      <c r="H843" s="13">
        <v>-142</v>
      </c>
      <c r="I843" s="13">
        <v>-22.468354430379701</v>
      </c>
    </row>
    <row r="844" spans="1:9" x14ac:dyDescent="0.2">
      <c r="A844" s="13" t="s">
        <v>606</v>
      </c>
      <c r="B844" s="13" t="s">
        <v>262</v>
      </c>
      <c r="C844" s="13" t="s">
        <v>390</v>
      </c>
      <c r="D844" s="13">
        <v>2587</v>
      </c>
      <c r="E844" s="13">
        <v>0.34142800580704802</v>
      </c>
      <c r="F844" s="13">
        <v>2730</v>
      </c>
      <c r="G844" s="13">
        <v>0.35049428681473899</v>
      </c>
      <c r="H844" s="13">
        <v>-143</v>
      </c>
      <c r="I844" s="13">
        <v>-5.2380952380952399</v>
      </c>
    </row>
    <row r="845" spans="1:9" x14ac:dyDescent="0.2">
      <c r="A845" s="13" t="s">
        <v>565</v>
      </c>
      <c r="B845" s="13" t="s">
        <v>162</v>
      </c>
      <c r="C845" s="13" t="s">
        <v>391</v>
      </c>
      <c r="D845" s="13">
        <v>19022</v>
      </c>
      <c r="E845" s="13">
        <v>0.555451731589091</v>
      </c>
      <c r="F845" s="13">
        <v>19174</v>
      </c>
      <c r="G845" s="13">
        <v>0.54913079588739</v>
      </c>
      <c r="H845" s="13">
        <v>-152</v>
      </c>
      <c r="I845" s="13">
        <v>-0.79274016897882305</v>
      </c>
    </row>
    <row r="846" spans="1:9" x14ac:dyDescent="0.2">
      <c r="A846" s="13" t="s">
        <v>582</v>
      </c>
      <c r="B846" s="13" t="s">
        <v>167</v>
      </c>
      <c r="C846" s="13" t="s">
        <v>392</v>
      </c>
      <c r="D846" s="13">
        <v>5052</v>
      </c>
      <c r="E846" s="13">
        <v>8.2441253263707603E-2</v>
      </c>
      <c r="F846" s="13">
        <v>5205</v>
      </c>
      <c r="G846" s="13">
        <v>8.3821824272094794E-2</v>
      </c>
      <c r="H846" s="13">
        <v>-153</v>
      </c>
      <c r="I846" s="13">
        <v>-2.9394812680115199</v>
      </c>
    </row>
    <row r="847" spans="1:9" x14ac:dyDescent="0.2">
      <c r="A847" s="13" t="s">
        <v>622</v>
      </c>
      <c r="B847" s="13" t="s">
        <v>159</v>
      </c>
      <c r="C847" s="13" t="s">
        <v>393</v>
      </c>
      <c r="D847" s="13">
        <v>2346</v>
      </c>
      <c r="E847" s="13">
        <v>0.187604958016793</v>
      </c>
      <c r="F847" s="13">
        <v>2506</v>
      </c>
      <c r="G847" s="13">
        <v>0.19541484716157201</v>
      </c>
      <c r="H847" s="13">
        <v>-160</v>
      </c>
      <c r="I847" s="13">
        <v>-6.3846767757382299</v>
      </c>
    </row>
    <row r="848" spans="1:9" x14ac:dyDescent="0.2">
      <c r="A848" s="13" t="s">
        <v>579</v>
      </c>
      <c r="B848" s="13" t="s">
        <v>155</v>
      </c>
      <c r="C848" s="13" t="s">
        <v>393</v>
      </c>
      <c r="D848" s="13">
        <v>14246</v>
      </c>
      <c r="E848" s="13">
        <v>0.20185618136733999</v>
      </c>
      <c r="F848" s="13">
        <v>14412</v>
      </c>
      <c r="G848" s="13">
        <v>0.20101820210614399</v>
      </c>
      <c r="H848" s="13">
        <v>-166</v>
      </c>
      <c r="I848" s="13">
        <v>-1.1518179295032001</v>
      </c>
    </row>
    <row r="849" spans="1:9" x14ac:dyDescent="0.2">
      <c r="A849" s="13" t="s">
        <v>605</v>
      </c>
      <c r="B849" s="13" t="s">
        <v>270</v>
      </c>
      <c r="C849" s="13" t="s">
        <v>389</v>
      </c>
      <c r="D849" s="13">
        <v>4088</v>
      </c>
      <c r="E849" s="13">
        <v>0.107979608547505</v>
      </c>
      <c r="F849" s="13">
        <v>4259</v>
      </c>
      <c r="G849" s="13">
        <v>0.111784776902887</v>
      </c>
      <c r="H849" s="13">
        <v>-171</v>
      </c>
      <c r="I849" s="13">
        <v>-4.0150270016435803</v>
      </c>
    </row>
    <row r="850" spans="1:9" x14ac:dyDescent="0.2">
      <c r="A850" s="13" t="s">
        <v>609</v>
      </c>
      <c r="B850" s="13" t="s">
        <v>154</v>
      </c>
      <c r="C850" s="13" t="s">
        <v>390</v>
      </c>
      <c r="D850" s="13">
        <v>1693</v>
      </c>
      <c r="E850" s="13">
        <v>1.6246197545317601E-2</v>
      </c>
      <c r="F850" s="13">
        <v>1872</v>
      </c>
      <c r="G850" s="13">
        <v>1.7661043812974099E-2</v>
      </c>
      <c r="H850" s="13">
        <v>-179</v>
      </c>
      <c r="I850" s="13">
        <v>-9.5619658119658109</v>
      </c>
    </row>
    <row r="851" spans="1:9" x14ac:dyDescent="0.2">
      <c r="A851" s="13" t="s">
        <v>535</v>
      </c>
      <c r="B851" s="13" t="s">
        <v>157</v>
      </c>
      <c r="C851" s="13" t="s">
        <v>393</v>
      </c>
      <c r="D851" s="13">
        <v>6566</v>
      </c>
      <c r="E851" s="13">
        <v>0.183428316012962</v>
      </c>
      <c r="F851" s="13">
        <v>6751</v>
      </c>
      <c r="G851" s="13">
        <v>0.182351034520015</v>
      </c>
      <c r="H851" s="13">
        <v>-185</v>
      </c>
      <c r="I851" s="13">
        <v>-2.7403347652199601</v>
      </c>
    </row>
    <row r="852" spans="1:9" x14ac:dyDescent="0.2">
      <c r="A852" s="13" t="s">
        <v>578</v>
      </c>
      <c r="B852" s="13" t="s">
        <v>173</v>
      </c>
      <c r="C852" s="13" t="s">
        <v>390</v>
      </c>
      <c r="D852" s="13">
        <v>1498</v>
      </c>
      <c r="E852" s="13">
        <v>0.29846582984658299</v>
      </c>
      <c r="F852" s="13">
        <v>1684</v>
      </c>
      <c r="G852" s="13">
        <v>0.35632670334320798</v>
      </c>
      <c r="H852" s="13">
        <v>-186</v>
      </c>
      <c r="I852" s="13">
        <v>-11.0451306413302</v>
      </c>
    </row>
    <row r="853" spans="1:9" x14ac:dyDescent="0.2">
      <c r="A853" s="13" t="s">
        <v>565</v>
      </c>
      <c r="B853" s="13" t="s">
        <v>162</v>
      </c>
      <c r="C853" s="13" t="s">
        <v>389</v>
      </c>
      <c r="D853" s="13">
        <v>2541</v>
      </c>
      <c r="E853" s="13">
        <v>7.4198446533901799E-2</v>
      </c>
      <c r="F853" s="13">
        <v>2775</v>
      </c>
      <c r="G853" s="13">
        <v>7.9474181630724297E-2</v>
      </c>
      <c r="H853" s="13">
        <v>-234</v>
      </c>
      <c r="I853" s="13">
        <v>-8.4324324324324405</v>
      </c>
    </row>
    <row r="854" spans="1:9" x14ac:dyDescent="0.2">
      <c r="A854" s="13" t="s">
        <v>609</v>
      </c>
      <c r="B854" s="13" t="s">
        <v>154</v>
      </c>
      <c r="C854" s="13" t="s">
        <v>393</v>
      </c>
      <c r="D854" s="13">
        <v>16245</v>
      </c>
      <c r="E854" s="13">
        <v>0.15588864685391901</v>
      </c>
      <c r="F854" s="13">
        <v>16510</v>
      </c>
      <c r="G854" s="13">
        <v>0.155760594739424</v>
      </c>
      <c r="H854" s="13">
        <v>-265</v>
      </c>
      <c r="I854" s="13">
        <v>-1.6050878255602701</v>
      </c>
    </row>
    <row r="855" spans="1:9" x14ac:dyDescent="0.2">
      <c r="A855" s="13" t="s">
        <v>594</v>
      </c>
      <c r="B855" s="13" t="s">
        <v>175</v>
      </c>
      <c r="C855" s="13" t="s">
        <v>390</v>
      </c>
      <c r="D855" s="13">
        <v>3262</v>
      </c>
      <c r="E855" s="13">
        <v>0.6391065830721</v>
      </c>
      <c r="F855" s="13">
        <v>3549</v>
      </c>
      <c r="G855" s="13">
        <v>0.65942028985507295</v>
      </c>
      <c r="H855" s="13">
        <v>-287</v>
      </c>
      <c r="I855" s="13">
        <v>-8.0867850098619307</v>
      </c>
    </row>
    <row r="856" spans="1:9" x14ac:dyDescent="0.2">
      <c r="A856" s="13" t="s">
        <v>609</v>
      </c>
      <c r="B856" s="13" t="s">
        <v>154</v>
      </c>
      <c r="C856" s="13" t="s">
        <v>392</v>
      </c>
      <c r="D856" s="13">
        <v>12052</v>
      </c>
      <c r="E856" s="13">
        <v>0.115652198946348</v>
      </c>
      <c r="F856" s="13">
        <v>12346</v>
      </c>
      <c r="G856" s="13">
        <v>0.11647609343748801</v>
      </c>
      <c r="H856" s="13">
        <v>-294</v>
      </c>
      <c r="I856" s="13">
        <v>-2.3813380852097801</v>
      </c>
    </row>
    <row r="857" spans="1:9" x14ac:dyDescent="0.2">
      <c r="A857" s="13" t="s">
        <v>562</v>
      </c>
      <c r="B857" s="13" t="s">
        <v>163</v>
      </c>
      <c r="C857" s="13" t="s">
        <v>390</v>
      </c>
      <c r="D857" s="13">
        <v>6101</v>
      </c>
      <c r="E857" s="13">
        <v>0.75911409729998802</v>
      </c>
      <c r="F857" s="13">
        <v>6412</v>
      </c>
      <c r="G857" s="13">
        <v>0.77076571703329699</v>
      </c>
      <c r="H857" s="13">
        <v>-311</v>
      </c>
      <c r="I857" s="13">
        <v>-4.85028072364317</v>
      </c>
    </row>
    <row r="858" spans="1:9" x14ac:dyDescent="0.2">
      <c r="A858" s="13" t="s">
        <v>551</v>
      </c>
      <c r="B858" s="13" t="s">
        <v>57</v>
      </c>
      <c r="C858" s="13" t="s">
        <v>392</v>
      </c>
      <c r="D858" s="13">
        <v>30565</v>
      </c>
      <c r="E858" s="13">
        <v>4.6052919045401999E-2</v>
      </c>
      <c r="F858" s="13">
        <v>30885</v>
      </c>
      <c r="G858" s="13">
        <v>4.6038401855548097E-2</v>
      </c>
      <c r="H858" s="13">
        <v>-320</v>
      </c>
      <c r="I858" s="13">
        <v>-1.0361016674761201</v>
      </c>
    </row>
    <row r="859" spans="1:9" x14ac:dyDescent="0.2">
      <c r="A859" s="13" t="s">
        <v>609</v>
      </c>
      <c r="B859" s="13" t="s">
        <v>154</v>
      </c>
      <c r="C859" s="13" t="s">
        <v>391</v>
      </c>
      <c r="D859" s="13">
        <v>50615</v>
      </c>
      <c r="E859" s="13">
        <v>0.48570660883416999</v>
      </c>
      <c r="F859" s="13">
        <v>50966</v>
      </c>
      <c r="G859" s="13">
        <v>0.48082946526283998</v>
      </c>
      <c r="H859" s="13">
        <v>-351</v>
      </c>
      <c r="I859" s="13">
        <v>-0.68869442373347101</v>
      </c>
    </row>
    <row r="860" spans="1:9" x14ac:dyDescent="0.2">
      <c r="A860" s="13" t="s">
        <v>551</v>
      </c>
      <c r="B860" s="13" t="s">
        <v>57</v>
      </c>
      <c r="C860" s="13" t="s">
        <v>390</v>
      </c>
      <c r="D860" s="13">
        <v>3214</v>
      </c>
      <c r="E860" s="13">
        <v>4.8426004191697101E-3</v>
      </c>
      <c r="F860" s="13">
        <v>3602</v>
      </c>
      <c r="G860" s="13">
        <v>5.3692835837359301E-3</v>
      </c>
      <c r="H860" s="13">
        <v>-388</v>
      </c>
      <c r="I860" s="13">
        <v>-10.7717934480844</v>
      </c>
    </row>
    <row r="861" spans="1:9" x14ac:dyDescent="0.2">
      <c r="A861" s="13" t="s">
        <v>679</v>
      </c>
      <c r="B861" s="13" t="s">
        <v>153</v>
      </c>
      <c r="C861" s="13" t="s">
        <v>390</v>
      </c>
      <c r="D861" s="13">
        <v>5497</v>
      </c>
      <c r="E861" s="13">
        <v>1.30121599901527E-2</v>
      </c>
      <c r="F861" s="13">
        <v>5895</v>
      </c>
      <c r="G861" s="13">
        <v>1.3770275825982999E-2</v>
      </c>
      <c r="H861" s="13">
        <v>-398</v>
      </c>
      <c r="I861" s="13">
        <v>-6.7514843087362202</v>
      </c>
    </row>
    <row r="862" spans="1:9" x14ac:dyDescent="0.2">
      <c r="A862" s="13" t="s">
        <v>689</v>
      </c>
      <c r="B862" s="13" t="s">
        <v>160</v>
      </c>
      <c r="C862" s="13" t="s">
        <v>390</v>
      </c>
      <c r="D862" s="13">
        <v>2536</v>
      </c>
      <c r="E862" s="13">
        <v>0.42372598162071801</v>
      </c>
      <c r="F862" s="13">
        <v>2986</v>
      </c>
      <c r="G862" s="13">
        <v>0.45811598649892599</v>
      </c>
      <c r="H862" s="13">
        <v>-450</v>
      </c>
      <c r="I862" s="13">
        <v>-15.070328198258499</v>
      </c>
    </row>
    <row r="863" spans="1:9" x14ac:dyDescent="0.2">
      <c r="A863" s="13" t="s">
        <v>610</v>
      </c>
      <c r="B863" s="13" t="s">
        <v>156</v>
      </c>
      <c r="C863" s="13" t="s">
        <v>393</v>
      </c>
      <c r="D863" s="13">
        <v>33004</v>
      </c>
      <c r="E863" s="13">
        <v>0.26183468333743198</v>
      </c>
      <c r="F863" s="13">
        <v>33457</v>
      </c>
      <c r="G863" s="13">
        <v>0.25989854813525898</v>
      </c>
      <c r="H863" s="13">
        <v>-453</v>
      </c>
      <c r="I863" s="13">
        <v>-1.3539767462713299</v>
      </c>
    </row>
    <row r="864" spans="1:9" x14ac:dyDescent="0.2">
      <c r="A864" s="13" t="s">
        <v>679</v>
      </c>
      <c r="B864" s="13" t="s">
        <v>153</v>
      </c>
      <c r="C864" s="13" t="s">
        <v>391</v>
      </c>
      <c r="D864" s="13">
        <v>120047</v>
      </c>
      <c r="E864" s="13">
        <v>0.28416786798942401</v>
      </c>
      <c r="F864" s="13">
        <v>120540</v>
      </c>
      <c r="G864" s="13">
        <v>0.28157235760203297</v>
      </c>
      <c r="H864" s="13">
        <v>-493</v>
      </c>
      <c r="I864" s="13">
        <v>-0.40899286543886199</v>
      </c>
    </row>
    <row r="865" spans="1:9" x14ac:dyDescent="0.2">
      <c r="A865" s="13" t="s">
        <v>582</v>
      </c>
      <c r="B865" s="13" t="s">
        <v>167</v>
      </c>
      <c r="C865" s="13" t="s">
        <v>391</v>
      </c>
      <c r="D865" s="13">
        <v>46164</v>
      </c>
      <c r="E865" s="13">
        <v>0.75332898172323803</v>
      </c>
      <c r="F865" s="13">
        <v>46679</v>
      </c>
      <c r="G865" s="13">
        <v>0.75172313836640003</v>
      </c>
      <c r="H865" s="13">
        <v>-515</v>
      </c>
      <c r="I865" s="13">
        <v>-1.1032798474688901</v>
      </c>
    </row>
    <row r="866" spans="1:9" x14ac:dyDescent="0.2">
      <c r="A866" s="13" t="s">
        <v>527</v>
      </c>
      <c r="B866" s="13" t="s">
        <v>266</v>
      </c>
      <c r="C866" s="13" t="s">
        <v>390</v>
      </c>
      <c r="D866" s="13">
        <v>4048</v>
      </c>
      <c r="E866" s="13">
        <v>0.36113837095191398</v>
      </c>
      <c r="F866" s="13">
        <v>4566</v>
      </c>
      <c r="G866" s="13">
        <v>0.38613107822410098</v>
      </c>
      <c r="H866" s="13">
        <v>-518</v>
      </c>
      <c r="I866" s="13">
        <v>-11.3447218572054</v>
      </c>
    </row>
    <row r="867" spans="1:9" x14ac:dyDescent="0.2">
      <c r="A867" s="13" t="s">
        <v>610</v>
      </c>
      <c r="B867" s="13" t="s">
        <v>156</v>
      </c>
      <c r="C867" s="13" t="s">
        <v>389</v>
      </c>
      <c r="D867" s="13">
        <v>9416</v>
      </c>
      <c r="E867" s="13">
        <v>7.4701108299153496E-2</v>
      </c>
      <c r="F867" s="13">
        <v>9950</v>
      </c>
      <c r="G867" s="13">
        <v>7.7292959737747705E-2</v>
      </c>
      <c r="H867" s="13">
        <v>-534</v>
      </c>
      <c r="I867" s="13">
        <v>-5.3668341708542702</v>
      </c>
    </row>
    <row r="868" spans="1:9" x14ac:dyDescent="0.2">
      <c r="A868" s="13" t="s">
        <v>680</v>
      </c>
      <c r="B868" s="13" t="s">
        <v>182</v>
      </c>
      <c r="C868" s="13" t="s">
        <v>390</v>
      </c>
      <c r="D868" s="13">
        <v>2844</v>
      </c>
      <c r="E868" s="13">
        <v>0.96243654822335001</v>
      </c>
      <c r="F868" s="13">
        <v>3391</v>
      </c>
      <c r="G868" s="13">
        <v>0.97024320457796898</v>
      </c>
      <c r="H868" s="13">
        <v>-547</v>
      </c>
      <c r="I868" s="13">
        <v>-16.130934827484499</v>
      </c>
    </row>
    <row r="869" spans="1:9" x14ac:dyDescent="0.2">
      <c r="A869" s="13" t="s">
        <v>610</v>
      </c>
      <c r="B869" s="13" t="s">
        <v>156</v>
      </c>
      <c r="C869" s="13" t="s">
        <v>391</v>
      </c>
      <c r="D869" s="13">
        <v>40334</v>
      </c>
      <c r="E869" s="13">
        <v>0.31998667184983598</v>
      </c>
      <c r="F869" s="13">
        <v>40991</v>
      </c>
      <c r="G869" s="13">
        <v>0.31842368970954898</v>
      </c>
      <c r="H869" s="13">
        <v>-657</v>
      </c>
      <c r="I869" s="13">
        <v>-1.6027908565294799</v>
      </c>
    </row>
    <row r="870" spans="1:9" x14ac:dyDescent="0.2">
      <c r="A870" s="13" t="s">
        <v>551</v>
      </c>
      <c r="B870" s="13" t="s">
        <v>57</v>
      </c>
      <c r="C870" s="13" t="s">
        <v>388</v>
      </c>
      <c r="D870" s="13">
        <v>178010</v>
      </c>
      <c r="E870" s="13">
        <v>0.26821135675681401</v>
      </c>
      <c r="F870" s="13">
        <v>178668</v>
      </c>
      <c r="G870" s="13">
        <v>0.26632958338115797</v>
      </c>
      <c r="H870" s="13">
        <v>-658</v>
      </c>
      <c r="I870" s="13">
        <v>-0.36828083372512099</v>
      </c>
    </row>
    <row r="871" spans="1:9" x14ac:dyDescent="0.2">
      <c r="A871" s="13" t="s">
        <v>679</v>
      </c>
      <c r="B871" s="13" t="s">
        <v>153</v>
      </c>
      <c r="C871" s="13" t="s">
        <v>393</v>
      </c>
      <c r="D871" s="13">
        <v>101060</v>
      </c>
      <c r="E871" s="13">
        <v>0.23922301047932201</v>
      </c>
      <c r="F871" s="13">
        <v>101760</v>
      </c>
      <c r="G871" s="13">
        <v>0.23770369262969099</v>
      </c>
      <c r="H871" s="13">
        <v>-700</v>
      </c>
      <c r="I871" s="13">
        <v>-0.68789308176100405</v>
      </c>
    </row>
    <row r="872" spans="1:9" x14ac:dyDescent="0.2">
      <c r="A872" s="13" t="s">
        <v>609</v>
      </c>
      <c r="B872" s="13" t="s">
        <v>154</v>
      </c>
      <c r="C872" s="13" t="s">
        <v>389</v>
      </c>
      <c r="D872" s="13">
        <v>7916</v>
      </c>
      <c r="E872" s="13">
        <v>7.5962728747037203E-2</v>
      </c>
      <c r="F872" s="13">
        <v>8627</v>
      </c>
      <c r="G872" s="13">
        <v>8.1389863768444107E-2</v>
      </c>
      <c r="H872" s="13">
        <v>-711</v>
      </c>
      <c r="I872" s="13">
        <v>-8.2415671728294893</v>
      </c>
    </row>
    <row r="873" spans="1:9" x14ac:dyDescent="0.2">
      <c r="A873" s="13" t="s">
        <v>535</v>
      </c>
      <c r="B873" s="13" t="s">
        <v>157</v>
      </c>
      <c r="C873" s="13" t="s">
        <v>390</v>
      </c>
      <c r="D873" s="13">
        <v>15168</v>
      </c>
      <c r="E873" s="13">
        <v>0.42373449547435499</v>
      </c>
      <c r="F873" s="13">
        <v>15952</v>
      </c>
      <c r="G873" s="13">
        <v>0.43087893684835998</v>
      </c>
      <c r="H873" s="13">
        <v>-784</v>
      </c>
      <c r="I873" s="13">
        <v>-4.9147442326980997</v>
      </c>
    </row>
    <row r="874" spans="1:9" x14ac:dyDescent="0.2">
      <c r="A874" s="13" t="s">
        <v>691</v>
      </c>
      <c r="B874" s="13" t="s">
        <v>274</v>
      </c>
      <c r="C874" s="13" t="s">
        <v>390</v>
      </c>
      <c r="D874" s="13">
        <v>2584</v>
      </c>
      <c r="E874" s="13">
        <v>0.68759978712080905</v>
      </c>
      <c r="F874" s="13">
        <v>3515</v>
      </c>
      <c r="G874" s="13">
        <v>0.75010670081092601</v>
      </c>
      <c r="H874" s="13">
        <v>-931</v>
      </c>
      <c r="I874" s="13">
        <v>-26.486486486486498</v>
      </c>
    </row>
    <row r="875" spans="1:9" x14ac:dyDescent="0.2">
      <c r="A875" s="13" t="s">
        <v>579</v>
      </c>
      <c r="B875" s="13" t="s">
        <v>155</v>
      </c>
      <c r="C875" s="13" t="s">
        <v>389</v>
      </c>
      <c r="D875" s="13">
        <v>7152</v>
      </c>
      <c r="E875" s="13">
        <v>0.101339001062699</v>
      </c>
      <c r="F875" s="13">
        <v>8284</v>
      </c>
      <c r="G875" s="13">
        <v>0.11554501708626801</v>
      </c>
      <c r="H875" s="13">
        <v>-1132</v>
      </c>
      <c r="I875" s="13">
        <v>-13.6648961854177</v>
      </c>
    </row>
    <row r="876" spans="1:9" x14ac:dyDescent="0.2">
      <c r="A876" s="13" t="s">
        <v>610</v>
      </c>
      <c r="B876" s="13" t="s">
        <v>156</v>
      </c>
      <c r="C876" s="13" t="s">
        <v>388</v>
      </c>
      <c r="D876" s="13">
        <v>9208</v>
      </c>
      <c r="E876" s="13">
        <v>7.3050956374108494E-2</v>
      </c>
      <c r="F876" s="13">
        <v>10517</v>
      </c>
      <c r="G876" s="13">
        <v>8.1697493222300799E-2</v>
      </c>
      <c r="H876" s="13">
        <v>-1309</v>
      </c>
      <c r="I876" s="13">
        <v>-12.446515165921801</v>
      </c>
    </row>
    <row r="877" spans="1:9" x14ac:dyDescent="0.2">
      <c r="A877" s="13" t="s">
        <v>551</v>
      </c>
      <c r="B877" s="13" t="s">
        <v>57</v>
      </c>
      <c r="C877" s="13" t="s">
        <v>389</v>
      </c>
      <c r="D877" s="13">
        <v>40926</v>
      </c>
      <c r="E877" s="13">
        <v>6.1664052506203902E-2</v>
      </c>
      <c r="F877" s="13">
        <v>42295</v>
      </c>
      <c r="G877" s="13">
        <v>6.3046598882318505E-2</v>
      </c>
      <c r="H877" s="13">
        <v>-1369</v>
      </c>
      <c r="I877" s="13">
        <v>-3.2367892185837599</v>
      </c>
    </row>
    <row r="878" spans="1:9" x14ac:dyDescent="0.2">
      <c r="A878" s="13" t="s">
        <v>551</v>
      </c>
      <c r="B878" s="13" t="s">
        <v>57</v>
      </c>
      <c r="C878" s="13" t="s">
        <v>391</v>
      </c>
      <c r="D878" s="13">
        <v>108292</v>
      </c>
      <c r="E878" s="13">
        <v>0.16316580105560899</v>
      </c>
      <c r="F878" s="13">
        <v>109902</v>
      </c>
      <c r="G878" s="13">
        <v>0.163824265524638</v>
      </c>
      <c r="H878" s="13">
        <v>-1610</v>
      </c>
      <c r="I878" s="13">
        <v>-1.4649414933304199</v>
      </c>
    </row>
    <row r="879" spans="1:9" x14ac:dyDescent="0.2">
      <c r="A879" s="13" t="s">
        <v>679</v>
      </c>
      <c r="B879" s="13" t="s">
        <v>153</v>
      </c>
      <c r="C879" s="13" t="s">
        <v>388</v>
      </c>
      <c r="D879" s="13">
        <v>37459</v>
      </c>
      <c r="E879" s="13">
        <v>8.8670638724964598E-2</v>
      </c>
      <c r="F879" s="13">
        <v>39075</v>
      </c>
      <c r="G879" s="13">
        <v>9.1276255793093106E-2</v>
      </c>
      <c r="H879" s="13">
        <v>-1616</v>
      </c>
      <c r="I879" s="13">
        <v>-4.1356365962891797</v>
      </c>
    </row>
    <row r="880" spans="1:9" x14ac:dyDescent="0.2">
      <c r="A880" s="13" t="s">
        <v>679</v>
      </c>
      <c r="B880" s="13" t="s">
        <v>153</v>
      </c>
      <c r="C880" s="13" t="s">
        <v>389</v>
      </c>
      <c r="D880" s="13">
        <v>38925</v>
      </c>
      <c r="E880" s="13">
        <v>9.2140863674130297E-2</v>
      </c>
      <c r="F880" s="13">
        <v>41134</v>
      </c>
      <c r="G880" s="13">
        <v>9.6085924652414403E-2</v>
      </c>
      <c r="H880" s="13">
        <v>-2209</v>
      </c>
      <c r="I880" s="13">
        <v>-5.3702533184227104</v>
      </c>
    </row>
    <row r="881" spans="1:9" x14ac:dyDescent="0.2">
      <c r="A881" s="13" t="s">
        <v>551</v>
      </c>
      <c r="B881" s="13" t="s">
        <v>57</v>
      </c>
      <c r="C881" s="13" t="s">
        <v>395</v>
      </c>
      <c r="D881" s="13">
        <v>147765</v>
      </c>
      <c r="E881" s="13">
        <v>0.22264058834431</v>
      </c>
      <c r="F881" s="13">
        <v>150871</v>
      </c>
      <c r="G881" s="13">
        <v>0.2248942763914</v>
      </c>
      <c r="H881" s="13">
        <v>-3106</v>
      </c>
      <c r="I881" s="13">
        <v>-2.0587124099396199</v>
      </c>
    </row>
  </sheetData>
  <mergeCells count="1">
    <mergeCell ref="H1:I1"/>
  </mergeCells>
  <hyperlinks>
    <hyperlink ref="H1:I1" location="Index!A1" display="Regresar al Índice" xr:uid="{00000000-0004-0000-9A00-000000000000}"/>
  </hyperlinks>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
  <dimension ref="A1:L159"/>
  <sheetViews>
    <sheetView zoomScaleNormal="100" workbookViewId="0"/>
  </sheetViews>
  <sheetFormatPr baseColWidth="10" defaultColWidth="11.42578125" defaultRowHeight="14.25" x14ac:dyDescent="0.2"/>
  <cols>
    <col min="1" max="1" width="15.28515625" style="10" customWidth="1"/>
    <col min="2" max="2" width="10.140625" style="10" bestFit="1" customWidth="1"/>
    <col min="3" max="3" width="9.140625" style="10" bestFit="1" customWidth="1"/>
    <col min="4" max="4" width="9" style="10" bestFit="1" customWidth="1"/>
    <col min="5" max="7" width="7.5703125" style="10" customWidth="1"/>
    <col min="8" max="8" width="14.7109375" style="10" customWidth="1"/>
    <col min="9" max="9" width="9.42578125" style="10" customWidth="1"/>
    <col min="10" max="10" width="9.28515625" style="10" customWidth="1"/>
    <col min="11" max="16384" width="11.42578125" style="10"/>
  </cols>
  <sheetData>
    <row r="1" spans="1:12" x14ac:dyDescent="0.2">
      <c r="A1" s="13" t="s">
        <v>1181</v>
      </c>
      <c r="H1" s="291" t="s">
        <v>38</v>
      </c>
      <c r="I1" s="291"/>
    </row>
    <row r="2" spans="1:12" ht="15" x14ac:dyDescent="0.25">
      <c r="A2" s="160" t="s">
        <v>398</v>
      </c>
    </row>
    <row r="3" spans="1:12" ht="15" x14ac:dyDescent="0.25">
      <c r="A3" s="160" t="s">
        <v>473</v>
      </c>
    </row>
    <row r="4" spans="1:12" ht="38.450000000000003" customHeight="1" x14ac:dyDescent="0.2">
      <c r="A4" s="377" t="s">
        <v>398</v>
      </c>
      <c r="B4" s="378" t="s">
        <v>79</v>
      </c>
      <c r="C4" s="378"/>
      <c r="D4" s="379" t="s">
        <v>80</v>
      </c>
      <c r="E4" s="379"/>
      <c r="F4" s="379" t="s">
        <v>1158</v>
      </c>
      <c r="G4" s="379"/>
      <c r="H4" s="377" t="s">
        <v>1160</v>
      </c>
      <c r="I4" s="377" t="s">
        <v>675</v>
      </c>
      <c r="J4" s="377"/>
    </row>
    <row r="5" spans="1:12" ht="19.5" customHeight="1" x14ac:dyDescent="0.2">
      <c r="A5" s="377"/>
      <c r="B5" s="380" t="s">
        <v>1</v>
      </c>
      <c r="C5" s="380" t="s">
        <v>0</v>
      </c>
      <c r="D5" s="380" t="s">
        <v>1</v>
      </c>
      <c r="E5" s="380" t="s">
        <v>0</v>
      </c>
      <c r="F5" s="380" t="s">
        <v>1</v>
      </c>
      <c r="G5" s="380" t="s">
        <v>0</v>
      </c>
      <c r="H5" s="377"/>
      <c r="I5" s="380" t="s">
        <v>1</v>
      </c>
      <c r="J5" s="380" t="s">
        <v>0</v>
      </c>
    </row>
    <row r="6" spans="1:12" ht="15" x14ac:dyDescent="0.25">
      <c r="A6" s="381" t="s">
        <v>402</v>
      </c>
      <c r="B6" s="382">
        <v>491092</v>
      </c>
      <c r="C6" s="382">
        <v>103379</v>
      </c>
      <c r="D6" s="382">
        <v>524140</v>
      </c>
      <c r="E6" s="382">
        <v>110552</v>
      </c>
      <c r="F6" s="382">
        <v>501022</v>
      </c>
      <c r="G6" s="382">
        <v>104064</v>
      </c>
      <c r="H6" s="383">
        <f>G6/F6</f>
        <v>0.20770345413973837</v>
      </c>
      <c r="I6" s="382">
        <f t="shared" ref="I6:J9" si="0">D6-B6</f>
        <v>33048</v>
      </c>
      <c r="J6" s="382">
        <f t="shared" si="0"/>
        <v>7173</v>
      </c>
    </row>
    <row r="7" spans="1:12" ht="15" x14ac:dyDescent="0.25">
      <c r="A7" s="384" t="s">
        <v>403</v>
      </c>
      <c r="B7" s="385">
        <v>374085</v>
      </c>
      <c r="C7" s="385">
        <v>67554</v>
      </c>
      <c r="D7" s="385">
        <v>361456</v>
      </c>
      <c r="E7" s="385">
        <v>62960</v>
      </c>
      <c r="F7" s="385">
        <v>311326</v>
      </c>
      <c r="G7" s="385">
        <v>52306</v>
      </c>
      <c r="H7" s="386">
        <f>G7/F7</f>
        <v>0.1680103814008467</v>
      </c>
      <c r="I7" s="385">
        <f t="shared" si="0"/>
        <v>-12629</v>
      </c>
      <c r="J7" s="385">
        <f t="shared" si="0"/>
        <v>-4594</v>
      </c>
    </row>
    <row r="8" spans="1:12" ht="15" x14ac:dyDescent="0.25">
      <c r="A8" s="381" t="s">
        <v>404</v>
      </c>
      <c r="B8" s="382">
        <v>2774</v>
      </c>
      <c r="C8" s="382">
        <v>327</v>
      </c>
      <c r="D8" s="382">
        <v>2661</v>
      </c>
      <c r="E8" s="382">
        <v>259</v>
      </c>
      <c r="F8" s="382">
        <v>2598</v>
      </c>
      <c r="G8" s="382">
        <v>275</v>
      </c>
      <c r="H8" s="383">
        <f>G8/F8</f>
        <v>0.10585065434949961</v>
      </c>
      <c r="I8" s="382">
        <f t="shared" si="0"/>
        <v>-113</v>
      </c>
      <c r="J8" s="382">
        <f t="shared" si="0"/>
        <v>-68</v>
      </c>
    </row>
    <row r="9" spans="1:12" ht="15" x14ac:dyDescent="0.25">
      <c r="A9" s="384" t="s">
        <v>405</v>
      </c>
      <c r="B9" s="385">
        <v>749</v>
      </c>
      <c r="C9" s="385">
        <v>108</v>
      </c>
      <c r="D9" s="385">
        <v>582</v>
      </c>
      <c r="E9" s="385">
        <v>86</v>
      </c>
      <c r="F9" s="385">
        <v>491</v>
      </c>
      <c r="G9" s="385">
        <v>66</v>
      </c>
      <c r="H9" s="386">
        <f>G9/F9</f>
        <v>0.13441955193482688</v>
      </c>
      <c r="I9" s="385">
        <f t="shared" si="0"/>
        <v>-167</v>
      </c>
      <c r="J9" s="385">
        <f t="shared" si="0"/>
        <v>-22</v>
      </c>
    </row>
    <row r="10" spans="1:12" ht="15.75" thickBot="1" x14ac:dyDescent="0.3">
      <c r="A10" s="387" t="s">
        <v>53</v>
      </c>
      <c r="B10" s="388">
        <f t="shared" ref="B10:G10" si="1">SUM(B6:B9)</f>
        <v>868700</v>
      </c>
      <c r="C10" s="388">
        <f t="shared" si="1"/>
        <v>171368</v>
      </c>
      <c r="D10" s="388">
        <f t="shared" si="1"/>
        <v>888839</v>
      </c>
      <c r="E10" s="388">
        <f t="shared" si="1"/>
        <v>173857</v>
      </c>
      <c r="F10" s="388">
        <f t="shared" si="1"/>
        <v>815437</v>
      </c>
      <c r="G10" s="388">
        <f t="shared" si="1"/>
        <v>156711</v>
      </c>
      <c r="H10" s="389">
        <f>G10/F10</f>
        <v>0.19218038916556399</v>
      </c>
      <c r="I10" s="388">
        <f>D10-B10</f>
        <v>20139</v>
      </c>
      <c r="J10" s="388">
        <f>E10-C10</f>
        <v>2489</v>
      </c>
    </row>
    <row r="11" spans="1:12" x14ac:dyDescent="0.2">
      <c r="A11" s="19"/>
    </row>
    <row r="12" spans="1:12" x14ac:dyDescent="0.2">
      <c r="A12" s="163" t="s">
        <v>397</v>
      </c>
    </row>
    <row r="13" spans="1:12" x14ac:dyDescent="0.2">
      <c r="A13" s="177" t="s">
        <v>970</v>
      </c>
      <c r="K13" s="19"/>
      <c r="L13" s="193"/>
    </row>
    <row r="16" spans="1:12" x14ac:dyDescent="0.2">
      <c r="H16" s="19"/>
    </row>
    <row r="17" ht="35.25" customHeight="1" x14ac:dyDescent="0.2"/>
    <row r="159" spans="2:2" x14ac:dyDescent="0.2">
      <c r="B159" s="212"/>
    </row>
  </sheetData>
  <mergeCells count="7">
    <mergeCell ref="H1:I1"/>
    <mergeCell ref="I4:J4"/>
    <mergeCell ref="A4:A5"/>
    <mergeCell ref="B4:C4"/>
    <mergeCell ref="D4:E4"/>
    <mergeCell ref="F4:G4"/>
    <mergeCell ref="H4:H5"/>
  </mergeCells>
  <hyperlinks>
    <hyperlink ref="H1:I1" location="Index!A1" display="Regresar al Índice" xr:uid="{00000000-0004-0000-1200-000000000000}"/>
  </hyperlink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7"/>
  <dimension ref="A1:M159"/>
  <sheetViews>
    <sheetView zoomScaleNormal="100" workbookViewId="0"/>
  </sheetViews>
  <sheetFormatPr baseColWidth="10" defaultColWidth="11.42578125" defaultRowHeight="14.25" x14ac:dyDescent="0.2"/>
  <cols>
    <col min="1" max="1" width="15.28515625" style="10" customWidth="1"/>
    <col min="2" max="2" width="11.28515625" style="10" bestFit="1" customWidth="1"/>
    <col min="3" max="3" width="10.140625" style="10" bestFit="1" customWidth="1"/>
    <col min="4" max="4" width="9.85546875" style="10" customWidth="1"/>
    <col min="5" max="5" width="10.140625" style="10" bestFit="1" customWidth="1"/>
    <col min="6" max="7" width="9.85546875" style="10" customWidth="1"/>
    <col min="8" max="8" width="14.7109375" style="10" customWidth="1"/>
    <col min="9" max="9" width="9.42578125" style="10" customWidth="1"/>
    <col min="10" max="10" width="9.28515625" style="10" customWidth="1"/>
    <col min="11" max="16384" width="11.42578125" style="10"/>
  </cols>
  <sheetData>
    <row r="1" spans="1:13" x14ac:dyDescent="0.2">
      <c r="A1" s="13" t="s">
        <v>1182</v>
      </c>
      <c r="H1" s="291" t="s">
        <v>38</v>
      </c>
      <c r="I1" s="291"/>
    </row>
    <row r="3" spans="1:13" ht="15" x14ac:dyDescent="0.25">
      <c r="A3" s="160" t="s">
        <v>406</v>
      </c>
    </row>
    <row r="4" spans="1:13" ht="15" x14ac:dyDescent="0.25">
      <c r="A4" s="160" t="s">
        <v>407</v>
      </c>
    </row>
    <row r="5" spans="1:13" ht="31.9" customHeight="1" x14ac:dyDescent="0.2">
      <c r="A5" s="377" t="s">
        <v>406</v>
      </c>
      <c r="B5" s="378" t="s">
        <v>79</v>
      </c>
      <c r="C5" s="378"/>
      <c r="D5" s="379" t="s">
        <v>80</v>
      </c>
      <c r="E5" s="379"/>
      <c r="F5" s="379" t="s">
        <v>1158</v>
      </c>
      <c r="G5" s="379"/>
      <c r="H5" s="377" t="s">
        <v>1161</v>
      </c>
      <c r="I5" s="377" t="s">
        <v>675</v>
      </c>
      <c r="J5" s="377"/>
    </row>
    <row r="6" spans="1:13" ht="27" customHeight="1" x14ac:dyDescent="0.2">
      <c r="A6" s="377"/>
      <c r="B6" s="380" t="s">
        <v>1</v>
      </c>
      <c r="C6" s="380" t="s">
        <v>0</v>
      </c>
      <c r="D6" s="380" t="s">
        <v>1</v>
      </c>
      <c r="E6" s="380" t="s">
        <v>0</v>
      </c>
      <c r="F6" s="380" t="s">
        <v>1</v>
      </c>
      <c r="G6" s="380" t="s">
        <v>0</v>
      </c>
      <c r="H6" s="377"/>
      <c r="I6" s="380" t="s">
        <v>1</v>
      </c>
      <c r="J6" s="380" t="s">
        <v>0</v>
      </c>
    </row>
    <row r="7" spans="1:13" ht="15" x14ac:dyDescent="0.25">
      <c r="A7" s="381" t="s">
        <v>402</v>
      </c>
      <c r="B7" s="382">
        <v>28113678</v>
      </c>
      <c r="C7" s="382">
        <v>5996983</v>
      </c>
      <c r="D7" s="382">
        <v>32124958</v>
      </c>
      <c r="E7" s="382">
        <v>6908725</v>
      </c>
      <c r="F7" s="382">
        <v>33100670</v>
      </c>
      <c r="G7" s="382">
        <v>7032322</v>
      </c>
      <c r="H7" s="383">
        <f>G7/F7</f>
        <v>0.21245255760683998</v>
      </c>
      <c r="I7" s="382">
        <f t="shared" ref="I7:J10" si="0">D7-B7</f>
        <v>4011280</v>
      </c>
      <c r="J7" s="382">
        <f t="shared" si="0"/>
        <v>911742</v>
      </c>
    </row>
    <row r="8" spans="1:13" ht="15" x14ac:dyDescent="0.25">
      <c r="A8" s="384" t="s">
        <v>403</v>
      </c>
      <c r="B8" s="385">
        <v>16274987</v>
      </c>
      <c r="C8" s="385">
        <v>3002838</v>
      </c>
      <c r="D8" s="385">
        <v>17218696</v>
      </c>
      <c r="E8" s="385">
        <v>3040478</v>
      </c>
      <c r="F8" s="385">
        <v>16238868</v>
      </c>
      <c r="G8" s="385">
        <v>2777968</v>
      </c>
      <c r="H8" s="386">
        <f>G8/F8</f>
        <v>0.17106906712955608</v>
      </c>
      <c r="I8" s="385">
        <f t="shared" si="0"/>
        <v>943709</v>
      </c>
      <c r="J8" s="385">
        <f t="shared" si="0"/>
        <v>37640</v>
      </c>
    </row>
    <row r="9" spans="1:13" ht="15" x14ac:dyDescent="0.25">
      <c r="A9" s="381" t="s">
        <v>404</v>
      </c>
      <c r="B9" s="382">
        <v>149168</v>
      </c>
      <c r="C9" s="382">
        <v>16789</v>
      </c>
      <c r="D9" s="382">
        <v>154153</v>
      </c>
      <c r="E9" s="382">
        <v>14412</v>
      </c>
      <c r="F9" s="382">
        <v>163165</v>
      </c>
      <c r="G9" s="382">
        <v>16558</v>
      </c>
      <c r="H9" s="383">
        <f>G9/F9</f>
        <v>0.10148009683449269</v>
      </c>
      <c r="I9" s="382">
        <f t="shared" si="0"/>
        <v>4985</v>
      </c>
      <c r="J9" s="382">
        <f t="shared" si="0"/>
        <v>-2377</v>
      </c>
    </row>
    <row r="10" spans="1:13" ht="15" x14ac:dyDescent="0.25">
      <c r="A10" s="384" t="s">
        <v>405</v>
      </c>
      <c r="B10" s="385">
        <v>40123</v>
      </c>
      <c r="C10" s="385">
        <v>6345</v>
      </c>
      <c r="D10" s="385">
        <v>33370</v>
      </c>
      <c r="E10" s="385">
        <v>5487</v>
      </c>
      <c r="F10" s="385">
        <v>29642</v>
      </c>
      <c r="G10" s="385">
        <v>4296</v>
      </c>
      <c r="H10" s="386">
        <f>G10/F10</f>
        <v>0.14492949193711627</v>
      </c>
      <c r="I10" s="385">
        <f t="shared" si="0"/>
        <v>-6753</v>
      </c>
      <c r="J10" s="385">
        <f t="shared" si="0"/>
        <v>-858</v>
      </c>
    </row>
    <row r="11" spans="1:13" ht="15.75" thickBot="1" x14ac:dyDescent="0.3">
      <c r="A11" s="387" t="s">
        <v>53</v>
      </c>
      <c r="B11" s="388">
        <v>44577956</v>
      </c>
      <c r="C11" s="388">
        <v>9022955</v>
      </c>
      <c r="D11" s="388">
        <f t="shared" ref="D11:G11" si="1">SUM(D7:D10)</f>
        <v>49531177</v>
      </c>
      <c r="E11" s="388">
        <f t="shared" si="1"/>
        <v>9969102</v>
      </c>
      <c r="F11" s="388">
        <f t="shared" si="1"/>
        <v>49532345</v>
      </c>
      <c r="G11" s="388">
        <f t="shared" si="1"/>
        <v>9831144</v>
      </c>
      <c r="H11" s="389">
        <f>G11/F11</f>
        <v>0.19847927652123074</v>
      </c>
      <c r="I11" s="388">
        <f>D11-B11</f>
        <v>4953221</v>
      </c>
      <c r="J11" s="388">
        <f>E11-C11</f>
        <v>946147</v>
      </c>
    </row>
    <row r="12" spans="1:13" x14ac:dyDescent="0.2">
      <c r="M12" s="18"/>
    </row>
    <row r="13" spans="1:13" x14ac:dyDescent="0.2">
      <c r="A13" s="10" t="s">
        <v>397</v>
      </c>
    </row>
    <row r="14" spans="1:13" ht="38.25" customHeight="1" x14ac:dyDescent="0.2">
      <c r="A14" s="273" t="s">
        <v>399</v>
      </c>
      <c r="B14" s="273"/>
      <c r="C14" s="273"/>
      <c r="D14" s="273"/>
      <c r="E14" s="273"/>
      <c r="F14" s="273"/>
      <c r="G14" s="273"/>
      <c r="H14" s="273"/>
      <c r="I14" s="273"/>
      <c r="J14" s="273"/>
    </row>
    <row r="15" spans="1:13" x14ac:dyDescent="0.2">
      <c r="A15" s="163" t="s">
        <v>978</v>
      </c>
      <c r="J15" s="191"/>
    </row>
    <row r="19" spans="10:10" ht="38.25" customHeight="1" x14ac:dyDescent="0.2">
      <c r="J19" s="164"/>
    </row>
    <row r="159" spans="2:2" x14ac:dyDescent="0.2">
      <c r="B159" s="212"/>
    </row>
  </sheetData>
  <mergeCells count="8">
    <mergeCell ref="H1:I1"/>
    <mergeCell ref="A14:J14"/>
    <mergeCell ref="I5:J5"/>
    <mergeCell ref="A5:A6"/>
    <mergeCell ref="B5:C5"/>
    <mergeCell ref="D5:E5"/>
    <mergeCell ref="F5:G5"/>
    <mergeCell ref="H5:H6"/>
  </mergeCells>
  <hyperlinks>
    <hyperlink ref="H1:I1" location="Index!A1" display="Regresar al Índice" xr:uid="{00000000-0004-0000-1300-000000000000}"/>
  </hyperlink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32"/>
  <dimension ref="A1:I159"/>
  <sheetViews>
    <sheetView zoomScale="106" zoomScaleNormal="106" workbookViewId="0"/>
  </sheetViews>
  <sheetFormatPr baseColWidth="10" defaultRowHeight="14.25" x14ac:dyDescent="0.2"/>
  <cols>
    <col min="1" max="2" width="11.42578125" style="82"/>
    <col min="3" max="3" width="18" style="82" bestFit="1" customWidth="1"/>
    <col min="4" max="16384" width="11.42578125" style="82"/>
  </cols>
  <sheetData>
    <row r="1" spans="1:9" x14ac:dyDescent="0.2">
      <c r="A1" s="13" t="s">
        <v>1183</v>
      </c>
      <c r="H1" s="291" t="s">
        <v>38</v>
      </c>
      <c r="I1" s="291"/>
    </row>
    <row r="2" spans="1:9" x14ac:dyDescent="0.2">
      <c r="A2" s="83" t="s">
        <v>152</v>
      </c>
    </row>
    <row r="6" spans="1:9" ht="15" x14ac:dyDescent="0.2">
      <c r="A6" s="84" t="s">
        <v>408</v>
      </c>
      <c r="B6" s="85"/>
      <c r="C6" s="84" t="s">
        <v>34</v>
      </c>
    </row>
    <row r="7" spans="1:9" x14ac:dyDescent="0.2">
      <c r="A7" s="86">
        <v>35</v>
      </c>
      <c r="B7" s="86" t="s">
        <v>409</v>
      </c>
      <c r="C7" s="87">
        <v>3563</v>
      </c>
    </row>
    <row r="8" spans="1:9" x14ac:dyDescent="0.2">
      <c r="A8" s="86">
        <v>77</v>
      </c>
      <c r="B8" s="86" t="s">
        <v>410</v>
      </c>
      <c r="C8" s="87">
        <v>-27040</v>
      </c>
    </row>
    <row r="9" spans="1:9" x14ac:dyDescent="0.2">
      <c r="A9" s="86">
        <v>13</v>
      </c>
      <c r="B9" s="86" t="s">
        <v>411</v>
      </c>
      <c r="C9" s="86">
        <v>0</v>
      </c>
    </row>
    <row r="10" spans="1:9" x14ac:dyDescent="0.2">
      <c r="A10" s="88">
        <f>SUM(A7:A9)</f>
        <v>125</v>
      </c>
      <c r="B10" s="88" t="s">
        <v>53</v>
      </c>
      <c r="C10" s="89">
        <f>SUM(C7:C9)</f>
        <v>-23477</v>
      </c>
    </row>
    <row r="159" spans="2:2" x14ac:dyDescent="0.2">
      <c r="B159" s="221"/>
    </row>
  </sheetData>
  <mergeCells count="1">
    <mergeCell ref="H1:I1"/>
  </mergeCells>
  <hyperlinks>
    <hyperlink ref="H1:I1" location="Index!A1" display="Regresar al Índice" xr:uid="{00000000-0004-0000-1400-000000000000}"/>
  </hyperlinks>
  <pageMargins left="0.7" right="0.7" top="0.75" bottom="0.75" header="0.3" footer="0.3"/>
  <pageSetup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1"/>
  <dimension ref="A1:I159"/>
  <sheetViews>
    <sheetView zoomScaleNormal="100" workbookViewId="0"/>
  </sheetViews>
  <sheetFormatPr baseColWidth="10" defaultRowHeight="14.25" x14ac:dyDescent="0.2"/>
  <cols>
    <col min="1" max="1" width="11.42578125" style="10"/>
    <col min="2" max="2" width="8" style="10" bestFit="1" customWidth="1"/>
    <col min="3" max="3" width="9.28515625" style="193" bestFit="1" customWidth="1"/>
    <col min="4" max="16384" width="11.42578125" style="10"/>
  </cols>
  <sheetData>
    <row r="1" spans="1:9" x14ac:dyDescent="0.2">
      <c r="A1" s="13" t="s">
        <v>1184</v>
      </c>
      <c r="H1" s="291" t="s">
        <v>38</v>
      </c>
      <c r="I1" s="291"/>
    </row>
    <row r="2" spans="1:9" x14ac:dyDescent="0.2">
      <c r="A2" s="10" t="s">
        <v>1017</v>
      </c>
      <c r="D2" s="327" t="s">
        <v>1018</v>
      </c>
    </row>
    <row r="5" spans="1:9" ht="15" x14ac:dyDescent="0.25">
      <c r="B5" s="203"/>
      <c r="C5" s="208"/>
      <c r="D5" s="203"/>
    </row>
    <row r="6" spans="1:9" x14ac:dyDescent="0.2">
      <c r="B6" s="209"/>
      <c r="D6" s="205"/>
    </row>
    <row r="7" spans="1:9" x14ac:dyDescent="0.2">
      <c r="B7" s="209"/>
      <c r="D7" s="205"/>
    </row>
    <row r="8" spans="1:9" x14ac:dyDescent="0.2">
      <c r="B8" s="209"/>
      <c r="D8" s="205"/>
    </row>
    <row r="9" spans="1:9" x14ac:dyDescent="0.2">
      <c r="B9" s="209"/>
      <c r="D9" s="205"/>
    </row>
    <row r="10" spans="1:9" x14ac:dyDescent="0.2">
      <c r="B10" s="209"/>
      <c r="D10" s="205"/>
    </row>
    <row r="11" spans="1:9" x14ac:dyDescent="0.2">
      <c r="B11" s="209"/>
      <c r="D11" s="205"/>
    </row>
    <row r="12" spans="1:9" x14ac:dyDescent="0.2">
      <c r="B12" s="209"/>
      <c r="D12" s="205"/>
    </row>
    <row r="13" spans="1:9" x14ac:dyDescent="0.2">
      <c r="B13" s="209"/>
      <c r="D13" s="205"/>
    </row>
    <row r="14" spans="1:9" x14ac:dyDescent="0.2">
      <c r="B14" s="209"/>
      <c r="D14" s="205"/>
    </row>
    <row r="15" spans="1:9" x14ac:dyDescent="0.2">
      <c r="B15" s="209"/>
      <c r="D15" s="205"/>
    </row>
    <row r="16" spans="1:9" x14ac:dyDescent="0.2">
      <c r="B16" s="209"/>
      <c r="D16" s="205"/>
    </row>
    <row r="17" spans="2:4" x14ac:dyDescent="0.2">
      <c r="B17" s="209"/>
      <c r="D17" s="205"/>
    </row>
    <row r="18" spans="2:4" x14ac:dyDescent="0.2">
      <c r="B18" s="209"/>
      <c r="D18" s="205"/>
    </row>
    <row r="19" spans="2:4" x14ac:dyDescent="0.2">
      <c r="B19" s="209"/>
      <c r="D19" s="205"/>
    </row>
    <row r="20" spans="2:4" x14ac:dyDescent="0.2">
      <c r="B20" s="209"/>
      <c r="D20" s="205"/>
    </row>
    <row r="21" spans="2:4" x14ac:dyDescent="0.2">
      <c r="B21" s="209"/>
      <c r="D21" s="205"/>
    </row>
    <row r="22" spans="2:4" x14ac:dyDescent="0.2">
      <c r="B22" s="209"/>
      <c r="D22" s="205"/>
    </row>
    <row r="23" spans="2:4" x14ac:dyDescent="0.2">
      <c r="B23" s="209"/>
      <c r="D23" s="205"/>
    </row>
    <row r="159" spans="2:2" x14ac:dyDescent="0.2">
      <c r="B159" s="212"/>
    </row>
  </sheetData>
  <mergeCells count="1">
    <mergeCell ref="H1:I1"/>
  </mergeCells>
  <hyperlinks>
    <hyperlink ref="H1:I1" location="Index!A1" display="Regresar al Índice" xr:uid="{00000000-0004-0000-1500-000000000000}"/>
    <hyperlink ref="D2" r:id="rId1" xr:uid="{C4B91669-5BEB-486D-B134-431B432324E2}"/>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0"/>
  <dimension ref="A1:X159"/>
  <sheetViews>
    <sheetView zoomScale="90" zoomScaleNormal="90" workbookViewId="0"/>
  </sheetViews>
  <sheetFormatPr baseColWidth="10" defaultRowHeight="14.25" x14ac:dyDescent="0.2"/>
  <cols>
    <col min="1" max="1" width="34.42578125" style="13" customWidth="1"/>
    <col min="2" max="2" width="9.140625" style="13" bestFit="1" customWidth="1"/>
    <col min="3" max="3" width="13" style="13" customWidth="1"/>
    <col min="4" max="4" width="9.42578125" style="13" customWidth="1"/>
    <col min="5" max="5" width="10.5703125" style="13" customWidth="1"/>
    <col min="6" max="6" width="8" style="13" bestFit="1" customWidth="1"/>
    <col min="7" max="7" width="12.7109375" style="13" bestFit="1" customWidth="1"/>
    <col min="8" max="8" width="8" style="13" customWidth="1"/>
    <col min="9" max="9" width="8.140625" style="13" customWidth="1"/>
    <col min="10" max="16384" width="11.42578125" style="13"/>
  </cols>
  <sheetData>
    <row r="1" spans="1:24" x14ac:dyDescent="0.2">
      <c r="A1" s="13" t="s">
        <v>1167</v>
      </c>
      <c r="H1" s="290" t="s">
        <v>38</v>
      </c>
      <c r="I1" s="290"/>
    </row>
    <row r="2" spans="1:24" x14ac:dyDescent="0.2">
      <c r="A2" s="70" t="s">
        <v>895</v>
      </c>
    </row>
    <row r="3" spans="1:24" x14ac:dyDescent="0.2">
      <c r="A3" s="70"/>
    </row>
    <row r="4" spans="1:24" x14ac:dyDescent="0.2">
      <c r="A4" s="70"/>
    </row>
    <row r="5" spans="1:24" x14ac:dyDescent="0.2">
      <c r="A5" s="70"/>
    </row>
    <row r="8" spans="1:24" ht="12.75" customHeight="1" x14ac:dyDescent="0.2">
      <c r="A8" s="241" t="s">
        <v>35</v>
      </c>
      <c r="B8" s="256">
        <v>2020</v>
      </c>
      <c r="C8" s="256"/>
      <c r="D8" s="256"/>
      <c r="E8" s="256"/>
      <c r="F8" s="256"/>
      <c r="G8" s="256"/>
      <c r="H8" s="256"/>
      <c r="I8" s="256"/>
      <c r="J8" s="257">
        <v>2021</v>
      </c>
      <c r="K8" s="257"/>
      <c r="L8" s="257"/>
      <c r="M8" s="257"/>
      <c r="N8" s="257"/>
      <c r="O8" s="257"/>
      <c r="P8" s="257"/>
      <c r="Q8" s="234"/>
      <c r="R8" s="234"/>
      <c r="S8" s="234"/>
      <c r="T8" s="234"/>
      <c r="U8" s="256" t="s">
        <v>280</v>
      </c>
      <c r="V8" s="256"/>
      <c r="W8" s="256" t="s">
        <v>736</v>
      </c>
      <c r="X8" s="256"/>
    </row>
    <row r="9" spans="1:24" ht="28.5" customHeight="1" x14ac:dyDescent="0.2">
      <c r="A9" s="241"/>
      <c r="B9" s="233" t="s">
        <v>40</v>
      </c>
      <c r="C9" s="233" t="s">
        <v>44</v>
      </c>
      <c r="D9" s="233" t="s">
        <v>45</v>
      </c>
      <c r="E9" s="233" t="s">
        <v>46</v>
      </c>
      <c r="F9" s="233" t="s">
        <v>47</v>
      </c>
      <c r="G9" s="233" t="s">
        <v>48</v>
      </c>
      <c r="H9" s="233" t="s">
        <v>49</v>
      </c>
      <c r="I9" s="233" t="s">
        <v>50</v>
      </c>
      <c r="J9" s="233" t="s">
        <v>39</v>
      </c>
      <c r="K9" s="233" t="s">
        <v>40</v>
      </c>
      <c r="L9" s="233" t="s">
        <v>41</v>
      </c>
      <c r="M9" s="233" t="s">
        <v>43</v>
      </c>
      <c r="N9" s="233" t="s">
        <v>44</v>
      </c>
      <c r="O9" s="233" t="s">
        <v>45</v>
      </c>
      <c r="P9" s="233" t="s">
        <v>46</v>
      </c>
      <c r="Q9" s="233" t="s">
        <v>47</v>
      </c>
      <c r="R9" s="233" t="s">
        <v>48</v>
      </c>
      <c r="S9" s="233" t="s">
        <v>49</v>
      </c>
      <c r="T9" s="233" t="s">
        <v>50</v>
      </c>
      <c r="U9" s="233" t="s">
        <v>297</v>
      </c>
      <c r="V9" s="233" t="s">
        <v>465</v>
      </c>
      <c r="W9" s="233" t="s">
        <v>297</v>
      </c>
      <c r="X9" s="233" t="s">
        <v>465</v>
      </c>
    </row>
    <row r="10" spans="1:24" ht="30" x14ac:dyDescent="0.2">
      <c r="A10" s="1" t="s">
        <v>36</v>
      </c>
      <c r="B10" s="2">
        <v>41.838602329450907</v>
      </c>
      <c r="C10" s="2">
        <v>35.235715067593461</v>
      </c>
      <c r="D10" s="2">
        <v>32.712146422628948</v>
      </c>
      <c r="E10" s="2">
        <v>33.68552412645591</v>
      </c>
      <c r="F10" s="2">
        <v>33.815609090054785</v>
      </c>
      <c r="G10" s="2">
        <v>32.251655629139073</v>
      </c>
      <c r="H10" s="2">
        <v>32.138103161397666</v>
      </c>
      <c r="I10" s="2">
        <v>32.371048252911812</v>
      </c>
      <c r="J10" s="2">
        <v>33.760399334442596</v>
      </c>
      <c r="K10" s="2">
        <v>34.134775374376041</v>
      </c>
      <c r="L10" s="2">
        <v>37.868988391376448</v>
      </c>
      <c r="M10" s="2">
        <v>38.885191347753747</v>
      </c>
      <c r="N10" s="2">
        <v>41.229235880398669</v>
      </c>
      <c r="O10" s="2">
        <v>37.034883720930239</v>
      </c>
      <c r="P10" s="2">
        <v>36.608623548922054</v>
      </c>
      <c r="Q10" s="2">
        <v>38.843594009983363</v>
      </c>
      <c r="R10" s="2">
        <v>38.928571428571431</v>
      </c>
      <c r="S10" s="2">
        <v>37.895174708818629</v>
      </c>
      <c r="T10" s="2">
        <v>39.084858569051583</v>
      </c>
      <c r="U10" s="3">
        <f>T10/S10-1</f>
        <v>3.1394072447859633E-2</v>
      </c>
      <c r="V10" s="2">
        <f>T10-S10</f>
        <v>1.1896838602329538</v>
      </c>
      <c r="W10" s="3">
        <f>T10/I10-1</f>
        <v>0.20740169622205107</v>
      </c>
      <c r="X10" s="2">
        <f>T10-I10</f>
        <v>6.7138103161397709</v>
      </c>
    </row>
    <row r="11" spans="1:24" ht="57" x14ac:dyDescent="0.2">
      <c r="A11" s="4" t="s">
        <v>485</v>
      </c>
      <c r="B11" s="5">
        <v>40.557404326123127</v>
      </c>
      <c r="C11" s="5">
        <v>30.504966887417218</v>
      </c>
      <c r="D11" s="5">
        <v>28.868552412645592</v>
      </c>
      <c r="E11" s="5">
        <v>29.118136439267886</v>
      </c>
      <c r="F11" s="5">
        <v>30.897009966777407</v>
      </c>
      <c r="G11" s="5">
        <v>31.125827814569536</v>
      </c>
      <c r="H11" s="5">
        <v>30.199667221297837</v>
      </c>
      <c r="I11" s="5">
        <v>29.700499168053245</v>
      </c>
      <c r="J11" s="5">
        <v>31.447587354409318</v>
      </c>
      <c r="K11" s="5">
        <v>30.865224625623959</v>
      </c>
      <c r="L11" s="5">
        <v>33.540630182421225</v>
      </c>
      <c r="M11" s="5">
        <v>36.938435940099836</v>
      </c>
      <c r="N11" s="5">
        <v>39.036544850498338</v>
      </c>
      <c r="O11" s="5">
        <v>35.963455149501662</v>
      </c>
      <c r="P11" s="5">
        <v>36.442786069651739</v>
      </c>
      <c r="Q11" s="5">
        <v>36.980033277870213</v>
      </c>
      <c r="R11" s="5">
        <v>38.455149501661133</v>
      </c>
      <c r="S11" s="5">
        <v>36.397670549084857</v>
      </c>
      <c r="T11" s="5">
        <v>38.727121464226286</v>
      </c>
      <c r="U11" s="6">
        <f t="shared" ref="U11:U15" si="0">T11/S11-1</f>
        <v>6.3999999999999835E-2</v>
      </c>
      <c r="V11" s="5">
        <f t="shared" ref="V11:V15" si="1">T11-S11</f>
        <v>2.3294509151414289</v>
      </c>
      <c r="W11" s="6">
        <f t="shared" ref="W11:W15" si="2">T11/I11-1</f>
        <v>0.30392156862745079</v>
      </c>
      <c r="X11" s="5">
        <f t="shared" ref="X11:X15" si="3">T11-I11</f>
        <v>9.0266222961730413</v>
      </c>
    </row>
    <row r="12" spans="1:24" ht="42.75" x14ac:dyDescent="0.2">
      <c r="A12" s="7" t="s">
        <v>486</v>
      </c>
      <c r="B12" s="8">
        <v>48.211314475873543</v>
      </c>
      <c r="C12" s="8">
        <v>50.703642384105962</v>
      </c>
      <c r="D12" s="8">
        <v>49.667221297836939</v>
      </c>
      <c r="E12" s="8">
        <v>53.078202995008319</v>
      </c>
      <c r="F12" s="8">
        <v>50.166112956810629</v>
      </c>
      <c r="G12" s="8">
        <v>47.226821192052981</v>
      </c>
      <c r="H12" s="8">
        <v>46.339434276206326</v>
      </c>
      <c r="I12" s="8">
        <v>48.336106489184694</v>
      </c>
      <c r="J12" s="8">
        <v>49.084858569051583</v>
      </c>
      <c r="K12" s="8">
        <v>48.960066555740433</v>
      </c>
      <c r="L12" s="8">
        <v>54.892205638474294</v>
      </c>
      <c r="M12" s="8">
        <v>53.577371048252914</v>
      </c>
      <c r="N12" s="8">
        <v>57.973421926910298</v>
      </c>
      <c r="O12" s="8">
        <v>50.747508305647841</v>
      </c>
      <c r="P12" s="8">
        <v>49.087893864013267</v>
      </c>
      <c r="Q12" s="8">
        <v>54.700499168053241</v>
      </c>
      <c r="R12" s="8">
        <v>52.616279069767444</v>
      </c>
      <c r="S12" s="8">
        <v>50.873544093178033</v>
      </c>
      <c r="T12" s="8">
        <v>52.163061564059902</v>
      </c>
      <c r="U12" s="9">
        <f t="shared" si="0"/>
        <v>2.5347506132461284E-2</v>
      </c>
      <c r="V12" s="8">
        <f t="shared" si="1"/>
        <v>1.2895174708818686</v>
      </c>
      <c r="W12" s="9">
        <f t="shared" si="2"/>
        <v>7.9173838209982694E-2</v>
      </c>
      <c r="X12" s="8">
        <f t="shared" si="3"/>
        <v>3.8269550748752081</v>
      </c>
    </row>
    <row r="13" spans="1:24" ht="42.75" x14ac:dyDescent="0.2">
      <c r="A13" s="4" t="s">
        <v>487</v>
      </c>
      <c r="B13" s="5">
        <v>40.806988352745421</v>
      </c>
      <c r="C13" s="5">
        <v>28.766556291390728</v>
      </c>
      <c r="D13" s="5">
        <v>24.292845257903494</v>
      </c>
      <c r="E13" s="5">
        <v>22.795341098169718</v>
      </c>
      <c r="F13" s="5">
        <v>25.498338870431894</v>
      </c>
      <c r="G13" s="5">
        <v>25.082781456953644</v>
      </c>
      <c r="H13" s="5">
        <v>25.623960066555739</v>
      </c>
      <c r="I13" s="5">
        <v>24.916805324459233</v>
      </c>
      <c r="J13" s="5">
        <v>27.495840266222963</v>
      </c>
      <c r="K13" s="5">
        <v>25.9567387687188</v>
      </c>
      <c r="L13" s="5">
        <v>32.048092868988391</v>
      </c>
      <c r="M13" s="5">
        <v>35.024958402662229</v>
      </c>
      <c r="N13" s="5">
        <v>37.043189368770761</v>
      </c>
      <c r="O13" s="5">
        <v>36.544850498338867</v>
      </c>
      <c r="P13" s="5">
        <v>36.235489220563849</v>
      </c>
      <c r="Q13" s="5">
        <v>37.853577371048253</v>
      </c>
      <c r="R13" s="5">
        <v>38.538205980066444</v>
      </c>
      <c r="S13" s="5">
        <v>37.229617304492514</v>
      </c>
      <c r="T13" s="5">
        <v>37.603993344425959</v>
      </c>
      <c r="U13" s="6">
        <f t="shared" si="0"/>
        <v>1.0055865921787754E-2</v>
      </c>
      <c r="V13" s="5">
        <f t="shared" si="1"/>
        <v>0.37437603993344482</v>
      </c>
      <c r="W13" s="6">
        <f t="shared" si="2"/>
        <v>0.50918196994991671</v>
      </c>
      <c r="X13" s="5">
        <f t="shared" si="3"/>
        <v>12.687188019966726</v>
      </c>
    </row>
    <row r="14" spans="1:24" ht="42.75" x14ac:dyDescent="0.2">
      <c r="A14" s="7" t="s">
        <v>488</v>
      </c>
      <c r="B14" s="8">
        <v>52.163061564059902</v>
      </c>
      <c r="C14" s="8">
        <v>53.062913907284766</v>
      </c>
      <c r="D14" s="8">
        <v>49.500831946755405</v>
      </c>
      <c r="E14" s="8">
        <v>53.785357737104825</v>
      </c>
      <c r="F14" s="8">
        <v>52.533222591362126</v>
      </c>
      <c r="G14" s="8">
        <v>47.309602649006621</v>
      </c>
      <c r="H14" s="8">
        <v>47.712146422628955</v>
      </c>
      <c r="I14" s="8">
        <v>48.336106489184694</v>
      </c>
      <c r="J14" s="8">
        <v>49.0432612312812</v>
      </c>
      <c r="K14" s="8">
        <v>52.246256239600669</v>
      </c>
      <c r="L14" s="8">
        <v>56.923714759535656</v>
      </c>
      <c r="M14" s="8">
        <v>54.742096505823625</v>
      </c>
      <c r="N14" s="8">
        <v>58.471760797342192</v>
      </c>
      <c r="O14" s="8">
        <v>52.699335548172755</v>
      </c>
      <c r="P14" s="8">
        <v>50.082918739635154</v>
      </c>
      <c r="Q14" s="8">
        <v>55.282861896838604</v>
      </c>
      <c r="R14" s="8">
        <v>52.823920265780728</v>
      </c>
      <c r="S14" s="8">
        <v>52.079866888519135</v>
      </c>
      <c r="T14" s="8">
        <v>53.785357737104825</v>
      </c>
      <c r="U14" s="9">
        <f t="shared" si="0"/>
        <v>3.2747603833865879E-2</v>
      </c>
      <c r="V14" s="8">
        <f t="shared" si="1"/>
        <v>1.7054908485856899</v>
      </c>
      <c r="W14" s="9">
        <f t="shared" si="2"/>
        <v>0.11273666092943202</v>
      </c>
      <c r="X14" s="8">
        <f t="shared" si="3"/>
        <v>5.4492512479201309</v>
      </c>
    </row>
    <row r="15" spans="1:24" ht="85.5" x14ac:dyDescent="0.2">
      <c r="A15" s="4" t="s">
        <v>37</v>
      </c>
      <c r="B15" s="5">
        <v>27.45424292845258</v>
      </c>
      <c r="C15" s="5">
        <v>13.16225165562914</v>
      </c>
      <c r="D15" s="5">
        <v>11.231281198003328</v>
      </c>
      <c r="E15" s="5">
        <v>9.6505823627287857</v>
      </c>
      <c r="F15" s="5">
        <v>9.9833610648918469</v>
      </c>
      <c r="G15" s="5">
        <v>10.513245033112582</v>
      </c>
      <c r="H15" s="5">
        <v>10.8153078202995</v>
      </c>
      <c r="I15" s="5">
        <v>10.565723793677204</v>
      </c>
      <c r="J15" s="5">
        <v>11.73044925124792</v>
      </c>
      <c r="K15" s="5">
        <v>12.645590682196339</v>
      </c>
      <c r="L15" s="5">
        <v>11.940298507462687</v>
      </c>
      <c r="M15" s="5">
        <v>14.143094841930116</v>
      </c>
      <c r="N15" s="5">
        <v>13.621262458471762</v>
      </c>
      <c r="O15" s="5">
        <v>9.2192691029900331</v>
      </c>
      <c r="P15" s="5">
        <v>11.194029850746269</v>
      </c>
      <c r="Q15" s="5">
        <v>9.4009983361064897</v>
      </c>
      <c r="R15" s="5">
        <v>12.209302325581396</v>
      </c>
      <c r="S15" s="5">
        <v>12.895174708818635</v>
      </c>
      <c r="T15" s="5">
        <v>13.144758735440933</v>
      </c>
      <c r="U15" s="6">
        <f t="shared" si="0"/>
        <v>1.935483870967758E-2</v>
      </c>
      <c r="V15" s="5">
        <f t="shared" si="1"/>
        <v>0.24958402662229773</v>
      </c>
      <c r="W15" s="6">
        <f t="shared" si="2"/>
        <v>0.24409448818897661</v>
      </c>
      <c r="X15" s="5">
        <f t="shared" si="3"/>
        <v>2.5790349417637284</v>
      </c>
    </row>
    <row r="159" spans="2:2" x14ac:dyDescent="0.2">
      <c r="B159" s="211"/>
    </row>
  </sheetData>
  <mergeCells count="5">
    <mergeCell ref="B8:I8"/>
    <mergeCell ref="J8:P8"/>
    <mergeCell ref="U8:V8"/>
    <mergeCell ref="W8:X8"/>
    <mergeCell ref="H1:I1"/>
  </mergeCells>
  <hyperlinks>
    <hyperlink ref="H1:I1" location="Index!A1" display="Regresar al Índice" xr:uid="{00000000-0004-0000-0300-000000000000}"/>
  </hyperlink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3"/>
  <dimension ref="A1:I159"/>
  <sheetViews>
    <sheetView workbookViewId="0"/>
  </sheetViews>
  <sheetFormatPr baseColWidth="10" defaultRowHeight="14.25" x14ac:dyDescent="0.2"/>
  <cols>
    <col min="1" max="1" width="11.42578125" style="10"/>
    <col min="2" max="2" width="27.140625" style="10" bestFit="1" customWidth="1"/>
    <col min="3" max="4" width="12.42578125" style="10" bestFit="1" customWidth="1"/>
    <col min="5" max="5" width="11.42578125" style="10"/>
    <col min="6" max="6" width="27.140625" style="10" bestFit="1" customWidth="1"/>
    <col min="7" max="7" width="14" style="10" bestFit="1" customWidth="1"/>
    <col min="8" max="8" width="11.5703125" style="10" bestFit="1" customWidth="1"/>
    <col min="9" max="16384" width="11.42578125" style="10"/>
  </cols>
  <sheetData>
    <row r="1" spans="1:9" x14ac:dyDescent="0.2">
      <c r="A1" s="13" t="s">
        <v>1185</v>
      </c>
      <c r="H1" s="291" t="s">
        <v>38</v>
      </c>
      <c r="I1" s="291"/>
    </row>
    <row r="2" spans="1:9" x14ac:dyDescent="0.2">
      <c r="A2" s="10" t="s">
        <v>1017</v>
      </c>
      <c r="D2" s="327" t="s">
        <v>1018</v>
      </c>
    </row>
    <row r="4" spans="1:9" x14ac:dyDescent="0.2">
      <c r="B4" s="13"/>
      <c r="C4" s="13"/>
      <c r="D4" s="13"/>
      <c r="E4" s="13"/>
      <c r="F4" s="13"/>
      <c r="G4" s="13"/>
      <c r="H4" s="13"/>
    </row>
    <row r="5" spans="1:9" x14ac:dyDescent="0.2">
      <c r="B5" s="13"/>
      <c r="C5" s="13"/>
      <c r="D5" s="13"/>
      <c r="E5" s="13"/>
      <c r="F5" s="13"/>
      <c r="G5" s="13"/>
      <c r="H5" s="13"/>
    </row>
    <row r="6" spans="1:9" x14ac:dyDescent="0.2">
      <c r="B6" s="13"/>
      <c r="C6" s="13"/>
      <c r="D6" s="13"/>
      <c r="E6" s="13"/>
      <c r="F6" s="13"/>
      <c r="G6" s="13"/>
      <c r="H6" s="13"/>
    </row>
    <row r="7" spans="1:9" x14ac:dyDescent="0.2">
      <c r="B7" s="13"/>
      <c r="C7" s="13"/>
      <c r="D7" s="13"/>
      <c r="E7" s="13"/>
      <c r="F7" s="13"/>
      <c r="G7" s="13"/>
      <c r="H7" s="13"/>
    </row>
    <row r="8" spans="1:9" x14ac:dyDescent="0.2">
      <c r="B8" s="13"/>
      <c r="C8" s="13"/>
      <c r="D8" s="13"/>
      <c r="E8" s="13"/>
      <c r="F8" s="13"/>
      <c r="G8" s="13"/>
      <c r="H8" s="13"/>
    </row>
    <row r="9" spans="1:9" x14ac:dyDescent="0.2">
      <c r="B9" s="13"/>
      <c r="C9" s="13"/>
      <c r="D9" s="13"/>
      <c r="E9" s="13"/>
      <c r="F9" s="13"/>
      <c r="G9" s="13"/>
      <c r="H9" s="13"/>
    </row>
    <row r="10" spans="1:9" x14ac:dyDescent="0.2">
      <c r="B10" s="13"/>
      <c r="C10" s="13"/>
      <c r="D10" s="13"/>
      <c r="E10" s="13"/>
      <c r="F10" s="13"/>
      <c r="G10" s="13"/>
      <c r="H10" s="13"/>
    </row>
    <row r="11" spans="1:9" x14ac:dyDescent="0.2">
      <c r="B11" s="13"/>
      <c r="C11" s="13"/>
      <c r="D11" s="13"/>
      <c r="E11" s="13"/>
      <c r="F11" s="13"/>
      <c r="G11" s="13"/>
      <c r="H11" s="13"/>
    </row>
    <row r="12" spans="1:9" x14ac:dyDescent="0.2">
      <c r="B12" s="13"/>
      <c r="C12" s="13"/>
      <c r="D12" s="13"/>
      <c r="E12" s="13"/>
      <c r="F12" s="13"/>
      <c r="G12" s="13"/>
      <c r="H12" s="13"/>
    </row>
    <row r="13" spans="1:9" x14ac:dyDescent="0.2">
      <c r="B13" s="13"/>
      <c r="C13" s="13"/>
      <c r="D13" s="13"/>
      <c r="E13" s="13"/>
      <c r="F13" s="13"/>
      <c r="G13" s="13"/>
      <c r="H13" s="13"/>
    </row>
    <row r="14" spans="1:9" x14ac:dyDescent="0.2">
      <c r="B14" s="13"/>
      <c r="C14" s="13"/>
      <c r="D14" s="13"/>
      <c r="E14" s="13"/>
      <c r="F14" s="13"/>
      <c r="G14" s="13"/>
      <c r="H14" s="13"/>
    </row>
    <row r="15" spans="1:9" x14ac:dyDescent="0.2">
      <c r="B15" s="13"/>
      <c r="C15" s="13"/>
      <c r="D15" s="13"/>
      <c r="E15" s="13"/>
      <c r="F15" s="13"/>
      <c r="G15" s="13"/>
      <c r="H15" s="13"/>
    </row>
    <row r="16" spans="1:9" x14ac:dyDescent="0.2">
      <c r="B16" s="13"/>
      <c r="C16" s="13"/>
      <c r="D16" s="13"/>
      <c r="E16" s="13"/>
      <c r="F16" s="13"/>
      <c r="G16" s="13"/>
      <c r="H16" s="13"/>
    </row>
    <row r="17" spans="2:8" x14ac:dyDescent="0.2">
      <c r="B17" s="13"/>
      <c r="C17" s="13"/>
      <c r="D17" s="13"/>
      <c r="E17" s="13"/>
      <c r="F17" s="13"/>
      <c r="G17" s="13"/>
      <c r="H17" s="13"/>
    </row>
    <row r="18" spans="2:8" x14ac:dyDescent="0.2">
      <c r="B18" s="13"/>
      <c r="C18" s="13"/>
      <c r="D18" s="13"/>
      <c r="E18" s="13"/>
      <c r="F18" s="13"/>
      <c r="G18" s="13"/>
      <c r="H18" s="13"/>
    </row>
    <row r="19" spans="2:8" x14ac:dyDescent="0.2">
      <c r="B19" s="13"/>
      <c r="C19" s="13"/>
      <c r="D19" s="13"/>
      <c r="E19" s="13"/>
      <c r="F19" s="13"/>
      <c r="G19" s="13"/>
      <c r="H19" s="13"/>
    </row>
    <row r="20" spans="2:8" x14ac:dyDescent="0.2">
      <c r="B20" s="13"/>
      <c r="C20" s="13"/>
      <c r="D20" s="13"/>
      <c r="E20" s="13"/>
      <c r="F20" s="13"/>
      <c r="G20" s="13"/>
      <c r="H20" s="13"/>
    </row>
    <row r="21" spans="2:8" x14ac:dyDescent="0.2">
      <c r="B21" s="13"/>
      <c r="C21" s="13"/>
      <c r="D21" s="13"/>
      <c r="E21" s="13"/>
      <c r="F21" s="13"/>
      <c r="G21" s="13"/>
      <c r="H21" s="13"/>
    </row>
    <row r="22" spans="2:8" x14ac:dyDescent="0.2">
      <c r="B22" s="13"/>
      <c r="C22" s="13"/>
      <c r="D22" s="13"/>
      <c r="E22" s="13"/>
      <c r="F22" s="13"/>
      <c r="G22" s="13"/>
      <c r="H22" s="13"/>
    </row>
    <row r="23" spans="2:8" x14ac:dyDescent="0.2">
      <c r="B23" s="13"/>
      <c r="C23" s="13"/>
      <c r="D23" s="13"/>
      <c r="E23" s="13"/>
      <c r="F23" s="13"/>
      <c r="G23" s="13"/>
      <c r="H23" s="13"/>
    </row>
    <row r="24" spans="2:8" x14ac:dyDescent="0.2">
      <c r="B24" s="13"/>
      <c r="C24" s="13"/>
      <c r="D24" s="13"/>
      <c r="E24" s="13"/>
      <c r="F24" s="13"/>
      <c r="G24" s="13"/>
      <c r="H24" s="13"/>
    </row>
    <row r="25" spans="2:8" x14ac:dyDescent="0.2">
      <c r="B25" s="13"/>
      <c r="C25" s="13"/>
      <c r="D25" s="13"/>
      <c r="E25" s="13"/>
      <c r="F25" s="13"/>
      <c r="G25" s="13"/>
      <c r="H25" s="13"/>
    </row>
    <row r="26" spans="2:8" x14ac:dyDescent="0.2">
      <c r="B26" s="13"/>
      <c r="C26" s="13"/>
      <c r="D26" s="13"/>
      <c r="E26" s="13"/>
      <c r="F26" s="13"/>
      <c r="G26" s="13"/>
      <c r="H26" s="13"/>
    </row>
    <row r="27" spans="2:8" x14ac:dyDescent="0.2">
      <c r="B27" s="13"/>
      <c r="C27" s="13"/>
      <c r="D27" s="13"/>
      <c r="E27" s="13"/>
      <c r="F27" s="13"/>
      <c r="G27" s="13"/>
      <c r="H27" s="13"/>
    </row>
    <row r="28" spans="2:8" x14ac:dyDescent="0.2">
      <c r="B28" s="13"/>
      <c r="C28" s="13"/>
      <c r="D28" s="13"/>
      <c r="E28" s="13"/>
      <c r="F28" s="13"/>
      <c r="G28" s="13"/>
      <c r="H28" s="13"/>
    </row>
    <row r="29" spans="2:8" x14ac:dyDescent="0.2">
      <c r="B29" s="13"/>
      <c r="C29" s="13"/>
      <c r="D29" s="13"/>
      <c r="E29" s="13"/>
      <c r="F29" s="13"/>
      <c r="G29" s="13"/>
      <c r="H29" s="13"/>
    </row>
    <row r="30" spans="2:8" x14ac:dyDescent="0.2">
      <c r="B30" s="13"/>
      <c r="C30" s="13"/>
      <c r="D30" s="13"/>
      <c r="E30" s="13"/>
      <c r="F30" s="13"/>
      <c r="G30" s="13"/>
      <c r="H30" s="13"/>
    </row>
    <row r="31" spans="2:8" x14ac:dyDescent="0.2">
      <c r="B31" s="13"/>
      <c r="C31" s="13"/>
      <c r="D31" s="13"/>
      <c r="E31" s="13"/>
      <c r="F31" s="13"/>
      <c r="G31" s="13"/>
      <c r="H31" s="13"/>
    </row>
    <row r="32" spans="2:8" x14ac:dyDescent="0.2">
      <c r="B32" s="13"/>
      <c r="C32" s="13"/>
      <c r="D32" s="13"/>
      <c r="E32" s="13"/>
      <c r="F32" s="13"/>
      <c r="G32" s="13"/>
      <c r="H32" s="13"/>
    </row>
    <row r="33" spans="2:8" x14ac:dyDescent="0.2">
      <c r="B33" s="13"/>
      <c r="C33" s="13"/>
      <c r="D33" s="13"/>
      <c r="E33" s="13"/>
      <c r="F33" s="13"/>
      <c r="G33" s="13"/>
      <c r="H33" s="13"/>
    </row>
    <row r="34" spans="2:8" x14ac:dyDescent="0.2">
      <c r="B34" s="13"/>
      <c r="C34" s="13"/>
      <c r="D34" s="13"/>
      <c r="E34" s="13"/>
      <c r="F34" s="13"/>
      <c r="G34" s="13"/>
      <c r="H34" s="13"/>
    </row>
    <row r="35" spans="2:8" x14ac:dyDescent="0.2">
      <c r="B35" s="13"/>
      <c r="C35" s="13"/>
      <c r="D35" s="13"/>
      <c r="E35" s="13"/>
      <c r="F35" s="13"/>
      <c r="G35" s="13"/>
      <c r="H35" s="13"/>
    </row>
    <row r="36" spans="2:8" x14ac:dyDescent="0.2">
      <c r="B36" s="13"/>
      <c r="C36" s="13"/>
      <c r="D36" s="13"/>
      <c r="E36" s="13"/>
      <c r="F36" s="13"/>
      <c r="G36" s="13"/>
      <c r="H36" s="13"/>
    </row>
    <row r="37" spans="2:8" x14ac:dyDescent="0.2">
      <c r="B37" s="13"/>
      <c r="C37" s="13"/>
      <c r="D37" s="13"/>
      <c r="E37" s="13"/>
      <c r="F37" s="13"/>
      <c r="G37" s="13"/>
      <c r="H37" s="13"/>
    </row>
    <row r="159" spans="2:2" x14ac:dyDescent="0.2">
      <c r="B159" s="212"/>
    </row>
  </sheetData>
  <mergeCells count="1">
    <mergeCell ref="H1:I1"/>
  </mergeCells>
  <hyperlinks>
    <hyperlink ref="H1:I1" location="Index!A1" display="Regresar al Índice" xr:uid="{00000000-0004-0000-1600-000000000000}"/>
    <hyperlink ref="D2" r:id="rId1" xr:uid="{958222B8-8DDF-4885-BAF8-B25520DB94BB}"/>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5"/>
  <dimension ref="A1:I159"/>
  <sheetViews>
    <sheetView zoomScale="115" zoomScaleNormal="115" workbookViewId="0"/>
  </sheetViews>
  <sheetFormatPr baseColWidth="10" defaultRowHeight="14.25" x14ac:dyDescent="0.2"/>
  <cols>
    <col min="1" max="1" width="11.42578125" style="10"/>
    <col min="2" max="2" width="17.140625" style="10" bestFit="1" customWidth="1"/>
    <col min="3" max="3" width="13.42578125" style="10" bestFit="1" customWidth="1"/>
    <col min="4" max="16384" width="11.42578125" style="10"/>
  </cols>
  <sheetData>
    <row r="1" spans="1:9" x14ac:dyDescent="0.2">
      <c r="A1" s="13" t="s">
        <v>1186</v>
      </c>
      <c r="H1" s="291" t="s">
        <v>38</v>
      </c>
      <c r="I1" s="291"/>
    </row>
    <row r="2" spans="1:9" x14ac:dyDescent="0.2">
      <c r="A2" s="10" t="s">
        <v>1017</v>
      </c>
      <c r="D2" s="327" t="s">
        <v>1018</v>
      </c>
    </row>
    <row r="4" spans="1:9" ht="15" x14ac:dyDescent="0.25">
      <c r="B4" s="203"/>
      <c r="C4" s="203"/>
    </row>
    <row r="5" spans="1:9" x14ac:dyDescent="0.2">
      <c r="B5" s="206"/>
      <c r="C5" s="207"/>
      <c r="D5" s="193"/>
    </row>
    <row r="6" spans="1:9" x14ac:dyDescent="0.2">
      <c r="B6" s="204"/>
      <c r="C6" s="205"/>
      <c r="D6" s="193"/>
    </row>
    <row r="7" spans="1:9" x14ac:dyDescent="0.2">
      <c r="B7" s="204"/>
      <c r="C7" s="205"/>
      <c r="D7" s="193"/>
    </row>
    <row r="8" spans="1:9" x14ac:dyDescent="0.2">
      <c r="B8" s="204"/>
      <c r="C8" s="205"/>
      <c r="D8" s="193"/>
    </row>
    <row r="9" spans="1:9" x14ac:dyDescent="0.2">
      <c r="B9" s="204"/>
      <c r="C9" s="205"/>
      <c r="D9" s="193"/>
    </row>
    <row r="10" spans="1:9" x14ac:dyDescent="0.2">
      <c r="B10" s="204"/>
      <c r="C10" s="205"/>
      <c r="D10" s="193"/>
    </row>
    <row r="11" spans="1:9" x14ac:dyDescent="0.2">
      <c r="B11" s="204"/>
      <c r="C11" s="205"/>
      <c r="D11" s="193"/>
    </row>
    <row r="12" spans="1:9" x14ac:dyDescent="0.2">
      <c r="B12" s="204"/>
      <c r="C12" s="205"/>
      <c r="D12" s="193"/>
    </row>
    <row r="13" spans="1:9" x14ac:dyDescent="0.2">
      <c r="B13" s="204"/>
      <c r="C13" s="205"/>
      <c r="D13" s="193"/>
    </row>
    <row r="14" spans="1:9" x14ac:dyDescent="0.2">
      <c r="B14" s="204"/>
      <c r="C14" s="205"/>
      <c r="D14" s="193"/>
    </row>
    <row r="15" spans="1:9" x14ac:dyDescent="0.2">
      <c r="B15" s="204"/>
      <c r="C15" s="205"/>
      <c r="D15" s="193"/>
    </row>
    <row r="16" spans="1:9" x14ac:dyDescent="0.2">
      <c r="B16" s="204"/>
      <c r="C16" s="205"/>
      <c r="D16" s="193"/>
    </row>
    <row r="17" spans="2:4" x14ac:dyDescent="0.2">
      <c r="B17" s="204"/>
      <c r="C17" s="205"/>
      <c r="D17" s="193"/>
    </row>
    <row r="18" spans="2:4" x14ac:dyDescent="0.2">
      <c r="B18" s="204"/>
      <c r="C18" s="205"/>
      <c r="D18" s="193"/>
    </row>
    <row r="19" spans="2:4" x14ac:dyDescent="0.2">
      <c r="B19" s="204"/>
      <c r="C19" s="205"/>
      <c r="D19" s="193"/>
    </row>
    <row r="20" spans="2:4" x14ac:dyDescent="0.2">
      <c r="B20" s="204"/>
      <c r="C20" s="205"/>
      <c r="D20" s="193"/>
    </row>
    <row r="21" spans="2:4" x14ac:dyDescent="0.2">
      <c r="B21" s="204"/>
      <c r="C21" s="205"/>
      <c r="D21" s="193"/>
    </row>
    <row r="22" spans="2:4" x14ac:dyDescent="0.2">
      <c r="B22" s="204"/>
      <c r="C22" s="205"/>
      <c r="D22" s="193"/>
    </row>
    <row r="23" spans="2:4" x14ac:dyDescent="0.2">
      <c r="B23" s="204"/>
      <c r="C23" s="205"/>
      <c r="D23" s="193"/>
    </row>
    <row r="24" spans="2:4" x14ac:dyDescent="0.2">
      <c r="B24" s="204"/>
      <c r="C24" s="205"/>
      <c r="D24" s="193"/>
    </row>
    <row r="25" spans="2:4" x14ac:dyDescent="0.2">
      <c r="B25" s="204"/>
      <c r="C25" s="205"/>
      <c r="D25" s="193"/>
    </row>
    <row r="26" spans="2:4" x14ac:dyDescent="0.2">
      <c r="B26" s="204"/>
      <c r="C26" s="205"/>
      <c r="D26" s="193"/>
    </row>
    <row r="27" spans="2:4" x14ac:dyDescent="0.2">
      <c r="B27" s="204"/>
      <c r="C27" s="205"/>
      <c r="D27" s="193"/>
    </row>
    <row r="28" spans="2:4" x14ac:dyDescent="0.2">
      <c r="B28" s="204"/>
      <c r="C28" s="205"/>
      <c r="D28" s="193"/>
    </row>
    <row r="29" spans="2:4" x14ac:dyDescent="0.2">
      <c r="B29" s="204"/>
      <c r="C29" s="205"/>
      <c r="D29" s="193"/>
    </row>
    <row r="30" spans="2:4" x14ac:dyDescent="0.2">
      <c r="B30" s="204"/>
      <c r="C30" s="205"/>
      <c r="D30" s="193"/>
    </row>
    <row r="31" spans="2:4" x14ac:dyDescent="0.2">
      <c r="B31" s="204"/>
      <c r="C31" s="205"/>
      <c r="D31" s="193"/>
    </row>
    <row r="32" spans="2:4" x14ac:dyDescent="0.2">
      <c r="B32" s="204"/>
      <c r="C32" s="205"/>
      <c r="D32" s="193"/>
    </row>
    <row r="33" spans="2:4" x14ac:dyDescent="0.2">
      <c r="B33" s="204"/>
      <c r="C33" s="205"/>
      <c r="D33" s="193"/>
    </row>
    <row r="34" spans="2:4" x14ac:dyDescent="0.2">
      <c r="B34" s="204"/>
      <c r="C34" s="205"/>
      <c r="D34" s="193"/>
    </row>
    <row r="35" spans="2:4" x14ac:dyDescent="0.2">
      <c r="B35" s="204"/>
      <c r="C35" s="205"/>
      <c r="D35" s="193"/>
    </row>
    <row r="36" spans="2:4" x14ac:dyDescent="0.2">
      <c r="B36" s="204"/>
      <c r="C36" s="205"/>
      <c r="D36" s="193"/>
    </row>
    <row r="38" spans="2:4" x14ac:dyDescent="0.2">
      <c r="C38" s="205">
        <f>SUM(C5:C37)</f>
        <v>0</v>
      </c>
    </row>
    <row r="159" spans="2:2" x14ac:dyDescent="0.2">
      <c r="B159" s="212"/>
    </row>
  </sheetData>
  <mergeCells count="1">
    <mergeCell ref="H1:I1"/>
  </mergeCells>
  <hyperlinks>
    <hyperlink ref="H1:I1" location="Index!A1" display="Regresar al Índice" xr:uid="{00000000-0004-0000-1700-000000000000}"/>
    <hyperlink ref="D2" r:id="rId1" xr:uid="{E933F4F2-7140-4346-96B8-0BDC8AEACCFF}"/>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9B3EE-676F-4E4A-8FFD-5F76B0DB7887}">
  <sheetPr codeName="Hoja2"/>
  <dimension ref="A1:I41"/>
  <sheetViews>
    <sheetView workbookViewId="0"/>
  </sheetViews>
  <sheetFormatPr baseColWidth="10" defaultColWidth="9.140625" defaultRowHeight="14.25" x14ac:dyDescent="0.2"/>
  <cols>
    <col min="1" max="2" width="9.140625" style="41"/>
    <col min="3" max="4" width="9.140625" style="326"/>
    <col min="5" max="16384" width="9.140625" style="41"/>
  </cols>
  <sheetData>
    <row r="1" spans="1:9" x14ac:dyDescent="0.2">
      <c r="A1" s="13" t="s">
        <v>1187</v>
      </c>
      <c r="H1" s="291" t="s">
        <v>38</v>
      </c>
      <c r="I1" s="291"/>
    </row>
    <row r="6" spans="1:9" x14ac:dyDescent="0.2">
      <c r="A6" s="41" t="s">
        <v>1019</v>
      </c>
      <c r="B6" s="41" t="s">
        <v>526</v>
      </c>
      <c r="C6" s="326" t="s">
        <v>0</v>
      </c>
      <c r="D6" s="326" t="s">
        <v>1</v>
      </c>
    </row>
    <row r="7" spans="1:9" x14ac:dyDescent="0.2">
      <c r="A7" s="41" t="s">
        <v>1020</v>
      </c>
      <c r="B7" s="41" t="s">
        <v>1021</v>
      </c>
      <c r="C7" s="155">
        <v>0.97361120407629198</v>
      </c>
      <c r="D7" s="155">
        <v>0.68503535114355396</v>
      </c>
    </row>
    <row r="8" spans="1:9" x14ac:dyDescent="0.2">
      <c r="A8" s="41" t="s">
        <v>1020</v>
      </c>
      <c r="B8" s="41" t="s">
        <v>1022</v>
      </c>
      <c r="C8" s="155">
        <v>4.6742269879091802</v>
      </c>
      <c r="D8" s="155">
        <v>2.1038489054922298</v>
      </c>
    </row>
    <row r="9" spans="1:9" x14ac:dyDescent="0.2">
      <c r="A9" s="41" t="s">
        <v>1020</v>
      </c>
      <c r="B9" s="41" t="s">
        <v>1023</v>
      </c>
      <c r="C9" s="155">
        <v>2.05021004894301</v>
      </c>
      <c r="D9" s="155">
        <v>1.4631165702350299</v>
      </c>
    </row>
    <row r="10" spans="1:9" x14ac:dyDescent="0.2">
      <c r="A10" s="41" t="s">
        <v>1020</v>
      </c>
      <c r="B10" s="41" t="s">
        <v>1024</v>
      </c>
      <c r="C10" s="155">
        <v>1.7010242202755601</v>
      </c>
      <c r="D10" s="155">
        <v>1.2224421907687499</v>
      </c>
    </row>
    <row r="11" spans="1:9" x14ac:dyDescent="0.2">
      <c r="A11" s="41" t="s">
        <v>1020</v>
      </c>
      <c r="B11" s="41" t="s">
        <v>1025</v>
      </c>
      <c r="C11" s="155">
        <v>3.0802409513737499</v>
      </c>
      <c r="D11" s="155">
        <v>2.6778475520836502</v>
      </c>
    </row>
    <row r="12" spans="1:9" x14ac:dyDescent="0.2">
      <c r="A12" s="41" t="s">
        <v>1020</v>
      </c>
      <c r="B12" s="41" t="s">
        <v>1026</v>
      </c>
      <c r="C12" s="155">
        <v>4.0396298682657799</v>
      </c>
      <c r="D12" s="155">
        <v>2.21810948939101</v>
      </c>
    </row>
    <row r="13" spans="1:9" x14ac:dyDescent="0.2">
      <c r="A13" s="41" t="s">
        <v>1020</v>
      </c>
      <c r="B13" s="41" t="s">
        <v>1027</v>
      </c>
      <c r="C13" s="155">
        <v>5.8314867378746102</v>
      </c>
      <c r="D13" s="155">
        <v>2.7741224323934999</v>
      </c>
    </row>
    <row r="14" spans="1:9" x14ac:dyDescent="0.2">
      <c r="A14" s="41" t="s">
        <v>1020</v>
      </c>
      <c r="B14" s="41" t="s">
        <v>1028</v>
      </c>
      <c r="C14" s="155">
        <v>6.0480795867488704</v>
      </c>
      <c r="D14" s="155">
        <v>3.1717741476439598</v>
      </c>
    </row>
    <row r="15" spans="1:9" x14ac:dyDescent="0.2">
      <c r="A15" s="41" t="s">
        <v>1020</v>
      </c>
      <c r="B15" s="41" t="s">
        <v>1029</v>
      </c>
      <c r="C15" s="155">
        <v>4.9739076351998097</v>
      </c>
      <c r="D15" s="155">
        <v>3.3819918447303801</v>
      </c>
    </row>
    <row r="16" spans="1:9" x14ac:dyDescent="0.2">
      <c r="A16" s="41" t="s">
        <v>1020</v>
      </c>
      <c r="B16" s="41" t="s">
        <v>1030</v>
      </c>
      <c r="C16" s="155">
        <v>3.1856457402029301</v>
      </c>
      <c r="D16" s="155">
        <v>3.00726617464113</v>
      </c>
    </row>
    <row r="17" spans="1:4" x14ac:dyDescent="0.2">
      <c r="A17" s="41" t="s">
        <v>1020</v>
      </c>
      <c r="B17" s="41" t="s">
        <v>1031</v>
      </c>
      <c r="C17" s="155">
        <v>5.6535847260981598</v>
      </c>
      <c r="D17" s="155">
        <v>3.9729158635243902</v>
      </c>
    </row>
    <row r="18" spans="1:4" x14ac:dyDescent="0.2">
      <c r="A18" s="41" t="s">
        <v>1020</v>
      </c>
      <c r="B18" s="41" t="s">
        <v>1032</v>
      </c>
      <c r="C18" s="155">
        <v>0.55351409018011599</v>
      </c>
      <c r="D18" s="155">
        <v>2.4318200942293902</v>
      </c>
    </row>
    <row r="19" spans="1:4" x14ac:dyDescent="0.2">
      <c r="A19" s="41" t="s">
        <v>1020</v>
      </c>
      <c r="B19" s="41" t="s">
        <v>1033</v>
      </c>
      <c r="C19" s="155">
        <v>4.7552588915467</v>
      </c>
      <c r="D19" s="155">
        <v>2.5231183884259401</v>
      </c>
    </row>
    <row r="20" spans="1:4" x14ac:dyDescent="0.2">
      <c r="A20" s="41" t="s">
        <v>1020</v>
      </c>
      <c r="B20" s="41" t="s">
        <v>1034</v>
      </c>
      <c r="C20" s="155">
        <v>3.7440290392325899</v>
      </c>
      <c r="D20" s="155">
        <v>2.8219891191329798</v>
      </c>
    </row>
    <row r="21" spans="1:4" x14ac:dyDescent="0.2">
      <c r="A21" s="41" t="s">
        <v>1020</v>
      </c>
      <c r="B21" s="41" t="s">
        <v>1035</v>
      </c>
      <c r="C21" s="155">
        <v>2.8114737036959401</v>
      </c>
      <c r="D21" s="155">
        <v>1.45624630627361</v>
      </c>
    </row>
    <row r="22" spans="1:4" x14ac:dyDescent="0.2">
      <c r="A22" s="41" t="s">
        <v>1020</v>
      </c>
      <c r="B22" s="41" t="s">
        <v>1036</v>
      </c>
      <c r="C22" s="155">
        <v>4.7388959713342702</v>
      </c>
      <c r="D22" s="155">
        <v>2.9145881424162101</v>
      </c>
    </row>
    <row r="23" spans="1:4" x14ac:dyDescent="0.2">
      <c r="A23" s="41" t="s">
        <v>1020</v>
      </c>
      <c r="B23" s="41" t="s">
        <v>1037</v>
      </c>
      <c r="C23" s="155">
        <v>4.18810228364043</v>
      </c>
      <c r="D23" s="155">
        <v>3.3541091405062402</v>
      </c>
    </row>
    <row r="24" spans="1:4" x14ac:dyDescent="0.2">
      <c r="A24" s="41" t="s">
        <v>1020</v>
      </c>
      <c r="B24" s="41" t="s">
        <v>1038</v>
      </c>
      <c r="C24" s="155">
        <v>0.80690130590026898</v>
      </c>
      <c r="D24" s="155">
        <v>1.5811076830198201</v>
      </c>
    </row>
    <row r="25" spans="1:4" x14ac:dyDescent="0.2">
      <c r="A25" s="41" t="s">
        <v>1020</v>
      </c>
      <c r="B25" s="41" t="s">
        <v>1039</v>
      </c>
      <c r="C25" s="155">
        <v>2.3505654172432999</v>
      </c>
      <c r="D25" s="155">
        <v>1.5017157862288</v>
      </c>
    </row>
    <row r="26" spans="1:4" x14ac:dyDescent="0.2">
      <c r="A26" s="41" t="s">
        <v>1020</v>
      </c>
      <c r="B26" s="41" t="s">
        <v>1040</v>
      </c>
      <c r="C26" s="155">
        <v>2.2778783645079801</v>
      </c>
      <c r="D26" s="155">
        <v>1.7898507579227201</v>
      </c>
    </row>
    <row r="27" spans="1:4" x14ac:dyDescent="0.2">
      <c r="A27" s="41" t="s">
        <v>1020</v>
      </c>
      <c r="B27" s="41" t="s">
        <v>1041</v>
      </c>
      <c r="C27" s="155">
        <v>2.0735517996070199</v>
      </c>
      <c r="D27" s="155">
        <v>1.4001625724114</v>
      </c>
    </row>
    <row r="28" spans="1:4" x14ac:dyDescent="0.2">
      <c r="A28" s="41" t="s">
        <v>1020</v>
      </c>
      <c r="B28" s="41" t="s">
        <v>1042</v>
      </c>
      <c r="C28" s="155">
        <v>4.05743840879774</v>
      </c>
      <c r="D28" s="155">
        <v>3.24883207461653</v>
      </c>
    </row>
    <row r="29" spans="1:4" x14ac:dyDescent="0.2">
      <c r="A29" s="41" t="s">
        <v>1020</v>
      </c>
      <c r="B29" s="41" t="s">
        <v>1043</v>
      </c>
      <c r="C29" s="155">
        <v>2.19118244000556</v>
      </c>
      <c r="D29" s="155">
        <v>2.7847553556004501</v>
      </c>
    </row>
    <row r="30" spans="1:4" x14ac:dyDescent="0.2">
      <c r="A30" s="41" t="s">
        <v>1020</v>
      </c>
      <c r="B30" s="41" t="s">
        <v>1044</v>
      </c>
      <c r="C30" s="155">
        <v>2.40831062104367</v>
      </c>
      <c r="D30" s="155">
        <v>1.1695579041386399</v>
      </c>
    </row>
    <row r="31" spans="1:4" x14ac:dyDescent="0.2">
      <c r="A31" s="41" t="s">
        <v>1020</v>
      </c>
      <c r="B31" s="41" t="s">
        <v>1045</v>
      </c>
      <c r="C31" s="155">
        <v>2.1069863169104801</v>
      </c>
      <c r="D31" s="155">
        <v>1.1962118849690999</v>
      </c>
    </row>
    <row r="32" spans="1:4" x14ac:dyDescent="0.2">
      <c r="A32" s="41" t="s">
        <v>1020</v>
      </c>
      <c r="B32" s="41" t="s">
        <v>1046</v>
      </c>
      <c r="C32" s="155">
        <v>1.2318574411138501</v>
      </c>
      <c r="D32" s="155">
        <v>-1.06061476657703</v>
      </c>
    </row>
    <row r="33" spans="1:4" x14ac:dyDescent="0.2">
      <c r="A33" s="41" t="s">
        <v>1020</v>
      </c>
      <c r="B33" s="41" t="s">
        <v>1047</v>
      </c>
      <c r="C33" s="155">
        <v>0.53916494390958303</v>
      </c>
      <c r="D33" s="155">
        <v>-0.14402527924245601</v>
      </c>
    </row>
    <row r="34" spans="1:4" x14ac:dyDescent="0.2">
      <c r="A34" s="41" t="s">
        <v>1020</v>
      </c>
      <c r="B34" s="41" t="s">
        <v>1048</v>
      </c>
      <c r="C34" s="155">
        <v>-0.878248020114754</v>
      </c>
      <c r="D34" s="155">
        <v>-0.67707062390542205</v>
      </c>
    </row>
    <row r="35" spans="1:4" x14ac:dyDescent="0.2">
      <c r="A35" s="41" t="s">
        <v>1020</v>
      </c>
      <c r="B35" s="41" t="s">
        <v>1049</v>
      </c>
      <c r="C35" s="155">
        <v>-2.84573288723141</v>
      </c>
      <c r="D35" s="155">
        <v>-0.84096502904100101</v>
      </c>
    </row>
    <row r="36" spans="1:4" x14ac:dyDescent="0.2">
      <c r="A36" s="41" t="s">
        <v>1020</v>
      </c>
      <c r="B36" s="41" t="s">
        <v>1050</v>
      </c>
      <c r="C36" s="155">
        <v>-16.685121870747199</v>
      </c>
      <c r="D36" s="155">
        <v>-18.5182149244703</v>
      </c>
    </row>
    <row r="37" spans="1:4" x14ac:dyDescent="0.2">
      <c r="A37" s="41" t="s">
        <v>1020</v>
      </c>
      <c r="B37" s="41" t="s">
        <v>1051</v>
      </c>
      <c r="C37" s="155">
        <v>-7.97868006097272</v>
      </c>
      <c r="D37" s="155">
        <v>-8.2515799455028507</v>
      </c>
    </row>
    <row r="38" spans="1:4" x14ac:dyDescent="0.2">
      <c r="A38" s="41" t="s">
        <v>1020</v>
      </c>
      <c r="B38" s="41" t="s">
        <v>1052</v>
      </c>
      <c r="C38" s="155">
        <v>-2.64776533804097</v>
      </c>
      <c r="D38" s="155">
        <v>-4.1124317855496901</v>
      </c>
    </row>
    <row r="39" spans="1:4" x14ac:dyDescent="0.2">
      <c r="A39" s="41" t="s">
        <v>1020</v>
      </c>
      <c r="B39" s="41" t="s">
        <v>1053</v>
      </c>
      <c r="C39" s="155">
        <v>-1.6832169317224099</v>
      </c>
      <c r="D39" s="155">
        <v>-3.5822481526721899</v>
      </c>
    </row>
    <row r="40" spans="1:4" x14ac:dyDescent="0.2">
      <c r="A40" s="41" t="s">
        <v>1020</v>
      </c>
      <c r="B40" s="41" t="s">
        <v>1054</v>
      </c>
      <c r="C40" s="155">
        <v>17.822105756084799</v>
      </c>
      <c r="D40" s="155">
        <v>19.914377174942299</v>
      </c>
    </row>
    <row r="41" spans="1:4" x14ac:dyDescent="0.2">
      <c r="A41" s="41" t="s">
        <v>1020</v>
      </c>
      <c r="B41" s="41" t="s">
        <v>1055</v>
      </c>
      <c r="C41" s="155">
        <v>5.0030218217360796</v>
      </c>
      <c r="D41" s="155">
        <v>4.3294256514908698</v>
      </c>
    </row>
  </sheetData>
  <mergeCells count="1">
    <mergeCell ref="H1:I1"/>
  </mergeCells>
  <hyperlinks>
    <hyperlink ref="H1:I1" location="Index!A1" display="Regresar al Índice" xr:uid="{8E893951-53C3-48BC-8776-E141F7F96B24}"/>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C757C-F847-4352-BBE1-D40F3FC93837}">
  <sheetPr codeName="Hoja10"/>
  <dimension ref="A1:I41"/>
  <sheetViews>
    <sheetView workbookViewId="0"/>
  </sheetViews>
  <sheetFormatPr baseColWidth="10" defaultColWidth="9.140625" defaultRowHeight="14.25" x14ac:dyDescent="0.2"/>
  <cols>
    <col min="1" max="1" width="9.140625" style="41"/>
    <col min="2" max="2" width="9.140625" style="324"/>
    <col min="3" max="16384" width="9.140625" style="41"/>
  </cols>
  <sheetData>
    <row r="1" spans="1:9" x14ac:dyDescent="0.2">
      <c r="A1" s="13" t="s">
        <v>1188</v>
      </c>
      <c r="H1" s="291" t="s">
        <v>38</v>
      </c>
      <c r="I1" s="291"/>
    </row>
    <row r="6" spans="1:9" x14ac:dyDescent="0.2">
      <c r="A6" s="41" t="s">
        <v>526</v>
      </c>
      <c r="B6" s="324" t="s">
        <v>0</v>
      </c>
    </row>
    <row r="7" spans="1:9" x14ac:dyDescent="0.2">
      <c r="A7" s="41" t="s">
        <v>1021</v>
      </c>
      <c r="B7" s="325">
        <v>3.753363538228105</v>
      </c>
    </row>
    <row r="8" spans="1:9" x14ac:dyDescent="0.2">
      <c r="A8" s="41" t="s">
        <v>1022</v>
      </c>
      <c r="B8" s="325">
        <v>3.360707890176617</v>
      </c>
    </row>
    <row r="9" spans="1:9" x14ac:dyDescent="0.2">
      <c r="A9" s="41" t="s">
        <v>1023</v>
      </c>
      <c r="B9" s="325">
        <v>1.881700973515676</v>
      </c>
    </row>
    <row r="10" spans="1:9" x14ac:dyDescent="0.2">
      <c r="A10" s="41" t="s">
        <v>1024</v>
      </c>
      <c r="B10" s="325">
        <v>1.6912059629460521</v>
      </c>
    </row>
    <row r="11" spans="1:9" x14ac:dyDescent="0.2">
      <c r="A11" s="41" t="s">
        <v>1025</v>
      </c>
      <c r="B11" s="325">
        <v>1.920068092954619</v>
      </c>
    </row>
    <row r="12" spans="1:9" x14ac:dyDescent="0.2">
      <c r="A12" s="41" t="s">
        <v>1026</v>
      </c>
      <c r="B12" s="325">
        <v>5.4549541412264313</v>
      </c>
    </row>
    <row r="13" spans="1:9" x14ac:dyDescent="0.2">
      <c r="A13" s="41" t="s">
        <v>1027</v>
      </c>
      <c r="B13" s="325">
        <v>5.4838133932965327</v>
      </c>
    </row>
    <row r="14" spans="1:9" x14ac:dyDescent="0.2">
      <c r="A14" s="41" t="s">
        <v>1028</v>
      </c>
      <c r="B14" s="325">
        <v>6.3435642421436622</v>
      </c>
    </row>
    <row r="15" spans="1:9" x14ac:dyDescent="0.2">
      <c r="A15" s="41" t="s">
        <v>1029</v>
      </c>
      <c r="B15" s="325">
        <v>5.3262145528765181</v>
      </c>
    </row>
    <row r="16" spans="1:9" x14ac:dyDescent="0.2">
      <c r="A16" s="41" t="s">
        <v>1030</v>
      </c>
      <c r="B16" s="325">
        <v>2.9490163934389191</v>
      </c>
    </row>
    <row r="17" spans="1:2" x14ac:dyDescent="0.2">
      <c r="A17" s="41" t="s">
        <v>1031</v>
      </c>
      <c r="B17" s="325">
        <v>5.1214426334202923</v>
      </c>
    </row>
    <row r="18" spans="1:2" x14ac:dyDescent="0.2">
      <c r="A18" s="41" t="s">
        <v>1032</v>
      </c>
      <c r="B18" s="325">
        <v>1.141300429139358</v>
      </c>
    </row>
    <row r="19" spans="1:2" x14ac:dyDescent="0.2">
      <c r="A19" s="41" t="s">
        <v>1033</v>
      </c>
      <c r="B19" s="325">
        <v>3.7750979547078072</v>
      </c>
    </row>
    <row r="20" spans="1:2" x14ac:dyDescent="0.2">
      <c r="A20" s="41" t="s">
        <v>1034</v>
      </c>
      <c r="B20" s="325">
        <v>3.3848260155949772</v>
      </c>
    </row>
    <row r="21" spans="1:2" x14ac:dyDescent="0.2">
      <c r="A21" s="41" t="s">
        <v>1035</v>
      </c>
      <c r="B21" s="325">
        <v>2.5341232368975231</v>
      </c>
    </row>
    <row r="22" spans="1:2" x14ac:dyDescent="0.2">
      <c r="A22" s="41" t="s">
        <v>1036</v>
      </c>
      <c r="B22" s="325">
        <v>5.1348674212894352</v>
      </c>
    </row>
    <row r="23" spans="1:2" x14ac:dyDescent="0.2">
      <c r="A23" s="41" t="s">
        <v>1037</v>
      </c>
      <c r="B23" s="325">
        <v>3.5344315221232052</v>
      </c>
    </row>
    <row r="24" spans="1:2" x14ac:dyDescent="0.2">
      <c r="A24" s="41" t="s">
        <v>1038</v>
      </c>
      <c r="B24" s="325">
        <v>2.345144193706727</v>
      </c>
    </row>
    <row r="25" spans="1:2" x14ac:dyDescent="0.2">
      <c r="A25" s="41" t="s">
        <v>1039</v>
      </c>
      <c r="B25" s="325">
        <v>2.3007550770590468</v>
      </c>
    </row>
    <row r="26" spans="1:2" x14ac:dyDescent="0.2">
      <c r="A26" s="41" t="s">
        <v>1040</v>
      </c>
      <c r="B26" s="325">
        <v>2.4078469197702961</v>
      </c>
    </row>
    <row r="27" spans="1:2" x14ac:dyDescent="0.2">
      <c r="A27" s="41" t="s">
        <v>1041</v>
      </c>
      <c r="B27" s="325">
        <v>3.1684485837892411</v>
      </c>
    </row>
    <row r="28" spans="1:2" x14ac:dyDescent="0.2">
      <c r="A28" s="41" t="s">
        <v>1042</v>
      </c>
      <c r="B28" s="325">
        <v>2.7339053830996551</v>
      </c>
    </row>
    <row r="29" spans="1:2" x14ac:dyDescent="0.2">
      <c r="A29" s="41" t="s">
        <v>1043</v>
      </c>
      <c r="B29" s="325">
        <v>2.4380667113249381</v>
      </c>
    </row>
    <row r="30" spans="1:2" x14ac:dyDescent="0.2">
      <c r="A30" s="41" t="s">
        <v>1044</v>
      </c>
      <c r="B30" s="325">
        <v>2.1690877945481861</v>
      </c>
    </row>
    <row r="31" spans="1:2" x14ac:dyDescent="0.2">
      <c r="A31" s="41" t="s">
        <v>1045</v>
      </c>
      <c r="B31" s="325">
        <v>1.0167397209866591</v>
      </c>
    </row>
    <row r="32" spans="1:2" x14ac:dyDescent="0.2">
      <c r="A32" s="41" t="s">
        <v>1046</v>
      </c>
      <c r="B32" s="325">
        <v>2.2414378033089211</v>
      </c>
    </row>
    <row r="33" spans="1:2" x14ac:dyDescent="0.2">
      <c r="A33" s="41" t="s">
        <v>1047</v>
      </c>
      <c r="B33" s="325">
        <v>0.88418375677588035</v>
      </c>
    </row>
    <row r="34" spans="1:2" x14ac:dyDescent="0.2">
      <c r="A34" s="41" t="s">
        <v>1048</v>
      </c>
      <c r="B34" s="325">
        <v>-1.158995166073806</v>
      </c>
    </row>
    <row r="35" spans="1:2" x14ac:dyDescent="0.2">
      <c r="A35" s="41" t="s">
        <v>1049</v>
      </c>
      <c r="B35" s="325">
        <v>-3.6809433493514181</v>
      </c>
    </row>
    <row r="36" spans="1:2" x14ac:dyDescent="0.2">
      <c r="A36" s="41" t="s">
        <v>1050</v>
      </c>
      <c r="B36" s="325">
        <v>-16.937154446470061</v>
      </c>
    </row>
    <row r="37" spans="1:2" x14ac:dyDescent="0.2">
      <c r="A37" s="41" t="s">
        <v>1051</v>
      </c>
      <c r="B37" s="325">
        <v>-7.6421090169657031</v>
      </c>
    </row>
    <row r="38" spans="1:2" x14ac:dyDescent="0.2">
      <c r="A38" s="41" t="s">
        <v>1052</v>
      </c>
      <c r="B38" s="325">
        <v>-2.9115935452056818</v>
      </c>
    </row>
    <row r="39" spans="1:2" x14ac:dyDescent="0.2">
      <c r="A39" s="41" t="s">
        <v>1053</v>
      </c>
      <c r="B39" s="325">
        <v>0.3235617907656918</v>
      </c>
    </row>
    <row r="40" spans="1:2" x14ac:dyDescent="0.2">
      <c r="A40" s="41" t="s">
        <v>1054</v>
      </c>
      <c r="B40" s="325">
        <v>16.698437476819009</v>
      </c>
    </row>
    <row r="41" spans="1:2" x14ac:dyDescent="0.2">
      <c r="A41" s="41" t="s">
        <v>1055</v>
      </c>
      <c r="B41" s="325">
        <v>5.2698062080681618</v>
      </c>
    </row>
  </sheetData>
  <mergeCells count="1">
    <mergeCell ref="H1:I1"/>
  </mergeCells>
  <hyperlinks>
    <hyperlink ref="H1:I1" location="Index!A1" display="Regresar al Índice" xr:uid="{F4E41B7D-03D8-40F3-AEB8-621175C7A0FD}"/>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6DB67-4BEF-41B9-A1A7-BCE52BD612A9}">
  <sheetPr codeName="Hoja16"/>
  <dimension ref="A1:I39"/>
  <sheetViews>
    <sheetView workbookViewId="0"/>
  </sheetViews>
  <sheetFormatPr baseColWidth="10" defaultColWidth="9.140625" defaultRowHeight="14.25" x14ac:dyDescent="0.2"/>
  <cols>
    <col min="1" max="1" width="9.140625" style="41"/>
    <col min="2" max="2" width="11.28515625" style="41" bestFit="1" customWidth="1"/>
    <col min="3" max="3" width="9.140625" style="41"/>
    <col min="4" max="4" width="9.28515625" style="41" bestFit="1" customWidth="1"/>
    <col min="5" max="16384" width="9.140625" style="41"/>
  </cols>
  <sheetData>
    <row r="1" spans="1:9" x14ac:dyDescent="0.2">
      <c r="A1" s="13" t="s">
        <v>1189</v>
      </c>
      <c r="H1" s="291" t="s">
        <v>38</v>
      </c>
      <c r="I1" s="291"/>
    </row>
    <row r="6" spans="1:9" x14ac:dyDescent="0.2">
      <c r="A6" s="41" t="s">
        <v>1019</v>
      </c>
      <c r="B6" s="41" t="s">
        <v>1056</v>
      </c>
      <c r="C6" s="41" t="s">
        <v>2</v>
      </c>
      <c r="D6" s="41" t="s">
        <v>1057</v>
      </c>
    </row>
    <row r="7" spans="1:9" x14ac:dyDescent="0.2">
      <c r="A7" s="41" t="s">
        <v>1020</v>
      </c>
      <c r="B7" s="323">
        <v>44378</v>
      </c>
      <c r="C7" s="41" t="s">
        <v>3</v>
      </c>
      <c r="D7" s="153">
        <v>-3.5406891440875401</v>
      </c>
    </row>
    <row r="8" spans="1:9" x14ac:dyDescent="0.2">
      <c r="A8" s="41" t="s">
        <v>1020</v>
      </c>
      <c r="B8" s="323">
        <v>44378</v>
      </c>
      <c r="C8" s="41" t="s">
        <v>6</v>
      </c>
      <c r="D8" s="153">
        <v>-2.4631871044429801</v>
      </c>
    </row>
    <row r="9" spans="1:9" x14ac:dyDescent="0.2">
      <c r="A9" s="41" t="s">
        <v>1020</v>
      </c>
      <c r="B9" s="323">
        <v>44378</v>
      </c>
      <c r="C9" s="41" t="s">
        <v>25</v>
      </c>
      <c r="D9" s="153">
        <v>1.7095284094082799E-2</v>
      </c>
    </row>
    <row r="10" spans="1:9" x14ac:dyDescent="0.2">
      <c r="A10" s="41" t="s">
        <v>1020</v>
      </c>
      <c r="B10" s="323">
        <v>44378</v>
      </c>
      <c r="C10" s="41" t="s">
        <v>9</v>
      </c>
      <c r="D10" s="153">
        <v>0.23619810754374301</v>
      </c>
    </row>
    <row r="11" spans="1:9" x14ac:dyDescent="0.2">
      <c r="A11" s="41" t="s">
        <v>1020</v>
      </c>
      <c r="B11" s="323">
        <v>44378</v>
      </c>
      <c r="C11" s="41" t="s">
        <v>10</v>
      </c>
      <c r="D11" s="153">
        <v>0.52740656088549498</v>
      </c>
    </row>
    <row r="12" spans="1:9" x14ac:dyDescent="0.2">
      <c r="A12" s="41" t="s">
        <v>1020</v>
      </c>
      <c r="B12" s="323">
        <v>44378</v>
      </c>
      <c r="C12" s="41" t="s">
        <v>22</v>
      </c>
      <c r="D12" s="153">
        <v>0.93512086229759495</v>
      </c>
    </row>
    <row r="13" spans="1:9" x14ac:dyDescent="0.2">
      <c r="A13" s="41" t="s">
        <v>1020</v>
      </c>
      <c r="B13" s="323">
        <v>44378</v>
      </c>
      <c r="C13" s="41" t="s">
        <v>26</v>
      </c>
      <c r="D13" s="153">
        <v>2.1833808077946801</v>
      </c>
    </row>
    <row r="14" spans="1:9" x14ac:dyDescent="0.2">
      <c r="A14" s="41" t="s">
        <v>1020</v>
      </c>
      <c r="B14" s="323">
        <v>44378</v>
      </c>
      <c r="C14" s="41" t="s">
        <v>14</v>
      </c>
      <c r="D14" s="153">
        <v>2.2219597124083101</v>
      </c>
    </row>
    <row r="15" spans="1:9" x14ac:dyDescent="0.2">
      <c r="A15" s="41" t="s">
        <v>1020</v>
      </c>
      <c r="B15" s="323">
        <v>44378</v>
      </c>
      <c r="C15" s="41" t="s">
        <v>33</v>
      </c>
      <c r="D15" s="153">
        <v>2.2644723586717501</v>
      </c>
    </row>
    <row r="16" spans="1:9" x14ac:dyDescent="0.2">
      <c r="A16" s="41" t="s">
        <v>1020</v>
      </c>
      <c r="B16" s="323">
        <v>44378</v>
      </c>
      <c r="C16" s="41" t="s">
        <v>11</v>
      </c>
      <c r="D16" s="153">
        <v>2.85884633036255</v>
      </c>
    </row>
    <row r="17" spans="1:4" x14ac:dyDescent="0.2">
      <c r="A17" s="41" t="s">
        <v>1020</v>
      </c>
      <c r="B17" s="323">
        <v>44378</v>
      </c>
      <c r="C17" s="41" t="s">
        <v>18</v>
      </c>
      <c r="D17" s="153">
        <v>3.3329025056619801</v>
      </c>
    </row>
    <row r="18" spans="1:4" x14ac:dyDescent="0.2">
      <c r="A18" s="41" t="s">
        <v>1020</v>
      </c>
      <c r="B18" s="323">
        <v>44378</v>
      </c>
      <c r="C18" s="41" t="s">
        <v>17</v>
      </c>
      <c r="D18" s="153">
        <v>3.7532644040633198</v>
      </c>
    </row>
    <row r="19" spans="1:4" x14ac:dyDescent="0.2">
      <c r="A19" s="41" t="s">
        <v>1020</v>
      </c>
      <c r="B19" s="323">
        <v>44378</v>
      </c>
      <c r="C19" s="41" t="s">
        <v>7</v>
      </c>
      <c r="D19" s="153">
        <v>3.9888838647648202</v>
      </c>
    </row>
    <row r="20" spans="1:4" x14ac:dyDescent="0.2">
      <c r="A20" s="41" t="s">
        <v>1020</v>
      </c>
      <c r="B20" s="323">
        <v>44378</v>
      </c>
      <c r="C20" s="41" t="s">
        <v>20</v>
      </c>
      <c r="D20" s="153">
        <v>3.9938501674262499</v>
      </c>
    </row>
    <row r="21" spans="1:4" x14ac:dyDescent="0.2">
      <c r="A21" s="41" t="s">
        <v>1020</v>
      </c>
      <c r="B21" s="323">
        <v>44378</v>
      </c>
      <c r="C21" s="41" t="s">
        <v>12</v>
      </c>
      <c r="D21" s="153">
        <v>4.1297857826451603</v>
      </c>
    </row>
    <row r="22" spans="1:4" x14ac:dyDescent="0.2">
      <c r="A22" s="41" t="s">
        <v>1020</v>
      </c>
      <c r="B22" s="323">
        <v>44378</v>
      </c>
      <c r="C22" s="41" t="s">
        <v>1</v>
      </c>
      <c r="D22" s="153">
        <v>4.3294256514908698</v>
      </c>
    </row>
    <row r="23" spans="1:4" x14ac:dyDescent="0.2">
      <c r="A23" s="41" t="s">
        <v>1020</v>
      </c>
      <c r="B23" s="323">
        <v>44378</v>
      </c>
      <c r="C23" s="41" t="s">
        <v>0</v>
      </c>
      <c r="D23" s="153">
        <v>5.0030218217360796</v>
      </c>
    </row>
    <row r="24" spans="1:4" x14ac:dyDescent="0.2">
      <c r="A24" s="41" t="s">
        <v>1020</v>
      </c>
      <c r="B24" s="323">
        <v>44378</v>
      </c>
      <c r="C24" s="41" t="s">
        <v>15</v>
      </c>
      <c r="D24" s="153">
        <v>5.2804178881973103</v>
      </c>
    </row>
    <row r="25" spans="1:4" x14ac:dyDescent="0.2">
      <c r="A25" s="41" t="s">
        <v>1020</v>
      </c>
      <c r="B25" s="323">
        <v>44378</v>
      </c>
      <c r="C25" s="41" t="s">
        <v>29</v>
      </c>
      <c r="D25" s="153">
        <v>5.7365727971923501</v>
      </c>
    </row>
    <row r="26" spans="1:4" x14ac:dyDescent="0.2">
      <c r="A26" s="41" t="s">
        <v>1020</v>
      </c>
      <c r="B26" s="323">
        <v>44378</v>
      </c>
      <c r="C26" s="41" t="s">
        <v>27</v>
      </c>
      <c r="D26" s="153">
        <v>6.0901687553446502</v>
      </c>
    </row>
    <row r="27" spans="1:4" x14ac:dyDescent="0.2">
      <c r="A27" s="41" t="s">
        <v>1020</v>
      </c>
      <c r="B27" s="323">
        <v>44378</v>
      </c>
      <c r="C27" s="41" t="s">
        <v>8</v>
      </c>
      <c r="D27" s="153">
        <v>6.1620823113812397</v>
      </c>
    </row>
    <row r="28" spans="1:4" x14ac:dyDescent="0.2">
      <c r="A28" s="41" t="s">
        <v>1020</v>
      </c>
      <c r="B28" s="323">
        <v>44378</v>
      </c>
      <c r="C28" s="41" t="s">
        <v>4</v>
      </c>
      <c r="D28" s="153">
        <v>6.6077593160397603</v>
      </c>
    </row>
    <row r="29" spans="1:4" x14ac:dyDescent="0.2">
      <c r="A29" s="41" t="s">
        <v>1020</v>
      </c>
      <c r="B29" s="323">
        <v>44378</v>
      </c>
      <c r="C29" s="41" t="s">
        <v>13</v>
      </c>
      <c r="D29" s="153">
        <v>6.6092938193676796</v>
      </c>
    </row>
    <row r="30" spans="1:4" x14ac:dyDescent="0.2">
      <c r="A30" s="41" t="s">
        <v>1020</v>
      </c>
      <c r="B30" s="323">
        <v>44378</v>
      </c>
      <c r="C30" s="41" t="s">
        <v>21</v>
      </c>
      <c r="D30" s="153">
        <v>6.8753071465753699</v>
      </c>
    </row>
    <row r="31" spans="1:4" x14ac:dyDescent="0.2">
      <c r="A31" s="41" t="s">
        <v>1020</v>
      </c>
      <c r="B31" s="323">
        <v>44378</v>
      </c>
      <c r="C31" s="41" t="s">
        <v>23</v>
      </c>
      <c r="D31" s="153">
        <v>7.00416964219521</v>
      </c>
    </row>
    <row r="32" spans="1:4" x14ac:dyDescent="0.2">
      <c r="A32" s="41" t="s">
        <v>1020</v>
      </c>
      <c r="B32" s="323">
        <v>44378</v>
      </c>
      <c r="C32" s="41" t="s">
        <v>30</v>
      </c>
      <c r="D32" s="153">
        <v>7.1675961282739102</v>
      </c>
    </row>
    <row r="33" spans="1:4" x14ac:dyDescent="0.2">
      <c r="A33" s="41" t="s">
        <v>1020</v>
      </c>
      <c r="B33" s="323">
        <v>44378</v>
      </c>
      <c r="C33" s="41" t="s">
        <v>16</v>
      </c>
      <c r="D33" s="153">
        <v>7.4674243631519799</v>
      </c>
    </row>
    <row r="34" spans="1:4" x14ac:dyDescent="0.2">
      <c r="A34" s="41" t="s">
        <v>1020</v>
      </c>
      <c r="B34" s="323">
        <v>44378</v>
      </c>
      <c r="C34" s="41" t="s">
        <v>31</v>
      </c>
      <c r="D34" s="153">
        <v>8.1697612560019106</v>
      </c>
    </row>
    <row r="35" spans="1:4" x14ac:dyDescent="0.2">
      <c r="A35" s="41" t="s">
        <v>1020</v>
      </c>
      <c r="B35" s="323">
        <v>44378</v>
      </c>
      <c r="C35" s="41" t="s">
        <v>32</v>
      </c>
      <c r="D35" s="153">
        <v>8.4032440123050893</v>
      </c>
    </row>
    <row r="36" spans="1:4" x14ac:dyDescent="0.2">
      <c r="A36" s="41" t="s">
        <v>1020</v>
      </c>
      <c r="B36" s="323">
        <v>44378</v>
      </c>
      <c r="C36" s="41" t="s">
        <v>19</v>
      </c>
      <c r="D36" s="153">
        <v>11.4603513500494</v>
      </c>
    </row>
    <row r="37" spans="1:4" x14ac:dyDescent="0.2">
      <c r="A37" s="41" t="s">
        <v>1020</v>
      </c>
      <c r="B37" s="323">
        <v>44378</v>
      </c>
      <c r="C37" s="41" t="s">
        <v>28</v>
      </c>
      <c r="D37" s="153">
        <v>14.0860102110677</v>
      </c>
    </row>
    <row r="38" spans="1:4" x14ac:dyDescent="0.2">
      <c r="A38" s="41" t="s">
        <v>1020</v>
      </c>
      <c r="B38" s="323">
        <v>44378</v>
      </c>
      <c r="C38" s="41" t="s">
        <v>5</v>
      </c>
      <c r="D38" s="153">
        <v>14.986290727649999</v>
      </c>
    </row>
    <row r="39" spans="1:4" x14ac:dyDescent="0.2">
      <c r="A39" s="41" t="s">
        <v>1020</v>
      </c>
      <c r="B39" s="323">
        <v>44378</v>
      </c>
      <c r="C39" s="41" t="s">
        <v>24</v>
      </c>
      <c r="D39" s="153">
        <v>25.584334664282601</v>
      </c>
    </row>
  </sheetData>
  <mergeCells count="1">
    <mergeCell ref="H1:I1"/>
  </mergeCells>
  <hyperlinks>
    <hyperlink ref="H1:I1" location="Index!A1" display="Regresar al Índice" xr:uid="{7D36C2E0-32F1-4A2C-9B40-260EAD9EF331}"/>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3A529-B386-4EC6-A5C6-AF5A2B2AE1F5}">
  <sheetPr codeName="Hoja17"/>
  <dimension ref="A1:I38"/>
  <sheetViews>
    <sheetView workbookViewId="0"/>
  </sheetViews>
  <sheetFormatPr baseColWidth="10" defaultColWidth="9.140625" defaultRowHeight="14.25" x14ac:dyDescent="0.2"/>
  <cols>
    <col min="1" max="1" width="11.28515625" style="41" bestFit="1" customWidth="1"/>
    <col min="2" max="2" width="9.140625" style="41"/>
    <col min="3" max="3" width="9.28515625" style="41" bestFit="1" customWidth="1"/>
    <col min="4" max="16384" width="9.140625" style="41"/>
  </cols>
  <sheetData>
    <row r="1" spans="1:9" x14ac:dyDescent="0.2">
      <c r="A1" s="13" t="s">
        <v>1190</v>
      </c>
      <c r="H1" s="291" t="s">
        <v>38</v>
      </c>
      <c r="I1" s="291"/>
    </row>
    <row r="6" spans="1:9" x14ac:dyDescent="0.2">
      <c r="A6" s="41" t="s">
        <v>1056</v>
      </c>
      <c r="B6" s="41" t="s">
        <v>2</v>
      </c>
      <c r="C6" s="41" t="s">
        <v>1057</v>
      </c>
    </row>
    <row r="7" spans="1:9" x14ac:dyDescent="0.2">
      <c r="A7" s="323">
        <v>44378</v>
      </c>
      <c r="B7" s="41" t="s">
        <v>3</v>
      </c>
      <c r="C7" s="153">
        <v>-3.2901633524185958</v>
      </c>
    </row>
    <row r="8" spans="1:9" x14ac:dyDescent="0.2">
      <c r="A8" s="323">
        <v>44378</v>
      </c>
      <c r="B8" s="41" t="s">
        <v>6</v>
      </c>
      <c r="C8" s="153">
        <v>-2.463130499442312</v>
      </c>
    </row>
    <row r="9" spans="1:9" x14ac:dyDescent="0.2">
      <c r="A9" s="323">
        <v>44378</v>
      </c>
      <c r="B9" s="41" t="s">
        <v>22</v>
      </c>
      <c r="C9" s="153">
        <v>-0.8113928769441392</v>
      </c>
    </row>
    <row r="10" spans="1:9" x14ac:dyDescent="0.2">
      <c r="A10" s="323">
        <v>44378</v>
      </c>
      <c r="B10" s="41" t="s">
        <v>25</v>
      </c>
      <c r="C10" s="153">
        <v>7.6853684259400604E-2</v>
      </c>
    </row>
    <row r="11" spans="1:9" x14ac:dyDescent="0.2">
      <c r="A11" s="323">
        <v>44378</v>
      </c>
      <c r="B11" s="41" t="s">
        <v>9</v>
      </c>
      <c r="C11" s="153">
        <v>0.60505830021633233</v>
      </c>
    </row>
    <row r="12" spans="1:9" x14ac:dyDescent="0.2">
      <c r="A12" s="323">
        <v>44378</v>
      </c>
      <c r="B12" s="41" t="s">
        <v>10</v>
      </c>
      <c r="C12" s="153">
        <v>0.61186437737634769</v>
      </c>
    </row>
    <row r="13" spans="1:9" x14ac:dyDescent="0.2">
      <c r="A13" s="323">
        <v>44378</v>
      </c>
      <c r="B13" s="41" t="s">
        <v>26</v>
      </c>
      <c r="C13" s="153">
        <v>2.0569260416265278</v>
      </c>
    </row>
    <row r="14" spans="1:9" x14ac:dyDescent="0.2">
      <c r="A14" s="323">
        <v>44378</v>
      </c>
      <c r="B14" s="41" t="s">
        <v>33</v>
      </c>
      <c r="C14" s="153">
        <v>2.232319374668934</v>
      </c>
    </row>
    <row r="15" spans="1:9" x14ac:dyDescent="0.2">
      <c r="A15" s="323">
        <v>44378</v>
      </c>
      <c r="B15" s="41" t="s">
        <v>14</v>
      </c>
      <c r="C15" s="153">
        <v>2.304868016118355</v>
      </c>
    </row>
    <row r="16" spans="1:9" x14ac:dyDescent="0.2">
      <c r="A16" s="323">
        <v>44378</v>
      </c>
      <c r="B16" s="41" t="s">
        <v>11</v>
      </c>
      <c r="C16" s="153">
        <v>2.9911819045106651</v>
      </c>
    </row>
    <row r="17" spans="1:3" x14ac:dyDescent="0.2">
      <c r="A17" s="323">
        <v>44378</v>
      </c>
      <c r="B17" s="41" t="s">
        <v>18</v>
      </c>
      <c r="C17" s="153">
        <v>3.372894093730316</v>
      </c>
    </row>
    <row r="18" spans="1:3" x14ac:dyDescent="0.2">
      <c r="A18" s="323">
        <v>44378</v>
      </c>
      <c r="B18" s="41" t="s">
        <v>17</v>
      </c>
      <c r="C18" s="153">
        <v>3.7975184011260099</v>
      </c>
    </row>
    <row r="19" spans="1:3" x14ac:dyDescent="0.2">
      <c r="A19" s="323">
        <v>44378</v>
      </c>
      <c r="B19" s="41" t="s">
        <v>7</v>
      </c>
      <c r="C19" s="153">
        <v>4.1443749127242357</v>
      </c>
    </row>
    <row r="20" spans="1:3" x14ac:dyDescent="0.2">
      <c r="A20" s="323">
        <v>44378</v>
      </c>
      <c r="B20" s="41" t="s">
        <v>20</v>
      </c>
      <c r="C20" s="153">
        <v>4.2317311276070413</v>
      </c>
    </row>
    <row r="21" spans="1:3" x14ac:dyDescent="0.2">
      <c r="A21" s="323">
        <v>44378</v>
      </c>
      <c r="B21" s="41" t="s">
        <v>0</v>
      </c>
      <c r="C21" s="153">
        <v>5.2698062080681618</v>
      </c>
    </row>
    <row r="22" spans="1:3" x14ac:dyDescent="0.2">
      <c r="A22" s="323">
        <v>44378</v>
      </c>
      <c r="B22" s="41" t="s">
        <v>15</v>
      </c>
      <c r="C22" s="153">
        <v>5.2718710888839393</v>
      </c>
    </row>
    <row r="23" spans="1:3" x14ac:dyDescent="0.2">
      <c r="A23" s="323">
        <v>44378</v>
      </c>
      <c r="B23" s="41" t="s">
        <v>12</v>
      </c>
      <c r="C23" s="153">
        <v>5.3969056187819886</v>
      </c>
    </row>
    <row r="24" spans="1:3" x14ac:dyDescent="0.2">
      <c r="A24" s="323">
        <v>44378</v>
      </c>
      <c r="B24" s="41" t="s">
        <v>29</v>
      </c>
      <c r="C24" s="153">
        <v>5.7825834317086473</v>
      </c>
    </row>
    <row r="25" spans="1:3" x14ac:dyDescent="0.2">
      <c r="A25" s="323">
        <v>44378</v>
      </c>
      <c r="B25" s="41" t="s">
        <v>27</v>
      </c>
      <c r="C25" s="153">
        <v>6.0891352301900161</v>
      </c>
    </row>
    <row r="26" spans="1:3" x14ac:dyDescent="0.2">
      <c r="A26" s="323">
        <v>44378</v>
      </c>
      <c r="B26" s="41" t="s">
        <v>8</v>
      </c>
      <c r="C26" s="153">
        <v>6.1610492436176889</v>
      </c>
    </row>
    <row r="27" spans="1:3" x14ac:dyDescent="0.2">
      <c r="A27" s="323">
        <v>44378</v>
      </c>
      <c r="B27" s="41" t="s">
        <v>4</v>
      </c>
      <c r="C27" s="153">
        <v>6.7203708836589771</v>
      </c>
    </row>
    <row r="28" spans="1:3" x14ac:dyDescent="0.2">
      <c r="A28" s="323">
        <v>44378</v>
      </c>
      <c r="B28" s="41" t="s">
        <v>21</v>
      </c>
      <c r="C28" s="153">
        <v>6.8507418884106164</v>
      </c>
    </row>
    <row r="29" spans="1:3" x14ac:dyDescent="0.2">
      <c r="A29" s="323">
        <v>44378</v>
      </c>
      <c r="B29" s="41" t="s">
        <v>13</v>
      </c>
      <c r="C29" s="153">
        <v>6.861600519347455</v>
      </c>
    </row>
    <row r="30" spans="1:3" x14ac:dyDescent="0.2">
      <c r="A30" s="323">
        <v>44378</v>
      </c>
      <c r="B30" s="41" t="s">
        <v>30</v>
      </c>
      <c r="C30" s="153">
        <v>6.923727736897928</v>
      </c>
    </row>
    <row r="31" spans="1:3" x14ac:dyDescent="0.2">
      <c r="A31" s="323">
        <v>44378</v>
      </c>
      <c r="B31" s="41" t="s">
        <v>1058</v>
      </c>
      <c r="C31" s="153">
        <v>7.0389034244124238</v>
      </c>
    </row>
    <row r="32" spans="1:3" x14ac:dyDescent="0.2">
      <c r="A32" s="323">
        <v>44378</v>
      </c>
      <c r="B32" s="41" t="s">
        <v>16</v>
      </c>
      <c r="C32" s="153">
        <v>7.4805030016013907</v>
      </c>
    </row>
    <row r="33" spans="1:3" x14ac:dyDescent="0.2">
      <c r="A33" s="323">
        <v>44378</v>
      </c>
      <c r="B33" s="41" t="s">
        <v>31</v>
      </c>
      <c r="C33" s="153">
        <v>8.2115578831995464</v>
      </c>
    </row>
    <row r="34" spans="1:3" x14ac:dyDescent="0.2">
      <c r="A34" s="323">
        <v>44378</v>
      </c>
      <c r="B34" s="41" t="s">
        <v>32</v>
      </c>
      <c r="C34" s="153">
        <v>8.5093797350525424</v>
      </c>
    </row>
    <row r="35" spans="1:3" x14ac:dyDescent="0.2">
      <c r="A35" s="323">
        <v>44378</v>
      </c>
      <c r="B35" s="41" t="s">
        <v>19</v>
      </c>
      <c r="C35" s="153">
        <v>11.39421200571946</v>
      </c>
    </row>
    <row r="36" spans="1:3" x14ac:dyDescent="0.2">
      <c r="A36" s="323">
        <v>44378</v>
      </c>
      <c r="B36" s="41" t="s">
        <v>28</v>
      </c>
      <c r="C36" s="153">
        <v>14.04997939400082</v>
      </c>
    </row>
    <row r="37" spans="1:3" x14ac:dyDescent="0.2">
      <c r="A37" s="323">
        <v>44378</v>
      </c>
      <c r="B37" s="41" t="s">
        <v>5</v>
      </c>
      <c r="C37" s="153">
        <v>15.106765740099441</v>
      </c>
    </row>
    <row r="38" spans="1:3" x14ac:dyDescent="0.2">
      <c r="A38" s="323">
        <v>44378</v>
      </c>
      <c r="B38" s="41" t="s">
        <v>24</v>
      </c>
      <c r="C38" s="153">
        <v>25.208132655706489</v>
      </c>
    </row>
  </sheetData>
  <mergeCells count="1">
    <mergeCell ref="H1:I1"/>
  </mergeCells>
  <hyperlinks>
    <hyperlink ref="H1:I1" location="Index!A1" display="Regresar al Índice" xr:uid="{F85825ED-5748-452D-9C5A-04B6838D50E5}"/>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3B86D-6CF6-46FE-9656-D9E733344DFD}">
  <sheetPr codeName="Hoja18"/>
  <dimension ref="A1:I10"/>
  <sheetViews>
    <sheetView workbookViewId="0"/>
  </sheetViews>
  <sheetFormatPr baseColWidth="10" defaultColWidth="9.140625" defaultRowHeight="14.25" x14ac:dyDescent="0.2"/>
  <cols>
    <col min="1" max="16384" width="9.140625" style="41"/>
  </cols>
  <sheetData>
    <row r="1" spans="1:9" x14ac:dyDescent="0.2">
      <c r="A1" s="13" t="s">
        <v>1191</v>
      </c>
      <c r="H1" s="291" t="s">
        <v>38</v>
      </c>
      <c r="I1" s="291"/>
    </row>
    <row r="6" spans="1:9" x14ac:dyDescent="0.2">
      <c r="A6" s="41" t="s">
        <v>1059</v>
      </c>
      <c r="B6" s="41" t="s">
        <v>0</v>
      </c>
    </row>
    <row r="7" spans="1:9" x14ac:dyDescent="0.2">
      <c r="A7" s="41" t="s">
        <v>982</v>
      </c>
      <c r="B7" s="153">
        <v>-4.8318908625995602</v>
      </c>
    </row>
    <row r="8" spans="1:9" x14ac:dyDescent="0.2">
      <c r="A8" s="41" t="s">
        <v>365</v>
      </c>
      <c r="B8" s="153">
        <v>4.0593326038092696</v>
      </c>
    </row>
    <row r="9" spans="1:9" x14ac:dyDescent="0.2">
      <c r="A9" s="41" t="s">
        <v>983</v>
      </c>
      <c r="B9" s="153">
        <v>6.3458869679076999</v>
      </c>
    </row>
    <row r="10" spans="1:9" x14ac:dyDescent="0.2">
      <c r="A10" s="41" t="s">
        <v>53</v>
      </c>
      <c r="B10" s="153">
        <v>5.0030218217360796</v>
      </c>
    </row>
  </sheetData>
  <mergeCells count="1">
    <mergeCell ref="H1:I1"/>
  </mergeCells>
  <hyperlinks>
    <hyperlink ref="H1:I1" location="Index!A1" display="Regresar al Índice" xr:uid="{B5BC4123-D2C7-4B26-AAD0-A0F07CCE5470}"/>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641E-F169-4ECA-9840-34AA9B89DE7D}">
  <sheetPr codeName="Hoja19"/>
  <dimension ref="A1:I41"/>
  <sheetViews>
    <sheetView workbookViewId="0"/>
  </sheetViews>
  <sheetFormatPr baseColWidth="10" defaultColWidth="9.140625" defaultRowHeight="14.25" x14ac:dyDescent="0.2"/>
  <cols>
    <col min="1" max="1" width="9.140625" style="41"/>
    <col min="2" max="2" width="11.28515625" style="41" bestFit="1" customWidth="1"/>
    <col min="3" max="4" width="9.28515625" style="41" bestFit="1" customWidth="1"/>
    <col min="5" max="16384" width="9.140625" style="41"/>
  </cols>
  <sheetData>
    <row r="1" spans="1:9" x14ac:dyDescent="0.2">
      <c r="A1" s="13" t="s">
        <v>1192</v>
      </c>
      <c r="H1" s="291" t="s">
        <v>38</v>
      </c>
      <c r="I1" s="291"/>
    </row>
    <row r="6" spans="1:9" x14ac:dyDescent="0.2">
      <c r="A6" s="41" t="s">
        <v>1019</v>
      </c>
      <c r="B6" s="41" t="s">
        <v>1056</v>
      </c>
      <c r="C6" s="41" t="s">
        <v>0</v>
      </c>
      <c r="D6" s="41" t="s">
        <v>1</v>
      </c>
    </row>
    <row r="7" spans="1:9" x14ac:dyDescent="0.2">
      <c r="A7" s="41" t="s">
        <v>1020</v>
      </c>
      <c r="B7" s="323">
        <v>41275</v>
      </c>
      <c r="C7" s="153">
        <v>-8.1730497641649205</v>
      </c>
      <c r="D7" s="153">
        <v>0.74612907460460998</v>
      </c>
    </row>
    <row r="8" spans="1:9" x14ac:dyDescent="0.2">
      <c r="A8" s="41" t="s">
        <v>1020</v>
      </c>
      <c r="B8" s="323">
        <v>41365</v>
      </c>
      <c r="C8" s="153">
        <v>3.5935098491589601</v>
      </c>
      <c r="D8" s="153">
        <v>3.6367049205628899</v>
      </c>
    </row>
    <row r="9" spans="1:9" x14ac:dyDescent="0.2">
      <c r="A9" s="41" t="s">
        <v>1020</v>
      </c>
      <c r="B9" s="323">
        <v>41456</v>
      </c>
      <c r="C9" s="153">
        <v>3.5836160750144499</v>
      </c>
      <c r="D9" s="153">
        <v>1.2734017189370701</v>
      </c>
    </row>
    <row r="10" spans="1:9" x14ac:dyDescent="0.2">
      <c r="A10" s="41" t="s">
        <v>1020</v>
      </c>
      <c r="B10" s="323">
        <v>41548</v>
      </c>
      <c r="C10" s="153">
        <v>0.82736363199413199</v>
      </c>
      <c r="D10" s="153">
        <v>2.9741075793768301</v>
      </c>
    </row>
    <row r="11" spans="1:9" x14ac:dyDescent="0.2">
      <c r="A11" s="41" t="s">
        <v>1020</v>
      </c>
      <c r="B11" s="323">
        <v>41640</v>
      </c>
      <c r="C11" s="153">
        <v>11.493873229600201</v>
      </c>
      <c r="D11" s="153">
        <v>5.2568458596296601</v>
      </c>
    </row>
    <row r="12" spans="1:9" x14ac:dyDescent="0.2">
      <c r="A12" s="41" t="s">
        <v>1020</v>
      </c>
      <c r="B12" s="323">
        <v>41730</v>
      </c>
      <c r="C12" s="153">
        <v>7.7636189827585298</v>
      </c>
      <c r="D12" s="153">
        <v>2.7217499104527598</v>
      </c>
    </row>
    <row r="13" spans="1:9" x14ac:dyDescent="0.2">
      <c r="A13" s="41" t="s">
        <v>1020</v>
      </c>
      <c r="B13" s="323">
        <v>41821</v>
      </c>
      <c r="C13" s="153">
        <v>6.44234644830044</v>
      </c>
      <c r="D13" s="153">
        <v>5.9272888853389798</v>
      </c>
    </row>
    <row r="14" spans="1:9" x14ac:dyDescent="0.2">
      <c r="A14" s="41" t="s">
        <v>1020</v>
      </c>
      <c r="B14" s="323">
        <v>41913</v>
      </c>
      <c r="C14" s="153">
        <v>0.90042042516158505</v>
      </c>
      <c r="D14" s="153">
        <v>2.01219508052306</v>
      </c>
    </row>
    <row r="15" spans="1:9" x14ac:dyDescent="0.2">
      <c r="A15" s="41" t="s">
        <v>1020</v>
      </c>
      <c r="B15" s="323">
        <v>42005</v>
      </c>
      <c r="C15" s="153">
        <v>17.473442460219001</v>
      </c>
      <c r="D15" s="153">
        <v>5.3371817875527103</v>
      </c>
    </row>
    <row r="16" spans="1:9" x14ac:dyDescent="0.2">
      <c r="A16" s="41" t="s">
        <v>1020</v>
      </c>
      <c r="B16" s="323">
        <v>42095</v>
      </c>
      <c r="C16" s="153">
        <v>-6.5755908571872803</v>
      </c>
      <c r="D16" s="153">
        <v>1.53237542822376</v>
      </c>
    </row>
    <row r="17" spans="1:4" x14ac:dyDescent="0.2">
      <c r="A17" s="41" t="s">
        <v>1020</v>
      </c>
      <c r="B17" s="323">
        <v>42186</v>
      </c>
      <c r="C17" s="153">
        <v>-0.55455318243183205</v>
      </c>
      <c r="D17" s="153">
        <v>6.38259306966944E-2</v>
      </c>
    </row>
    <row r="18" spans="1:4" x14ac:dyDescent="0.2">
      <c r="A18" s="41" t="s">
        <v>1020</v>
      </c>
      <c r="B18" s="323">
        <v>42278</v>
      </c>
      <c r="C18" s="153">
        <v>-0.34328697972225097</v>
      </c>
      <c r="D18" s="153">
        <v>1.47612891704921</v>
      </c>
    </row>
    <row r="19" spans="1:4" x14ac:dyDescent="0.2">
      <c r="A19" s="41" t="s">
        <v>1020</v>
      </c>
      <c r="B19" s="323">
        <v>42370</v>
      </c>
      <c r="C19" s="153">
        <v>-4.10080696528824</v>
      </c>
      <c r="D19" s="153">
        <v>0.79983592000734005</v>
      </c>
    </row>
    <row r="20" spans="1:4" x14ac:dyDescent="0.2">
      <c r="A20" s="41" t="s">
        <v>1020</v>
      </c>
      <c r="B20" s="323">
        <v>42461</v>
      </c>
      <c r="C20" s="153">
        <v>-2.67076600320976</v>
      </c>
      <c r="D20" s="153">
        <v>3.0287440918366402</v>
      </c>
    </row>
    <row r="21" spans="1:4" x14ac:dyDescent="0.2">
      <c r="A21" s="41" t="s">
        <v>1020</v>
      </c>
      <c r="B21" s="323">
        <v>42552</v>
      </c>
      <c r="C21" s="153">
        <v>14.2062112565817</v>
      </c>
      <c r="D21" s="153">
        <v>4.5420938004743903</v>
      </c>
    </row>
    <row r="22" spans="1:4" x14ac:dyDescent="0.2">
      <c r="A22" s="41" t="s">
        <v>1020</v>
      </c>
      <c r="B22" s="323">
        <v>42644</v>
      </c>
      <c r="C22" s="153">
        <v>2.4831488741382399</v>
      </c>
      <c r="D22" s="153">
        <v>5.4014470122224898</v>
      </c>
    </row>
    <row r="23" spans="1:4" x14ac:dyDescent="0.2">
      <c r="A23" s="41" t="s">
        <v>1020</v>
      </c>
      <c r="B23" s="323">
        <v>42736</v>
      </c>
      <c r="C23" s="153">
        <v>10.1840152559262</v>
      </c>
      <c r="D23" s="153">
        <v>4.90559594506992</v>
      </c>
    </row>
    <row r="24" spans="1:4" x14ac:dyDescent="0.2">
      <c r="A24" s="41" t="s">
        <v>1020</v>
      </c>
      <c r="B24" s="323">
        <v>42826</v>
      </c>
      <c r="C24" s="153">
        <v>3.8359668170591599</v>
      </c>
      <c r="D24" s="153">
        <v>2.4283543033813499</v>
      </c>
    </row>
    <row r="25" spans="1:4" x14ac:dyDescent="0.2">
      <c r="A25" s="41" t="s">
        <v>1020</v>
      </c>
      <c r="B25" s="323">
        <v>42917</v>
      </c>
      <c r="C25" s="153">
        <v>5.4216021117525104</v>
      </c>
      <c r="D25" s="153">
        <v>1.30607917414353</v>
      </c>
    </row>
    <row r="26" spans="1:4" x14ac:dyDescent="0.2">
      <c r="A26" s="41" t="s">
        <v>1020</v>
      </c>
      <c r="B26" s="323">
        <v>43009</v>
      </c>
      <c r="C26" s="153">
        <v>4.6971677286403901</v>
      </c>
      <c r="D26" s="153">
        <v>4.49402174107456</v>
      </c>
    </row>
    <row r="27" spans="1:4" x14ac:dyDescent="0.2">
      <c r="A27" s="41" t="s">
        <v>1020</v>
      </c>
      <c r="B27" s="323">
        <v>43101</v>
      </c>
      <c r="C27" s="153">
        <v>5.8875361277291596</v>
      </c>
      <c r="D27" s="153">
        <v>5.3305376172795702</v>
      </c>
    </row>
    <row r="28" spans="1:4" x14ac:dyDescent="0.2">
      <c r="A28" s="41" t="s">
        <v>1020</v>
      </c>
      <c r="B28" s="323">
        <v>43191</v>
      </c>
      <c r="C28" s="153">
        <v>4.17983632660534</v>
      </c>
      <c r="D28" s="153">
        <v>2.9980389455387799</v>
      </c>
    </row>
    <row r="29" spans="1:4" x14ac:dyDescent="0.2">
      <c r="A29" s="41" t="s">
        <v>1020</v>
      </c>
      <c r="B29" s="323">
        <v>43282</v>
      </c>
      <c r="C29" s="153">
        <v>2.97480005646946E-2</v>
      </c>
      <c r="D29" s="153">
        <v>1.41328491196882</v>
      </c>
    </row>
    <row r="30" spans="1:4" x14ac:dyDescent="0.2">
      <c r="A30" s="41" t="s">
        <v>1020</v>
      </c>
      <c r="B30" s="323">
        <v>43374</v>
      </c>
      <c r="C30" s="153">
        <v>4.5529221269696798</v>
      </c>
      <c r="D30" s="153">
        <v>0.98677354596981104</v>
      </c>
    </row>
    <row r="31" spans="1:4" x14ac:dyDescent="0.2">
      <c r="A31" s="41" t="s">
        <v>1020</v>
      </c>
      <c r="B31" s="323">
        <v>43466</v>
      </c>
      <c r="C31" s="153">
        <v>-1.9277699585197201</v>
      </c>
      <c r="D31" s="153">
        <v>1.5414763816161099</v>
      </c>
    </row>
    <row r="32" spans="1:4" x14ac:dyDescent="0.2">
      <c r="A32" s="41" t="s">
        <v>1020</v>
      </c>
      <c r="B32" s="323">
        <v>43556</v>
      </c>
      <c r="C32" s="153">
        <v>4.6950863766344799</v>
      </c>
      <c r="D32" s="153">
        <v>-1.3876239222062601</v>
      </c>
    </row>
    <row r="33" spans="1:4" x14ac:dyDescent="0.2">
      <c r="A33" s="41" t="s">
        <v>1020</v>
      </c>
      <c r="B33" s="323">
        <v>43647</v>
      </c>
      <c r="C33" s="153">
        <v>-1.1521714797993501</v>
      </c>
      <c r="D33" s="153">
        <v>1.3396059258203401</v>
      </c>
    </row>
    <row r="34" spans="1:4" x14ac:dyDescent="0.2">
      <c r="A34" s="41" t="s">
        <v>1020</v>
      </c>
      <c r="B34" s="323">
        <v>43739</v>
      </c>
      <c r="C34" s="153">
        <v>4.6169900818031397</v>
      </c>
      <c r="D34" s="153">
        <v>-1.9244402535880301</v>
      </c>
    </row>
    <row r="35" spans="1:4" x14ac:dyDescent="0.2">
      <c r="A35" s="41" t="s">
        <v>1020</v>
      </c>
      <c r="B35" s="323">
        <v>43831</v>
      </c>
      <c r="C35" s="153">
        <v>-3.8750286353167001</v>
      </c>
      <c r="D35" s="153">
        <v>-1.2539222739594</v>
      </c>
    </row>
    <row r="36" spans="1:4" x14ac:dyDescent="0.2">
      <c r="A36" s="41" t="s">
        <v>1020</v>
      </c>
      <c r="B36" s="323">
        <v>43922</v>
      </c>
      <c r="C36" s="153">
        <v>5.8227278666962796</v>
      </c>
      <c r="D36" s="153">
        <v>-2.9834760442116299</v>
      </c>
    </row>
    <row r="37" spans="1:4" x14ac:dyDescent="0.2">
      <c r="A37" s="41" t="s">
        <v>1020</v>
      </c>
      <c r="B37" s="323">
        <v>44013</v>
      </c>
      <c r="C37" s="153">
        <v>5.1837764044337904</v>
      </c>
      <c r="D37" s="153">
        <v>4.7152122267353498</v>
      </c>
    </row>
    <row r="38" spans="1:4" x14ac:dyDescent="0.2">
      <c r="A38" s="41" t="s">
        <v>1020</v>
      </c>
      <c r="B38" s="323">
        <v>44105</v>
      </c>
      <c r="C38" s="153">
        <v>2.8299688104929102</v>
      </c>
      <c r="D38" s="153">
        <v>1.3481435726972999</v>
      </c>
    </row>
    <row r="39" spans="1:4" x14ac:dyDescent="0.2">
      <c r="A39" s="41" t="s">
        <v>1020</v>
      </c>
      <c r="B39" s="323">
        <v>44197</v>
      </c>
      <c r="C39" s="153">
        <v>1.1769908632822801</v>
      </c>
      <c r="D39" s="153">
        <v>-0.96240545154088897</v>
      </c>
    </row>
    <row r="40" spans="1:4" x14ac:dyDescent="0.2">
      <c r="A40" s="41" t="s">
        <v>1020</v>
      </c>
      <c r="B40" s="323">
        <v>44287</v>
      </c>
      <c r="C40" s="153">
        <v>0.79213210341339402</v>
      </c>
      <c r="D40" s="153">
        <v>6.3619910387460799</v>
      </c>
    </row>
    <row r="41" spans="1:4" x14ac:dyDescent="0.2">
      <c r="A41" s="41" t="s">
        <v>1020</v>
      </c>
      <c r="B41" s="323">
        <v>44378</v>
      </c>
      <c r="C41" s="154">
        <v>-4.8318908625995602</v>
      </c>
      <c r="D41" s="154">
        <v>0.64028945187119701</v>
      </c>
    </row>
  </sheetData>
  <mergeCells count="1">
    <mergeCell ref="H1:I1"/>
  </mergeCells>
  <hyperlinks>
    <hyperlink ref="H1:I1" location="Index!A1" display="Regresar al Índice" xr:uid="{DD90EB6E-D14B-4AB6-948A-E106489F6A40}"/>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9B81D-5C49-460E-872D-EE843B78ADE7}">
  <sheetPr codeName="Hoja20"/>
  <dimension ref="A1:I39"/>
  <sheetViews>
    <sheetView workbookViewId="0"/>
  </sheetViews>
  <sheetFormatPr baseColWidth="10" defaultColWidth="9.140625" defaultRowHeight="14.25" x14ac:dyDescent="0.2"/>
  <cols>
    <col min="1" max="1" width="9.140625" style="41"/>
    <col min="2" max="2" width="11.28515625" style="41" bestFit="1" customWidth="1"/>
    <col min="3" max="3" width="9.140625" style="41"/>
    <col min="4" max="4" width="9.28515625" style="41" bestFit="1" customWidth="1"/>
    <col min="5" max="16384" width="9.140625" style="41"/>
  </cols>
  <sheetData>
    <row r="1" spans="1:9" x14ac:dyDescent="0.2">
      <c r="A1" s="13" t="s">
        <v>1193</v>
      </c>
      <c r="H1" s="291" t="s">
        <v>38</v>
      </c>
      <c r="I1" s="291"/>
    </row>
    <row r="6" spans="1:9" x14ac:dyDescent="0.2">
      <c r="A6" s="41" t="s">
        <v>1019</v>
      </c>
      <c r="B6" s="41" t="s">
        <v>1056</v>
      </c>
      <c r="C6" s="41" t="s">
        <v>2</v>
      </c>
      <c r="D6" s="41" t="s">
        <v>1057</v>
      </c>
    </row>
    <row r="7" spans="1:9" x14ac:dyDescent="0.2">
      <c r="A7" s="41" t="s">
        <v>1020</v>
      </c>
      <c r="B7" s="323">
        <v>44378</v>
      </c>
      <c r="C7" s="41" t="s">
        <v>11</v>
      </c>
      <c r="D7" s="153">
        <v>-10.5065268296651</v>
      </c>
    </row>
    <row r="8" spans="1:9" x14ac:dyDescent="0.2">
      <c r="A8" s="41" t="s">
        <v>1020</v>
      </c>
      <c r="B8" s="323">
        <v>44378</v>
      </c>
      <c r="C8" s="41" t="s">
        <v>27</v>
      </c>
      <c r="D8" s="153">
        <v>-10.178436509757001</v>
      </c>
    </row>
    <row r="9" spans="1:9" x14ac:dyDescent="0.2">
      <c r="A9" s="41" t="s">
        <v>1020</v>
      </c>
      <c r="B9" s="323">
        <v>44378</v>
      </c>
      <c r="C9" s="41" t="s">
        <v>16</v>
      </c>
      <c r="D9" s="153">
        <v>-9.3730907084525104</v>
      </c>
    </row>
    <row r="10" spans="1:9" x14ac:dyDescent="0.2">
      <c r="A10" s="41" t="s">
        <v>1020</v>
      </c>
      <c r="B10" s="323">
        <v>44378</v>
      </c>
      <c r="C10" s="41" t="s">
        <v>26</v>
      </c>
      <c r="D10" s="153">
        <v>-7.4004574888642196</v>
      </c>
    </row>
    <row r="11" spans="1:9" x14ac:dyDescent="0.2">
      <c r="A11" s="41" t="s">
        <v>1020</v>
      </c>
      <c r="B11" s="323">
        <v>44378</v>
      </c>
      <c r="C11" s="41" t="s">
        <v>23</v>
      </c>
      <c r="D11" s="153">
        <v>-6.0120089592030297</v>
      </c>
    </row>
    <row r="12" spans="1:9" x14ac:dyDescent="0.2">
      <c r="A12" s="41" t="s">
        <v>1020</v>
      </c>
      <c r="B12" s="323">
        <v>44378</v>
      </c>
      <c r="C12" s="41" t="s">
        <v>33</v>
      </c>
      <c r="D12" s="153">
        <v>-5.8663349650497203</v>
      </c>
    </row>
    <row r="13" spans="1:9" x14ac:dyDescent="0.2">
      <c r="A13" s="41" t="s">
        <v>1020</v>
      </c>
      <c r="B13" s="323">
        <v>44378</v>
      </c>
      <c r="C13" s="41" t="s">
        <v>13</v>
      </c>
      <c r="D13" s="153">
        <v>-5.7601563558506399</v>
      </c>
    </row>
    <row r="14" spans="1:9" x14ac:dyDescent="0.2">
      <c r="A14" s="41" t="s">
        <v>1020</v>
      </c>
      <c r="B14" s="323">
        <v>44378</v>
      </c>
      <c r="C14" s="41" t="s">
        <v>19</v>
      </c>
      <c r="D14" s="153">
        <v>-5.4753057282488697</v>
      </c>
    </row>
    <row r="15" spans="1:9" x14ac:dyDescent="0.2">
      <c r="A15" s="41" t="s">
        <v>1020</v>
      </c>
      <c r="B15" s="323">
        <v>44378</v>
      </c>
      <c r="C15" s="41" t="s">
        <v>30</v>
      </c>
      <c r="D15" s="153">
        <v>-5.13466663722674</v>
      </c>
    </row>
    <row r="16" spans="1:9" x14ac:dyDescent="0.2">
      <c r="A16" s="41" t="s">
        <v>1020</v>
      </c>
      <c r="B16" s="323">
        <v>44378</v>
      </c>
      <c r="C16" s="41" t="s">
        <v>0</v>
      </c>
      <c r="D16" s="153">
        <v>-4.8318908625995602</v>
      </c>
    </row>
    <row r="17" spans="1:4" x14ac:dyDescent="0.2">
      <c r="A17" s="41" t="s">
        <v>1020</v>
      </c>
      <c r="B17" s="323">
        <v>44378</v>
      </c>
      <c r="C17" s="41" t="s">
        <v>28</v>
      </c>
      <c r="D17" s="153">
        <v>-3.8994754780588199</v>
      </c>
    </row>
    <row r="18" spans="1:4" x14ac:dyDescent="0.2">
      <c r="A18" s="41" t="s">
        <v>1020</v>
      </c>
      <c r="B18" s="323">
        <v>44378</v>
      </c>
      <c r="C18" s="41" t="s">
        <v>9</v>
      </c>
      <c r="D18" s="153">
        <v>-2.9006007408252499</v>
      </c>
    </row>
    <row r="19" spans="1:4" x14ac:dyDescent="0.2">
      <c r="A19" s="41" t="s">
        <v>1020</v>
      </c>
      <c r="B19" s="323">
        <v>44378</v>
      </c>
      <c r="C19" s="41" t="s">
        <v>17</v>
      </c>
      <c r="D19" s="153">
        <v>-2.2817933436087001</v>
      </c>
    </row>
    <row r="20" spans="1:4" x14ac:dyDescent="0.2">
      <c r="A20" s="41" t="s">
        <v>1020</v>
      </c>
      <c r="B20" s="323">
        <v>44378</v>
      </c>
      <c r="C20" s="41" t="s">
        <v>14</v>
      </c>
      <c r="D20" s="153">
        <v>-1.91131011037513</v>
      </c>
    </row>
    <row r="21" spans="1:4" x14ac:dyDescent="0.2">
      <c r="A21" s="41" t="s">
        <v>1020</v>
      </c>
      <c r="B21" s="323">
        <v>44378</v>
      </c>
      <c r="C21" s="41" t="s">
        <v>22</v>
      </c>
      <c r="D21" s="153">
        <v>-1.3670149636200599</v>
      </c>
    </row>
    <row r="22" spans="1:4" x14ac:dyDescent="0.2">
      <c r="A22" s="41" t="s">
        <v>1020</v>
      </c>
      <c r="B22" s="323">
        <v>44378</v>
      </c>
      <c r="C22" s="41" t="s">
        <v>15</v>
      </c>
      <c r="D22" s="153">
        <v>-1.07311770818589</v>
      </c>
    </row>
    <row r="23" spans="1:4" x14ac:dyDescent="0.2">
      <c r="A23" s="41" t="s">
        <v>1020</v>
      </c>
      <c r="B23" s="323">
        <v>44378</v>
      </c>
      <c r="C23" s="41" t="s">
        <v>7</v>
      </c>
      <c r="D23" s="153">
        <v>-0.34442159230823699</v>
      </c>
    </row>
    <row r="24" spans="1:4" x14ac:dyDescent="0.2">
      <c r="A24" s="41" t="s">
        <v>1020</v>
      </c>
      <c r="B24" s="323">
        <v>44378</v>
      </c>
      <c r="C24" s="41" t="s">
        <v>4</v>
      </c>
      <c r="D24" s="153">
        <v>8.8860507907000397E-2</v>
      </c>
    </row>
    <row r="25" spans="1:4" x14ac:dyDescent="0.2">
      <c r="A25" s="41" t="s">
        <v>1020</v>
      </c>
      <c r="B25" s="323">
        <v>44378</v>
      </c>
      <c r="C25" s="41" t="s">
        <v>1</v>
      </c>
      <c r="D25" s="153">
        <v>0.64028945187119701</v>
      </c>
    </row>
    <row r="26" spans="1:4" x14ac:dyDescent="0.2">
      <c r="A26" s="41" t="s">
        <v>1020</v>
      </c>
      <c r="B26" s="323">
        <v>44378</v>
      </c>
      <c r="C26" s="41" t="s">
        <v>31</v>
      </c>
      <c r="D26" s="153">
        <v>1.24393758050235</v>
      </c>
    </row>
    <row r="27" spans="1:4" x14ac:dyDescent="0.2">
      <c r="A27" s="41" t="s">
        <v>1020</v>
      </c>
      <c r="B27" s="323">
        <v>44378</v>
      </c>
      <c r="C27" s="41" t="s">
        <v>18</v>
      </c>
      <c r="D27" s="153">
        <v>1.72796343175321</v>
      </c>
    </row>
    <row r="28" spans="1:4" x14ac:dyDescent="0.2">
      <c r="A28" s="41" t="s">
        <v>1020</v>
      </c>
      <c r="B28" s="323">
        <v>44378</v>
      </c>
      <c r="C28" s="41" t="s">
        <v>25</v>
      </c>
      <c r="D28" s="153">
        <v>1.9155261351256201</v>
      </c>
    </row>
    <row r="29" spans="1:4" x14ac:dyDescent="0.2">
      <c r="A29" s="41" t="s">
        <v>1020</v>
      </c>
      <c r="B29" s="323">
        <v>44378</v>
      </c>
      <c r="C29" s="41" t="s">
        <v>3</v>
      </c>
      <c r="D29" s="153">
        <v>3.28790289458767</v>
      </c>
    </row>
    <row r="30" spans="1:4" x14ac:dyDescent="0.2">
      <c r="A30" s="41" t="s">
        <v>1020</v>
      </c>
      <c r="B30" s="323">
        <v>44378</v>
      </c>
      <c r="C30" s="41" t="s">
        <v>21</v>
      </c>
      <c r="D30" s="153">
        <v>4.7029652810118101</v>
      </c>
    </row>
    <row r="31" spans="1:4" x14ac:dyDescent="0.2">
      <c r="A31" s="41" t="s">
        <v>1020</v>
      </c>
      <c r="B31" s="323">
        <v>44378</v>
      </c>
      <c r="C31" s="41" t="s">
        <v>10</v>
      </c>
      <c r="D31" s="153">
        <v>4.7310503739868199</v>
      </c>
    </row>
    <row r="32" spans="1:4" x14ac:dyDescent="0.2">
      <c r="A32" s="41" t="s">
        <v>1020</v>
      </c>
      <c r="B32" s="323">
        <v>44378</v>
      </c>
      <c r="C32" s="41" t="s">
        <v>20</v>
      </c>
      <c r="D32" s="153">
        <v>6.6325079408917702</v>
      </c>
    </row>
    <row r="33" spans="1:4" x14ac:dyDescent="0.2">
      <c r="A33" s="41" t="s">
        <v>1020</v>
      </c>
      <c r="B33" s="323">
        <v>44378</v>
      </c>
      <c r="C33" s="41" t="s">
        <v>8</v>
      </c>
      <c r="D33" s="153">
        <v>7.7983041765415901</v>
      </c>
    </row>
    <row r="34" spans="1:4" x14ac:dyDescent="0.2">
      <c r="A34" s="41" t="s">
        <v>1020</v>
      </c>
      <c r="B34" s="323">
        <v>44378</v>
      </c>
      <c r="C34" s="41" t="s">
        <v>32</v>
      </c>
      <c r="D34" s="153">
        <v>10.6049344023602</v>
      </c>
    </row>
    <row r="35" spans="1:4" x14ac:dyDescent="0.2">
      <c r="A35" s="41" t="s">
        <v>1020</v>
      </c>
      <c r="B35" s="323">
        <v>44378</v>
      </c>
      <c r="C35" s="41" t="s">
        <v>6</v>
      </c>
      <c r="D35" s="153">
        <v>12.9501433851618</v>
      </c>
    </row>
    <row r="36" spans="1:4" x14ac:dyDescent="0.2">
      <c r="A36" s="41" t="s">
        <v>1020</v>
      </c>
      <c r="B36" s="323">
        <v>44378</v>
      </c>
      <c r="C36" s="41" t="s">
        <v>12</v>
      </c>
      <c r="D36" s="153">
        <v>17.574936160827601</v>
      </c>
    </row>
    <row r="37" spans="1:4" x14ac:dyDescent="0.2">
      <c r="A37" s="41" t="s">
        <v>1020</v>
      </c>
      <c r="B37" s="323">
        <v>44378</v>
      </c>
      <c r="C37" s="41" t="s">
        <v>24</v>
      </c>
      <c r="D37" s="153">
        <v>33.476662076462901</v>
      </c>
    </row>
    <row r="38" spans="1:4" x14ac:dyDescent="0.2">
      <c r="A38" s="41" t="s">
        <v>1020</v>
      </c>
      <c r="B38" s="323">
        <v>44378</v>
      </c>
      <c r="C38" s="41" t="s">
        <v>5</v>
      </c>
      <c r="D38" s="153">
        <v>33.906030801121403</v>
      </c>
    </row>
    <row r="39" spans="1:4" x14ac:dyDescent="0.2">
      <c r="A39" s="41" t="s">
        <v>1020</v>
      </c>
      <c r="B39" s="323">
        <v>44378</v>
      </c>
      <c r="C39" s="41" t="s">
        <v>29</v>
      </c>
      <c r="D39" s="153">
        <v>64.3826744978509</v>
      </c>
    </row>
  </sheetData>
  <mergeCells count="1">
    <mergeCell ref="H1:I1"/>
  </mergeCells>
  <hyperlinks>
    <hyperlink ref="H1:I1" location="Index!A1" display="Regresar al Índice" xr:uid="{C3318E77-00D7-4A04-8A94-C9E51C4F9582}"/>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F2ADE-FE41-4AF4-8336-89785EFF85CE}">
  <sheetPr codeName="Hoja21"/>
  <dimension ref="A1:I41"/>
  <sheetViews>
    <sheetView workbookViewId="0"/>
  </sheetViews>
  <sheetFormatPr baseColWidth="10" defaultColWidth="9.140625" defaultRowHeight="14.25" x14ac:dyDescent="0.2"/>
  <cols>
    <col min="1" max="1" width="9.140625" style="41"/>
    <col min="2" max="2" width="11.28515625" style="41" bestFit="1" customWidth="1"/>
    <col min="3" max="4" width="9.28515625" style="322" bestFit="1" customWidth="1"/>
    <col min="5" max="16384" width="9.140625" style="41"/>
  </cols>
  <sheetData>
    <row r="1" spans="1:9" x14ac:dyDescent="0.2">
      <c r="A1" s="13" t="s">
        <v>1194</v>
      </c>
      <c r="H1" s="291" t="s">
        <v>38</v>
      </c>
      <c r="I1" s="291"/>
    </row>
    <row r="6" spans="1:9" x14ac:dyDescent="0.2">
      <c r="A6" s="41" t="s">
        <v>1019</v>
      </c>
      <c r="B6" s="41" t="s">
        <v>1056</v>
      </c>
      <c r="C6" s="322" t="s">
        <v>0</v>
      </c>
      <c r="D6" s="322" t="s">
        <v>1</v>
      </c>
    </row>
    <row r="7" spans="1:9" x14ac:dyDescent="0.2">
      <c r="A7" s="41" t="s">
        <v>1020</v>
      </c>
      <c r="B7" s="323">
        <v>41275</v>
      </c>
      <c r="C7" s="154">
        <v>-0.13320105286560099</v>
      </c>
      <c r="D7" s="154">
        <v>-0.82230028341521699</v>
      </c>
    </row>
    <row r="8" spans="1:9" x14ac:dyDescent="0.2">
      <c r="A8" s="41" t="s">
        <v>1020</v>
      </c>
      <c r="B8" s="323">
        <v>41365</v>
      </c>
      <c r="C8" s="154">
        <v>2.8699557811732599</v>
      </c>
      <c r="D8" s="154">
        <v>0.20786523028340301</v>
      </c>
    </row>
    <row r="9" spans="1:9" x14ac:dyDescent="0.2">
      <c r="A9" s="41" t="s">
        <v>1020</v>
      </c>
      <c r="B9" s="323">
        <v>41456</v>
      </c>
      <c r="C9" s="154">
        <v>3.5205833927491001</v>
      </c>
      <c r="D9" s="154">
        <v>-0.88938504975604404</v>
      </c>
    </row>
    <row r="10" spans="1:9" x14ac:dyDescent="0.2">
      <c r="A10" s="41" t="s">
        <v>1020</v>
      </c>
      <c r="B10" s="323">
        <v>41548</v>
      </c>
      <c r="C10" s="154">
        <v>5.9364148019476204</v>
      </c>
      <c r="D10" s="154">
        <v>0.601547588283324</v>
      </c>
    </row>
    <row r="11" spans="1:9" x14ac:dyDescent="0.2">
      <c r="A11" s="41" t="s">
        <v>1020</v>
      </c>
      <c r="B11" s="323">
        <v>41640</v>
      </c>
      <c r="C11" s="154">
        <v>7.1690824492486298</v>
      </c>
      <c r="D11" s="154">
        <v>2.6599771764171001</v>
      </c>
    </row>
    <row r="12" spans="1:9" x14ac:dyDescent="0.2">
      <c r="A12" s="41" t="s">
        <v>1020</v>
      </c>
      <c r="B12" s="323">
        <v>41730</v>
      </c>
      <c r="C12" s="154">
        <v>10.8692034306571</v>
      </c>
      <c r="D12" s="154">
        <v>2.5255385112598501</v>
      </c>
    </row>
    <row r="13" spans="1:9" x14ac:dyDescent="0.2">
      <c r="A13" s="41" t="s">
        <v>1020</v>
      </c>
      <c r="B13" s="323">
        <v>41821</v>
      </c>
      <c r="C13" s="154">
        <v>7.0639789933756996</v>
      </c>
      <c r="D13" s="154">
        <v>2.4255459780566202</v>
      </c>
    </row>
    <row r="14" spans="1:9" x14ac:dyDescent="0.2">
      <c r="A14" s="41" t="s">
        <v>1020</v>
      </c>
      <c r="B14" s="323">
        <v>41913</v>
      </c>
      <c r="C14" s="154">
        <v>7.9903782900142497</v>
      </c>
      <c r="D14" s="154">
        <v>2.6816536077342601</v>
      </c>
    </row>
    <row r="15" spans="1:9" x14ac:dyDescent="0.2">
      <c r="A15" s="41" t="s">
        <v>1020</v>
      </c>
      <c r="B15" s="323">
        <v>42005</v>
      </c>
      <c r="C15" s="154">
        <v>6.4858265745700097</v>
      </c>
      <c r="D15" s="154">
        <v>1.3807952791859299</v>
      </c>
    </row>
    <row r="16" spans="1:9" x14ac:dyDescent="0.2">
      <c r="A16" s="41" t="s">
        <v>1020</v>
      </c>
      <c r="B16" s="323">
        <v>42095</v>
      </c>
      <c r="C16" s="154">
        <v>2.5809713725538499</v>
      </c>
      <c r="D16" s="154">
        <v>0.19274824017463699</v>
      </c>
    </row>
    <row r="17" spans="1:4" x14ac:dyDescent="0.2">
      <c r="A17" s="41" t="s">
        <v>1020</v>
      </c>
      <c r="B17" s="323">
        <v>42186</v>
      </c>
      <c r="C17" s="154">
        <v>11.0672970621092</v>
      </c>
      <c r="D17" s="154">
        <v>2.7795837214280801</v>
      </c>
    </row>
    <row r="18" spans="1:4" x14ac:dyDescent="0.2">
      <c r="A18" s="41" t="s">
        <v>1020</v>
      </c>
      <c r="B18" s="323">
        <v>42278</v>
      </c>
      <c r="C18" s="154">
        <v>2.7148617070805998</v>
      </c>
      <c r="D18" s="154">
        <v>7.6900779968909205E-2</v>
      </c>
    </row>
    <row r="19" spans="1:4" x14ac:dyDescent="0.2">
      <c r="A19" s="41" t="s">
        <v>1020</v>
      </c>
      <c r="B19" s="323">
        <v>42370</v>
      </c>
      <c r="C19" s="154">
        <v>4.1499214970150096</v>
      </c>
      <c r="D19" s="154">
        <v>1.05187210204708</v>
      </c>
    </row>
    <row r="20" spans="1:4" x14ac:dyDescent="0.2">
      <c r="A20" s="41" t="s">
        <v>1020</v>
      </c>
      <c r="B20" s="323">
        <v>42461</v>
      </c>
      <c r="C20" s="154">
        <v>3.7189006891079099</v>
      </c>
      <c r="D20" s="154">
        <v>1.3699733920519299</v>
      </c>
    </row>
    <row r="21" spans="1:4" x14ac:dyDescent="0.2">
      <c r="A21" s="41" t="s">
        <v>1020</v>
      </c>
      <c r="B21" s="323">
        <v>42552</v>
      </c>
      <c r="C21" s="154">
        <v>-5.2007033129317204</v>
      </c>
      <c r="D21" s="154">
        <v>-1.2791821668826799</v>
      </c>
    </row>
    <row r="22" spans="1:4" x14ac:dyDescent="0.2">
      <c r="A22" s="41" t="s">
        <v>1020</v>
      </c>
      <c r="B22" s="323">
        <v>42644</v>
      </c>
      <c r="C22" s="154">
        <v>-1.2072442276038899</v>
      </c>
      <c r="D22" s="154">
        <v>0.173032122596567</v>
      </c>
    </row>
    <row r="23" spans="1:4" x14ac:dyDescent="0.2">
      <c r="A23" s="41" t="s">
        <v>1020</v>
      </c>
      <c r="B23" s="323">
        <v>42736</v>
      </c>
      <c r="C23" s="154">
        <v>2.3581662739087599</v>
      </c>
      <c r="D23" s="154">
        <v>1.0947251279533401</v>
      </c>
    </row>
    <row r="24" spans="1:4" x14ac:dyDescent="0.2">
      <c r="A24" s="41" t="s">
        <v>1020</v>
      </c>
      <c r="B24" s="323">
        <v>42826</v>
      </c>
      <c r="C24" s="154">
        <v>0.12457997985694599</v>
      </c>
      <c r="D24" s="154">
        <v>-0.82337914615639796</v>
      </c>
    </row>
    <row r="25" spans="1:4" x14ac:dyDescent="0.2">
      <c r="A25" s="41" t="s">
        <v>1020</v>
      </c>
      <c r="B25" s="323">
        <v>42917</v>
      </c>
      <c r="C25" s="154">
        <v>2.7837347203212799</v>
      </c>
      <c r="D25" s="154">
        <v>-0.57924326326939002</v>
      </c>
    </row>
    <row r="26" spans="1:4" x14ac:dyDescent="0.2">
      <c r="A26" s="41" t="s">
        <v>1020</v>
      </c>
      <c r="B26" s="323">
        <v>43009</v>
      </c>
      <c r="C26" s="154">
        <v>1.8735872110921199</v>
      </c>
      <c r="D26" s="154">
        <v>-0.668311303200952</v>
      </c>
    </row>
    <row r="27" spans="1:4" x14ac:dyDescent="0.2">
      <c r="A27" s="41" t="s">
        <v>1020</v>
      </c>
      <c r="B27" s="323">
        <v>43101</v>
      </c>
      <c r="C27" s="154">
        <v>0.66321026231051405</v>
      </c>
      <c r="D27" s="154">
        <v>-0.52193170565381297</v>
      </c>
    </row>
    <row r="28" spans="1:4" x14ac:dyDescent="0.2">
      <c r="A28" s="41" t="s">
        <v>1020</v>
      </c>
      <c r="B28" s="323">
        <v>43191</v>
      </c>
      <c r="C28" s="154">
        <v>0.72282604444040999</v>
      </c>
      <c r="D28" s="154">
        <v>2.19848432029023</v>
      </c>
    </row>
    <row r="29" spans="1:4" x14ac:dyDescent="0.2">
      <c r="A29" s="41" t="s">
        <v>1020</v>
      </c>
      <c r="B29" s="323">
        <v>43282</v>
      </c>
      <c r="C29" s="154">
        <v>0.64843050445845996</v>
      </c>
      <c r="D29" s="154">
        <v>1.36869703365609</v>
      </c>
    </row>
    <row r="30" spans="1:4" x14ac:dyDescent="0.2">
      <c r="A30" s="41" t="s">
        <v>1020</v>
      </c>
      <c r="B30" s="323">
        <v>43374</v>
      </c>
      <c r="C30" s="154">
        <v>-0.62221365277815699</v>
      </c>
      <c r="D30" s="154">
        <v>-1.2855772691273899</v>
      </c>
    </row>
    <row r="31" spans="1:4" x14ac:dyDescent="0.2">
      <c r="A31" s="41" t="s">
        <v>1020</v>
      </c>
      <c r="B31" s="323">
        <v>43466</v>
      </c>
      <c r="C31" s="154">
        <v>2.6401257562896898</v>
      </c>
      <c r="D31" s="154">
        <v>-0.17328725682233401</v>
      </c>
    </row>
    <row r="32" spans="1:4" x14ac:dyDescent="0.2">
      <c r="A32" s="41" t="s">
        <v>1020</v>
      </c>
      <c r="B32" s="323">
        <v>43556</v>
      </c>
      <c r="C32" s="154">
        <v>1.5730561971641099</v>
      </c>
      <c r="D32" s="154">
        <v>-3.1600866138627501</v>
      </c>
    </row>
    <row r="33" spans="1:4" x14ac:dyDescent="0.2">
      <c r="A33" s="41" t="s">
        <v>1020</v>
      </c>
      <c r="B33" s="323">
        <v>43647</v>
      </c>
      <c r="C33" s="154">
        <v>-0.49381163975569098</v>
      </c>
      <c r="D33" s="154">
        <v>-1.59064896053864</v>
      </c>
    </row>
    <row r="34" spans="1:4" x14ac:dyDescent="0.2">
      <c r="A34" s="41" t="s">
        <v>1020</v>
      </c>
      <c r="B34" s="323">
        <v>43739</v>
      </c>
      <c r="C34" s="154">
        <v>-3.18488003554442</v>
      </c>
      <c r="D34" s="154">
        <v>-2.3138463433848702</v>
      </c>
    </row>
    <row r="35" spans="1:4" x14ac:dyDescent="0.2">
      <c r="A35" s="41" t="s">
        <v>1020</v>
      </c>
      <c r="B35" s="323">
        <v>43831</v>
      </c>
      <c r="C35" s="154">
        <v>-6.5151174748408103</v>
      </c>
      <c r="D35" s="154">
        <v>-2.0096140028813898</v>
      </c>
    </row>
    <row r="36" spans="1:4" x14ac:dyDescent="0.2">
      <c r="A36" s="41" t="s">
        <v>1020</v>
      </c>
      <c r="B36" s="323">
        <v>43922</v>
      </c>
      <c r="C36" s="154">
        <v>-22.555275515045601</v>
      </c>
      <c r="D36" s="154">
        <v>-24.955672863506798</v>
      </c>
    </row>
    <row r="37" spans="1:4" x14ac:dyDescent="0.2">
      <c r="A37" s="41" t="s">
        <v>1020</v>
      </c>
      <c r="B37" s="323">
        <v>44013</v>
      </c>
      <c r="C37" s="154">
        <v>-9.0841489278091405</v>
      </c>
      <c r="D37" s="154">
        <v>-8.7209368562050908</v>
      </c>
    </row>
    <row r="38" spans="1:4" x14ac:dyDescent="0.2">
      <c r="A38" s="41" t="s">
        <v>1020</v>
      </c>
      <c r="B38" s="323">
        <v>44105</v>
      </c>
      <c r="C38" s="154">
        <v>-0.95126799688885899</v>
      </c>
      <c r="D38" s="154">
        <v>-3.3891259855500202</v>
      </c>
    </row>
    <row r="39" spans="1:4" x14ac:dyDescent="0.2">
      <c r="A39" s="41" t="s">
        <v>1020</v>
      </c>
      <c r="B39" s="323">
        <v>44197</v>
      </c>
      <c r="C39" s="154">
        <v>-2.7654360036428902</v>
      </c>
      <c r="D39" s="154">
        <v>-3.3039319615865899</v>
      </c>
    </row>
    <row r="40" spans="1:4" x14ac:dyDescent="0.2">
      <c r="A40" s="41" t="s">
        <v>1020</v>
      </c>
      <c r="B40" s="323">
        <v>44287</v>
      </c>
      <c r="C40" s="154">
        <v>16.475012398539199</v>
      </c>
      <c r="D40" s="154">
        <v>27.482427287060101</v>
      </c>
    </row>
    <row r="41" spans="1:4" x14ac:dyDescent="0.2">
      <c r="A41" s="41" t="s">
        <v>1020</v>
      </c>
      <c r="B41" s="323">
        <v>44378</v>
      </c>
      <c r="C41" s="154">
        <v>4.0593326038092696</v>
      </c>
      <c r="D41" s="154">
        <v>4.97743049075837</v>
      </c>
    </row>
  </sheetData>
  <mergeCells count="1">
    <mergeCell ref="H1:I1"/>
  </mergeCells>
  <hyperlinks>
    <hyperlink ref="H1:I1" location="Index!A1" display="Regresar al Índice" xr:uid="{7EC10262-050C-4F28-A6DB-9495EAD0125A}"/>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E59AD-1E41-4469-A00D-A54019265D28}">
  <sheetPr codeName="Hoja1"/>
  <dimension ref="A1:I39"/>
  <sheetViews>
    <sheetView workbookViewId="0"/>
  </sheetViews>
  <sheetFormatPr baseColWidth="10" defaultRowHeight="14.25" x14ac:dyDescent="0.2"/>
  <cols>
    <col min="1" max="1" width="52.7109375" style="68" customWidth="1"/>
    <col min="2" max="2" width="15.42578125" style="68" customWidth="1"/>
    <col min="3" max="5" width="11.42578125" style="68"/>
    <col min="6" max="7" width="11.85546875" style="68" bestFit="1" customWidth="1"/>
    <col min="8" max="16384" width="11.42578125" style="68"/>
  </cols>
  <sheetData>
    <row r="1" spans="1:9" x14ac:dyDescent="0.2">
      <c r="A1" s="13" t="s">
        <v>1168</v>
      </c>
      <c r="H1" s="291" t="s">
        <v>38</v>
      </c>
      <c r="I1" s="291"/>
    </row>
    <row r="2" spans="1:9" x14ac:dyDescent="0.2">
      <c r="A2" s="235" t="s">
        <v>278</v>
      </c>
    </row>
    <row r="6" spans="1:9" ht="60.75" thickBot="1" x14ac:dyDescent="0.25">
      <c r="A6" s="243" t="s">
        <v>279</v>
      </c>
      <c r="B6" s="243" t="s">
        <v>1120</v>
      </c>
      <c r="C6" s="243" t="s">
        <v>1121</v>
      </c>
      <c r="D6" s="243" t="s">
        <v>1122</v>
      </c>
    </row>
    <row r="7" spans="1:9" ht="15" thickBot="1" x14ac:dyDescent="0.25">
      <c r="A7" s="244" t="s">
        <v>1123</v>
      </c>
      <c r="B7" s="245">
        <v>176960</v>
      </c>
      <c r="C7" s="245">
        <v>178010</v>
      </c>
      <c r="D7" s="245">
        <v>1050</v>
      </c>
    </row>
    <row r="8" spans="1:9" ht="15" thickBot="1" x14ac:dyDescent="0.25">
      <c r="A8" s="246" t="s">
        <v>282</v>
      </c>
      <c r="B8" s="247">
        <v>149969</v>
      </c>
      <c r="C8" s="247">
        <v>150857</v>
      </c>
      <c r="D8" s="247">
        <v>888</v>
      </c>
    </row>
    <row r="9" spans="1:9" ht="15" thickBot="1" x14ac:dyDescent="0.25">
      <c r="A9" s="246" t="s">
        <v>313</v>
      </c>
      <c r="B9" s="247">
        <v>301</v>
      </c>
      <c r="C9" s="247">
        <v>103</v>
      </c>
      <c r="D9" s="247">
        <v>-198</v>
      </c>
    </row>
    <row r="10" spans="1:9" ht="15" thickBot="1" x14ac:dyDescent="0.25">
      <c r="A10" s="246" t="s">
        <v>309</v>
      </c>
      <c r="B10" s="247">
        <v>3889</v>
      </c>
      <c r="C10" s="247">
        <v>3214</v>
      </c>
      <c r="D10" s="247">
        <v>-675</v>
      </c>
    </row>
    <row r="11" spans="1:9" ht="29.25" thickBot="1" x14ac:dyDescent="0.25">
      <c r="A11" s="246" t="s">
        <v>1124</v>
      </c>
      <c r="B11" s="247">
        <v>4744</v>
      </c>
      <c r="C11" s="247">
        <v>3961</v>
      </c>
      <c r="D11" s="247">
        <v>-783</v>
      </c>
    </row>
    <row r="12" spans="1:9" ht="15" thickBot="1" x14ac:dyDescent="0.25">
      <c r="A12" s="246" t="s">
        <v>314</v>
      </c>
      <c r="B12" s="247">
        <v>31579</v>
      </c>
      <c r="C12" s="247">
        <v>30565</v>
      </c>
      <c r="D12" s="247">
        <v>-1014</v>
      </c>
    </row>
    <row r="13" spans="1:9" ht="15" thickBot="1" x14ac:dyDescent="0.25">
      <c r="A13" s="246" t="s">
        <v>310</v>
      </c>
      <c r="B13" s="247">
        <v>42604</v>
      </c>
      <c r="C13" s="247">
        <v>40926</v>
      </c>
      <c r="D13" s="247">
        <v>-1678</v>
      </c>
    </row>
    <row r="14" spans="1:9" ht="15" thickBot="1" x14ac:dyDescent="0.25">
      <c r="A14" s="246" t="s">
        <v>312</v>
      </c>
      <c r="B14" s="247">
        <v>118656</v>
      </c>
      <c r="C14" s="247">
        <v>108292</v>
      </c>
      <c r="D14" s="247">
        <v>-10364</v>
      </c>
    </row>
    <row r="15" spans="1:9" ht="15" thickBot="1" x14ac:dyDescent="0.25">
      <c r="A15" s="246" t="s">
        <v>1125</v>
      </c>
      <c r="B15" s="247">
        <v>163086</v>
      </c>
      <c r="C15" s="247">
        <v>147765</v>
      </c>
      <c r="D15" s="247">
        <v>-15321</v>
      </c>
    </row>
    <row r="16" spans="1:9" ht="15.75" thickBot="1" x14ac:dyDescent="0.25">
      <c r="A16" s="248" t="s">
        <v>53</v>
      </c>
      <c r="B16" s="249">
        <f>SUM(B7:B15)</f>
        <v>691788</v>
      </c>
      <c r="C16" s="249">
        <f>SUM(C7:C15)</f>
        <v>663693</v>
      </c>
      <c r="D16" s="249">
        <f>SUM(D7:D15)</f>
        <v>-28095</v>
      </c>
      <c r="E16" s="202"/>
    </row>
    <row r="39" spans="2:5" x14ac:dyDescent="0.2">
      <c r="B39" s="302"/>
      <c r="E39" s="302"/>
    </row>
  </sheetData>
  <mergeCells count="1">
    <mergeCell ref="H1:I1"/>
  </mergeCells>
  <hyperlinks>
    <hyperlink ref="H1:I1" location="Index!A1" display="Regresar al Índice" xr:uid="{29DB646A-D1DD-4DB8-B601-8C0AA649D1A5}"/>
  </hyperlinks>
  <pageMargins left="0.7" right="0.7" top="0.75" bottom="0.75" header="0.3" footer="0.3"/>
  <pageSetup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AF183-9CC8-4F8F-97F3-5A52E4E87518}">
  <sheetPr codeName="Hoja22"/>
  <dimension ref="A1:I39"/>
  <sheetViews>
    <sheetView workbookViewId="0"/>
  </sheetViews>
  <sheetFormatPr baseColWidth="10" defaultColWidth="9.140625" defaultRowHeight="14.25" x14ac:dyDescent="0.2"/>
  <cols>
    <col min="1" max="1" width="9.140625" style="41"/>
    <col min="2" max="2" width="11.28515625" style="41" bestFit="1" customWidth="1"/>
    <col min="3" max="3" width="9.140625" style="41"/>
    <col min="4" max="4" width="9.28515625" style="41" bestFit="1" customWidth="1"/>
    <col min="5" max="16384" width="9.140625" style="41"/>
  </cols>
  <sheetData>
    <row r="1" spans="1:9" x14ac:dyDescent="0.2">
      <c r="A1" s="13" t="s">
        <v>1195</v>
      </c>
      <c r="H1" s="291" t="s">
        <v>38</v>
      </c>
      <c r="I1" s="291"/>
    </row>
    <row r="6" spans="1:9" x14ac:dyDescent="0.2">
      <c r="A6" s="41" t="s">
        <v>1019</v>
      </c>
      <c r="B6" s="41" t="s">
        <v>1056</v>
      </c>
      <c r="C6" s="41" t="s">
        <v>2</v>
      </c>
      <c r="D6" s="41" t="s">
        <v>1057</v>
      </c>
    </row>
    <row r="7" spans="1:9" x14ac:dyDescent="0.2">
      <c r="A7" s="41" t="s">
        <v>1020</v>
      </c>
      <c r="B7" s="323">
        <v>44378</v>
      </c>
      <c r="C7" s="41" t="s">
        <v>3</v>
      </c>
      <c r="D7" s="153">
        <v>-12.3195020338955</v>
      </c>
    </row>
    <row r="8" spans="1:9" x14ac:dyDescent="0.2">
      <c r="A8" s="41" t="s">
        <v>1020</v>
      </c>
      <c r="B8" s="323">
        <v>44378</v>
      </c>
      <c r="C8" s="41" t="s">
        <v>5</v>
      </c>
      <c r="D8" s="153">
        <v>-9.7463476138953098</v>
      </c>
    </row>
    <row r="9" spans="1:9" x14ac:dyDescent="0.2">
      <c r="A9" s="41" t="s">
        <v>1020</v>
      </c>
      <c r="B9" s="323">
        <v>44378</v>
      </c>
      <c r="C9" s="41" t="s">
        <v>25</v>
      </c>
      <c r="D9" s="153">
        <v>-8.7471837184216508</v>
      </c>
    </row>
    <row r="10" spans="1:9" x14ac:dyDescent="0.2">
      <c r="A10" s="41" t="s">
        <v>1020</v>
      </c>
      <c r="B10" s="323">
        <v>44378</v>
      </c>
      <c r="C10" s="41" t="s">
        <v>22</v>
      </c>
      <c r="D10" s="153">
        <v>-6.5707466619978998</v>
      </c>
    </row>
    <row r="11" spans="1:9" x14ac:dyDescent="0.2">
      <c r="A11" s="41" t="s">
        <v>1020</v>
      </c>
      <c r="B11" s="323">
        <v>44378</v>
      </c>
      <c r="C11" s="41" t="s">
        <v>6</v>
      </c>
      <c r="D11" s="153">
        <v>-4.42634283470308</v>
      </c>
    </row>
    <row r="12" spans="1:9" x14ac:dyDescent="0.2">
      <c r="A12" s="41" t="s">
        <v>1020</v>
      </c>
      <c r="B12" s="323">
        <v>44378</v>
      </c>
      <c r="C12" s="41" t="s">
        <v>15</v>
      </c>
      <c r="D12" s="153">
        <v>-0.95949380202364398</v>
      </c>
    </row>
    <row r="13" spans="1:9" x14ac:dyDescent="0.2">
      <c r="A13" s="41" t="s">
        <v>1020</v>
      </c>
      <c r="B13" s="323">
        <v>44378</v>
      </c>
      <c r="C13" s="41" t="s">
        <v>11</v>
      </c>
      <c r="D13" s="153">
        <v>-0.88851443957037202</v>
      </c>
    </row>
    <row r="14" spans="1:9" x14ac:dyDescent="0.2">
      <c r="A14" s="41" t="s">
        <v>1020</v>
      </c>
      <c r="B14" s="323">
        <v>44378</v>
      </c>
      <c r="C14" s="41" t="s">
        <v>14</v>
      </c>
      <c r="D14" s="153">
        <v>-0.40370727958519098</v>
      </c>
    </row>
    <row r="15" spans="1:9" x14ac:dyDescent="0.2">
      <c r="A15" s="41" t="s">
        <v>1020</v>
      </c>
      <c r="B15" s="323">
        <v>44378</v>
      </c>
      <c r="C15" s="41" t="s">
        <v>17</v>
      </c>
      <c r="D15" s="153">
        <v>-4.1931799559279198E-2</v>
      </c>
    </row>
    <row r="16" spans="1:9" x14ac:dyDescent="0.2">
      <c r="A16" s="41" t="s">
        <v>1020</v>
      </c>
      <c r="B16" s="323">
        <v>44378</v>
      </c>
      <c r="C16" s="41" t="s">
        <v>10</v>
      </c>
      <c r="D16" s="153">
        <v>3.40621577323219E-2</v>
      </c>
    </row>
    <row r="17" spans="1:4" x14ac:dyDescent="0.2">
      <c r="A17" s="41" t="s">
        <v>1020</v>
      </c>
      <c r="B17" s="323">
        <v>44378</v>
      </c>
      <c r="C17" s="41" t="s">
        <v>12</v>
      </c>
      <c r="D17" s="153">
        <v>1.0762890622996699</v>
      </c>
    </row>
    <row r="18" spans="1:4" x14ac:dyDescent="0.2">
      <c r="A18" s="41" t="s">
        <v>1020</v>
      </c>
      <c r="B18" s="323">
        <v>44378</v>
      </c>
      <c r="C18" s="41" t="s">
        <v>7</v>
      </c>
      <c r="D18" s="153">
        <v>2.3495194999323101</v>
      </c>
    </row>
    <row r="19" spans="1:4" x14ac:dyDescent="0.2">
      <c r="A19" s="41" t="s">
        <v>1020</v>
      </c>
      <c r="B19" s="323">
        <v>44378</v>
      </c>
      <c r="C19" s="41" t="s">
        <v>33</v>
      </c>
      <c r="D19" s="153">
        <v>3.1913486869533898</v>
      </c>
    </row>
    <row r="20" spans="1:4" x14ac:dyDescent="0.2">
      <c r="A20" s="41" t="s">
        <v>1020</v>
      </c>
      <c r="B20" s="323">
        <v>44378</v>
      </c>
      <c r="C20" s="41" t="s">
        <v>18</v>
      </c>
      <c r="D20" s="153">
        <v>3.4098706531844298</v>
      </c>
    </row>
    <row r="21" spans="1:4" x14ac:dyDescent="0.2">
      <c r="A21" s="41" t="s">
        <v>1020</v>
      </c>
      <c r="B21" s="323">
        <v>44378</v>
      </c>
      <c r="C21" s="41" t="s">
        <v>0</v>
      </c>
      <c r="D21" s="153">
        <v>4.0593326038092696</v>
      </c>
    </row>
    <row r="22" spans="1:4" x14ac:dyDescent="0.2">
      <c r="A22" s="41" t="s">
        <v>1020</v>
      </c>
      <c r="B22" s="323">
        <v>44378</v>
      </c>
      <c r="C22" s="41" t="s">
        <v>29</v>
      </c>
      <c r="D22" s="153">
        <v>4.7394747593353097</v>
      </c>
    </row>
    <row r="23" spans="1:4" x14ac:dyDescent="0.2">
      <c r="A23" s="41" t="s">
        <v>1020</v>
      </c>
      <c r="B23" s="323">
        <v>44378</v>
      </c>
      <c r="C23" s="41" t="s">
        <v>4</v>
      </c>
      <c r="D23" s="153">
        <v>4.9762413461235697</v>
      </c>
    </row>
    <row r="24" spans="1:4" x14ac:dyDescent="0.2">
      <c r="A24" s="41" t="s">
        <v>1020</v>
      </c>
      <c r="B24" s="323">
        <v>44378</v>
      </c>
      <c r="C24" s="41" t="s">
        <v>1</v>
      </c>
      <c r="D24" s="153">
        <v>4.97743049075837</v>
      </c>
    </row>
    <row r="25" spans="1:4" x14ac:dyDescent="0.2">
      <c r="A25" s="41" t="s">
        <v>1020</v>
      </c>
      <c r="B25" s="323">
        <v>44378</v>
      </c>
      <c r="C25" s="41" t="s">
        <v>20</v>
      </c>
      <c r="D25" s="153">
        <v>5.3213781159309397</v>
      </c>
    </row>
    <row r="26" spans="1:4" x14ac:dyDescent="0.2">
      <c r="A26" s="41" t="s">
        <v>1020</v>
      </c>
      <c r="B26" s="323">
        <v>44378</v>
      </c>
      <c r="C26" s="41" t="s">
        <v>26</v>
      </c>
      <c r="D26" s="153">
        <v>5.6000557854010502</v>
      </c>
    </row>
    <row r="27" spans="1:4" x14ac:dyDescent="0.2">
      <c r="A27" s="41" t="s">
        <v>1020</v>
      </c>
      <c r="B27" s="323">
        <v>44378</v>
      </c>
      <c r="C27" s="41" t="s">
        <v>8</v>
      </c>
      <c r="D27" s="153">
        <v>5.9885737600964397</v>
      </c>
    </row>
    <row r="28" spans="1:4" x14ac:dyDescent="0.2">
      <c r="A28" s="41" t="s">
        <v>1020</v>
      </c>
      <c r="B28" s="323">
        <v>44378</v>
      </c>
      <c r="C28" s="41" t="s">
        <v>27</v>
      </c>
      <c r="D28" s="153">
        <v>7.8540371809745402</v>
      </c>
    </row>
    <row r="29" spans="1:4" x14ac:dyDescent="0.2">
      <c r="A29" s="41" t="s">
        <v>1020</v>
      </c>
      <c r="B29" s="323">
        <v>44378</v>
      </c>
      <c r="C29" s="41" t="s">
        <v>23</v>
      </c>
      <c r="D29" s="153">
        <v>7.8747205957423896</v>
      </c>
    </row>
    <row r="30" spans="1:4" x14ac:dyDescent="0.2">
      <c r="A30" s="41" t="s">
        <v>1020</v>
      </c>
      <c r="B30" s="323">
        <v>44378</v>
      </c>
      <c r="C30" s="41" t="s">
        <v>32</v>
      </c>
      <c r="D30" s="153">
        <v>9.7628012663412598</v>
      </c>
    </row>
    <row r="31" spans="1:4" x14ac:dyDescent="0.2">
      <c r="A31" s="41" t="s">
        <v>1020</v>
      </c>
      <c r="B31" s="323">
        <v>44378</v>
      </c>
      <c r="C31" s="41" t="s">
        <v>30</v>
      </c>
      <c r="D31" s="153">
        <v>9.8182098941516802</v>
      </c>
    </row>
    <row r="32" spans="1:4" x14ac:dyDescent="0.2">
      <c r="A32" s="41" t="s">
        <v>1020</v>
      </c>
      <c r="B32" s="323">
        <v>44378</v>
      </c>
      <c r="C32" s="41" t="s">
        <v>13</v>
      </c>
      <c r="D32" s="153">
        <v>11.8558879342339</v>
      </c>
    </row>
    <row r="33" spans="1:4" x14ac:dyDescent="0.2">
      <c r="A33" s="41" t="s">
        <v>1020</v>
      </c>
      <c r="B33" s="323">
        <v>44378</v>
      </c>
      <c r="C33" s="41" t="s">
        <v>16</v>
      </c>
      <c r="D33" s="153">
        <v>12.5294722815458</v>
      </c>
    </row>
    <row r="34" spans="1:4" x14ac:dyDescent="0.2">
      <c r="A34" s="41" t="s">
        <v>1020</v>
      </c>
      <c r="B34" s="323">
        <v>44378</v>
      </c>
      <c r="C34" s="41" t="s">
        <v>24</v>
      </c>
      <c r="D34" s="153">
        <v>13.0028732579574</v>
      </c>
    </row>
    <row r="35" spans="1:4" x14ac:dyDescent="0.2">
      <c r="A35" s="41" t="s">
        <v>1020</v>
      </c>
      <c r="B35" s="323">
        <v>44378</v>
      </c>
      <c r="C35" s="41" t="s">
        <v>9</v>
      </c>
      <c r="D35" s="153">
        <v>13.7433989967427</v>
      </c>
    </row>
    <row r="36" spans="1:4" x14ac:dyDescent="0.2">
      <c r="A36" s="41" t="s">
        <v>1020</v>
      </c>
      <c r="B36" s="323">
        <v>44378</v>
      </c>
      <c r="C36" s="41" t="s">
        <v>31</v>
      </c>
      <c r="D36" s="153">
        <v>14.973991867521301</v>
      </c>
    </row>
    <row r="37" spans="1:4" x14ac:dyDescent="0.2">
      <c r="A37" s="41" t="s">
        <v>1020</v>
      </c>
      <c r="B37" s="323">
        <v>44378</v>
      </c>
      <c r="C37" s="41" t="s">
        <v>21</v>
      </c>
      <c r="D37" s="153">
        <v>15.550371600693</v>
      </c>
    </row>
    <row r="38" spans="1:4" x14ac:dyDescent="0.2">
      <c r="A38" s="41" t="s">
        <v>1020</v>
      </c>
      <c r="B38" s="323">
        <v>44378</v>
      </c>
      <c r="C38" s="41" t="s">
        <v>28</v>
      </c>
      <c r="D38" s="153">
        <v>18.385454502569502</v>
      </c>
    </row>
    <row r="39" spans="1:4" x14ac:dyDescent="0.2">
      <c r="A39" s="41" t="s">
        <v>1020</v>
      </c>
      <c r="B39" s="323">
        <v>44378</v>
      </c>
      <c r="C39" s="41" t="s">
        <v>19</v>
      </c>
      <c r="D39" s="153">
        <v>26.0821991292663</v>
      </c>
    </row>
  </sheetData>
  <mergeCells count="1">
    <mergeCell ref="H1:I1"/>
  </mergeCells>
  <hyperlinks>
    <hyperlink ref="H1:I1" location="Index!A1" display="Regresar al Índice" xr:uid="{4D761103-DBD2-4FF8-A036-6369C84CB487}"/>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A00FC-1B01-46A2-B4ED-46FA2F1F8D7A}">
  <sheetPr codeName="Hoja27"/>
  <dimension ref="A1:I41"/>
  <sheetViews>
    <sheetView workbookViewId="0"/>
  </sheetViews>
  <sheetFormatPr baseColWidth="10" defaultColWidth="9.140625" defaultRowHeight="14.25" x14ac:dyDescent="0.2"/>
  <cols>
    <col min="1" max="1" width="9.140625" style="41"/>
    <col min="2" max="2" width="11.28515625" style="41" bestFit="1" customWidth="1"/>
    <col min="3" max="4" width="9.28515625" style="322" bestFit="1" customWidth="1"/>
    <col min="5" max="16384" width="9.140625" style="41"/>
  </cols>
  <sheetData>
    <row r="1" spans="1:9" x14ac:dyDescent="0.2">
      <c r="A1" s="13" t="s">
        <v>1196</v>
      </c>
      <c r="H1" s="291" t="s">
        <v>38</v>
      </c>
      <c r="I1" s="291"/>
    </row>
    <row r="6" spans="1:9" x14ac:dyDescent="0.2">
      <c r="A6" s="41" t="s">
        <v>1019</v>
      </c>
      <c r="B6" s="41" t="s">
        <v>1056</v>
      </c>
      <c r="C6" s="322" t="s">
        <v>0</v>
      </c>
      <c r="D6" s="322" t="s">
        <v>1</v>
      </c>
    </row>
    <row r="7" spans="1:9" x14ac:dyDescent="0.2">
      <c r="A7" s="41" t="s">
        <v>1020</v>
      </c>
      <c r="B7" s="323">
        <v>41275</v>
      </c>
      <c r="C7" s="154">
        <v>2.3091362169815901</v>
      </c>
      <c r="D7" s="154">
        <v>1.49805519148083</v>
      </c>
    </row>
    <row r="8" spans="1:9" x14ac:dyDescent="0.2">
      <c r="A8" s="41" t="s">
        <v>1020</v>
      </c>
      <c r="B8" s="323">
        <v>41365</v>
      </c>
      <c r="C8" s="154">
        <v>5.6270113266438697</v>
      </c>
      <c r="D8" s="154">
        <v>3.0372144999818</v>
      </c>
    </row>
    <row r="9" spans="1:9" x14ac:dyDescent="0.2">
      <c r="A9" s="41" t="s">
        <v>1020</v>
      </c>
      <c r="B9" s="323">
        <v>41456</v>
      </c>
      <c r="C9" s="154">
        <v>1.22218411171231</v>
      </c>
      <c r="D9" s="154">
        <v>2.7502861872056998</v>
      </c>
    </row>
    <row r="10" spans="1:9" x14ac:dyDescent="0.2">
      <c r="A10" s="41" t="s">
        <v>1020</v>
      </c>
      <c r="B10" s="323">
        <v>41548</v>
      </c>
      <c r="C10" s="154">
        <v>-0.16841084310360099</v>
      </c>
      <c r="D10" s="154">
        <v>1.43988398533953</v>
      </c>
    </row>
    <row r="11" spans="1:9" x14ac:dyDescent="0.2">
      <c r="A11" s="41" t="s">
        <v>1020</v>
      </c>
      <c r="B11" s="323">
        <v>41640</v>
      </c>
      <c r="C11" s="154">
        <v>0.51980867109332995</v>
      </c>
      <c r="D11" s="154">
        <v>2.5637665000934899</v>
      </c>
    </row>
    <row r="12" spans="1:9" x14ac:dyDescent="0.2">
      <c r="A12" s="41" t="s">
        <v>1020</v>
      </c>
      <c r="B12" s="323">
        <v>41730</v>
      </c>
      <c r="C12" s="154">
        <v>0.55718902758432898</v>
      </c>
      <c r="D12" s="154">
        <v>2.0304106144082699</v>
      </c>
    </row>
    <row r="13" spans="1:9" x14ac:dyDescent="0.2">
      <c r="A13" s="41" t="s">
        <v>1020</v>
      </c>
      <c r="B13" s="323">
        <v>41821</v>
      </c>
      <c r="C13" s="154">
        <v>5.1742309826547901</v>
      </c>
      <c r="D13" s="154">
        <v>2.82081996830772</v>
      </c>
    </row>
    <row r="14" spans="1:9" x14ac:dyDescent="0.2">
      <c r="A14" s="41" t="s">
        <v>1020</v>
      </c>
      <c r="B14" s="323">
        <v>41913</v>
      </c>
      <c r="C14" s="154">
        <v>5.64153675396423</v>
      </c>
      <c r="D14" s="154">
        <v>3.49136235842724</v>
      </c>
    </row>
    <row r="15" spans="1:9" x14ac:dyDescent="0.2">
      <c r="A15" s="41" t="s">
        <v>1020</v>
      </c>
      <c r="B15" s="323">
        <v>42005</v>
      </c>
      <c r="C15" s="154">
        <v>3.1249188032744399</v>
      </c>
      <c r="D15" s="154">
        <v>4.3454171820643399</v>
      </c>
    </row>
    <row r="16" spans="1:9" x14ac:dyDescent="0.2">
      <c r="A16" s="41" t="s">
        <v>1020</v>
      </c>
      <c r="B16" s="323">
        <v>42095</v>
      </c>
      <c r="C16" s="154">
        <v>4.4190830708757698</v>
      </c>
      <c r="D16" s="154">
        <v>4.5625530708887299</v>
      </c>
    </row>
    <row r="17" spans="1:4" x14ac:dyDescent="0.2">
      <c r="A17" s="41" t="s">
        <v>1020</v>
      </c>
      <c r="B17" s="323">
        <v>42186</v>
      </c>
      <c r="C17" s="154">
        <v>3.41814089907577</v>
      </c>
      <c r="D17" s="154">
        <v>4.77005162148191</v>
      </c>
    </row>
    <row r="18" spans="1:4" x14ac:dyDescent="0.2">
      <c r="A18" s="41" t="s">
        <v>1020</v>
      </c>
      <c r="B18" s="323">
        <v>42278</v>
      </c>
      <c r="C18" s="154">
        <v>-0.44110686564162899</v>
      </c>
      <c r="D18" s="154">
        <v>3.6825107749476298</v>
      </c>
    </row>
    <row r="19" spans="1:4" x14ac:dyDescent="0.2">
      <c r="A19" s="41" t="s">
        <v>1020</v>
      </c>
      <c r="B19" s="323">
        <v>42370</v>
      </c>
      <c r="C19" s="154">
        <v>5.9541411880815103</v>
      </c>
      <c r="D19" s="154">
        <v>3.3654591338534199</v>
      </c>
    </row>
    <row r="20" spans="1:4" x14ac:dyDescent="0.2">
      <c r="A20" s="41" t="s">
        <v>1020</v>
      </c>
      <c r="B20" s="323">
        <v>42461</v>
      </c>
      <c r="C20" s="154">
        <v>4.3008582474372998</v>
      </c>
      <c r="D20" s="154">
        <v>3.5398548807099099</v>
      </c>
    </row>
    <row r="21" spans="1:4" x14ac:dyDescent="0.2">
      <c r="A21" s="41" t="s">
        <v>1020</v>
      </c>
      <c r="B21" s="323">
        <v>42552</v>
      </c>
      <c r="C21" s="154">
        <v>6.2785379766712497</v>
      </c>
      <c r="D21" s="154">
        <v>2.7269028661579999</v>
      </c>
    </row>
    <row r="22" spans="1:4" x14ac:dyDescent="0.2">
      <c r="A22" s="41" t="s">
        <v>1020</v>
      </c>
      <c r="B22" s="323">
        <v>42644</v>
      </c>
      <c r="C22" s="154">
        <v>8.0503604339805701</v>
      </c>
      <c r="D22" s="154">
        <v>4.1142643441051003</v>
      </c>
    </row>
    <row r="23" spans="1:4" x14ac:dyDescent="0.2">
      <c r="A23" s="41" t="s">
        <v>1020</v>
      </c>
      <c r="B23" s="323">
        <v>42736</v>
      </c>
      <c r="C23" s="154">
        <v>4.5579433428187999</v>
      </c>
      <c r="D23" s="154">
        <v>4.4152624500641302</v>
      </c>
    </row>
    <row r="24" spans="1:4" x14ac:dyDescent="0.2">
      <c r="A24" s="41" t="s">
        <v>1020</v>
      </c>
      <c r="B24" s="323">
        <v>42826</v>
      </c>
      <c r="C24" s="154">
        <v>0.90636092688411896</v>
      </c>
      <c r="D24" s="154">
        <v>2.7179197848330001</v>
      </c>
    </row>
    <row r="25" spans="1:4" x14ac:dyDescent="0.2">
      <c r="A25" s="41" t="s">
        <v>1020</v>
      </c>
      <c r="B25" s="323">
        <v>42917</v>
      </c>
      <c r="C25" s="154">
        <v>1.89102798171332</v>
      </c>
      <c r="D25" s="154">
        <v>2.5349157991659399</v>
      </c>
    </row>
    <row r="26" spans="1:4" x14ac:dyDescent="0.2">
      <c r="A26" s="41" t="s">
        <v>1020</v>
      </c>
      <c r="B26" s="323">
        <v>43009</v>
      </c>
      <c r="C26" s="154">
        <v>2.23592649357755</v>
      </c>
      <c r="D26" s="154">
        <v>2.7908052397138499</v>
      </c>
    </row>
    <row r="27" spans="1:4" x14ac:dyDescent="0.2">
      <c r="A27" s="41" t="s">
        <v>1020</v>
      </c>
      <c r="B27" s="323">
        <v>43101</v>
      </c>
      <c r="C27" s="154">
        <v>2.39853395717999</v>
      </c>
      <c r="D27" s="154">
        <v>2.1449398261054902</v>
      </c>
    </row>
    <row r="28" spans="1:4" x14ac:dyDescent="0.2">
      <c r="A28" s="41" t="s">
        <v>1020</v>
      </c>
      <c r="B28" s="323">
        <v>43191</v>
      </c>
      <c r="C28" s="154">
        <v>5.6927481366572197</v>
      </c>
      <c r="D28" s="154">
        <v>3.7604794402777899</v>
      </c>
    </row>
    <row r="29" spans="1:4" x14ac:dyDescent="0.2">
      <c r="A29" s="41" t="s">
        <v>1020</v>
      </c>
      <c r="B29" s="323">
        <v>43282</v>
      </c>
      <c r="C29" s="154">
        <v>3.1242975986375501</v>
      </c>
      <c r="D29" s="154">
        <v>3.5194561562392601</v>
      </c>
    </row>
    <row r="30" spans="1:4" x14ac:dyDescent="0.2">
      <c r="A30" s="41" t="s">
        <v>1020</v>
      </c>
      <c r="B30" s="323">
        <v>43374</v>
      </c>
      <c r="C30" s="154">
        <v>3.6273516955594101</v>
      </c>
      <c r="D30" s="154">
        <v>2.2980930645049402</v>
      </c>
    </row>
    <row r="31" spans="1:4" x14ac:dyDescent="0.2">
      <c r="A31" s="41" t="s">
        <v>1020</v>
      </c>
      <c r="B31" s="323">
        <v>43466</v>
      </c>
      <c r="C31" s="154">
        <v>2.25050185304868</v>
      </c>
      <c r="D31" s="154">
        <v>1.8283050949148201</v>
      </c>
    </row>
    <row r="32" spans="1:4" x14ac:dyDescent="0.2">
      <c r="A32" s="41" t="s">
        <v>1020</v>
      </c>
      <c r="B32" s="323">
        <v>43556</v>
      </c>
      <c r="C32" s="154">
        <v>0.79330823555754604</v>
      </c>
      <c r="D32" s="154">
        <v>-6.2246037654446702E-2</v>
      </c>
    </row>
    <row r="33" spans="1:4" x14ac:dyDescent="0.2">
      <c r="A33" s="41" t="s">
        <v>1020</v>
      </c>
      <c r="B33" s="323">
        <v>43647</v>
      </c>
      <c r="C33" s="154">
        <v>1.16820760259904</v>
      </c>
      <c r="D33" s="154">
        <v>0.47030458944293202</v>
      </c>
    </row>
    <row r="34" spans="1:4" x14ac:dyDescent="0.2">
      <c r="A34" s="41" t="s">
        <v>1020</v>
      </c>
      <c r="B34" s="323">
        <v>43739</v>
      </c>
      <c r="C34" s="154">
        <v>-0.38179117378228999</v>
      </c>
      <c r="D34" s="154">
        <v>0.114730642851498</v>
      </c>
    </row>
    <row r="35" spans="1:4" x14ac:dyDescent="0.2">
      <c r="A35" s="41" t="s">
        <v>1020</v>
      </c>
      <c r="B35" s="323">
        <v>43831</v>
      </c>
      <c r="C35" s="154">
        <v>-0.97404952813350598</v>
      </c>
      <c r="D35" s="154">
        <v>-0.277049595747769</v>
      </c>
    </row>
    <row r="36" spans="1:4" x14ac:dyDescent="0.2">
      <c r="A36" s="41" t="s">
        <v>1020</v>
      </c>
      <c r="B36" s="323">
        <v>43922</v>
      </c>
      <c r="C36" s="154">
        <v>-15.781149177840399</v>
      </c>
      <c r="D36" s="154">
        <v>-16.406567785013099</v>
      </c>
    </row>
    <row r="37" spans="1:4" x14ac:dyDescent="0.2">
      <c r="A37" s="41" t="s">
        <v>1020</v>
      </c>
      <c r="B37" s="323">
        <v>44013</v>
      </c>
      <c r="C37" s="154">
        <v>-8.51561904505051</v>
      </c>
      <c r="D37" s="154">
        <v>-8.5836945793265809</v>
      </c>
    </row>
    <row r="38" spans="1:4" x14ac:dyDescent="0.2">
      <c r="A38" s="41" t="s">
        <v>1020</v>
      </c>
      <c r="B38" s="323">
        <v>44105</v>
      </c>
      <c r="C38" s="154">
        <v>-3.9681700569176899</v>
      </c>
      <c r="D38" s="154">
        <v>-4.7344230925925599</v>
      </c>
    </row>
    <row r="39" spans="1:4" x14ac:dyDescent="0.2">
      <c r="A39" s="41" t="s">
        <v>1020</v>
      </c>
      <c r="B39" s="323">
        <v>44197</v>
      </c>
      <c r="C39" s="154">
        <v>-1.45352305343711</v>
      </c>
      <c r="D39" s="154">
        <v>-3.8390782385877</v>
      </c>
    </row>
    <row r="40" spans="1:4" x14ac:dyDescent="0.2">
      <c r="A40" s="41" t="s">
        <v>1020</v>
      </c>
      <c r="B40" s="323">
        <v>44287</v>
      </c>
      <c r="C40" s="154">
        <v>20.1940197497055</v>
      </c>
      <c r="D40" s="154">
        <v>17.651258751680199</v>
      </c>
    </row>
    <row r="41" spans="1:4" x14ac:dyDescent="0.2">
      <c r="A41" s="41" t="s">
        <v>1020</v>
      </c>
      <c r="B41" s="323">
        <v>44378</v>
      </c>
      <c r="C41" s="154">
        <v>6.3458869679076999</v>
      </c>
      <c r="D41" s="154">
        <v>4.2113900140564802</v>
      </c>
    </row>
  </sheetData>
  <mergeCells count="1">
    <mergeCell ref="H1:I1"/>
  </mergeCells>
  <hyperlinks>
    <hyperlink ref="H1:I1" location="Index!A1" display="Regresar al Índice" xr:uid="{FD8A741C-1848-4395-A8B0-A5DF550C8F0E}"/>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E56E7-A170-4A99-96A6-294202CB6AEC}">
  <sheetPr codeName="Hoja28"/>
  <dimension ref="A1:I39"/>
  <sheetViews>
    <sheetView workbookViewId="0"/>
  </sheetViews>
  <sheetFormatPr baseColWidth="10" defaultColWidth="9.140625" defaultRowHeight="14.25" x14ac:dyDescent="0.2"/>
  <cols>
    <col min="1" max="1" width="9.140625" style="41"/>
    <col min="2" max="2" width="11.28515625" style="41" bestFit="1" customWidth="1"/>
    <col min="3" max="3" width="9.140625" style="41"/>
    <col min="4" max="4" width="9.28515625" style="41" bestFit="1" customWidth="1"/>
    <col min="5" max="16384" width="9.140625" style="41"/>
  </cols>
  <sheetData>
    <row r="1" spans="1:9" x14ac:dyDescent="0.2">
      <c r="A1" s="13" t="s">
        <v>1197</v>
      </c>
      <c r="H1" s="291" t="s">
        <v>38</v>
      </c>
      <c r="I1" s="291"/>
    </row>
    <row r="6" spans="1:9" x14ac:dyDescent="0.2">
      <c r="A6" s="41" t="s">
        <v>1019</v>
      </c>
      <c r="B6" s="41" t="s">
        <v>1056</v>
      </c>
      <c r="C6" s="41" t="s">
        <v>2</v>
      </c>
      <c r="D6" s="41" t="s">
        <v>1057</v>
      </c>
    </row>
    <row r="7" spans="1:9" x14ac:dyDescent="0.2">
      <c r="A7" s="41" t="s">
        <v>1020</v>
      </c>
      <c r="B7" s="323">
        <v>44378</v>
      </c>
      <c r="C7" s="41" t="s">
        <v>9</v>
      </c>
      <c r="D7" s="153">
        <v>-1.04010402074904</v>
      </c>
    </row>
    <row r="8" spans="1:9" x14ac:dyDescent="0.2">
      <c r="A8" s="41" t="s">
        <v>1020</v>
      </c>
      <c r="B8" s="323">
        <v>44378</v>
      </c>
      <c r="C8" s="41" t="s">
        <v>10</v>
      </c>
      <c r="D8" s="153">
        <v>0.80180133045912805</v>
      </c>
    </row>
    <row r="9" spans="1:9" x14ac:dyDescent="0.2">
      <c r="A9" s="41" t="s">
        <v>1020</v>
      </c>
      <c r="B9" s="323">
        <v>44378</v>
      </c>
      <c r="C9" s="41" t="s">
        <v>26</v>
      </c>
      <c r="D9" s="153">
        <v>1.9871038528405101</v>
      </c>
    </row>
    <row r="10" spans="1:9" x14ac:dyDescent="0.2">
      <c r="A10" s="41" t="s">
        <v>1020</v>
      </c>
      <c r="B10" s="323">
        <v>44378</v>
      </c>
      <c r="C10" s="41" t="s">
        <v>3</v>
      </c>
      <c r="D10" s="153">
        <v>2.6996645530958698</v>
      </c>
    </row>
    <row r="11" spans="1:9" x14ac:dyDescent="0.2">
      <c r="A11" s="41" t="s">
        <v>1020</v>
      </c>
      <c r="B11" s="323">
        <v>44378</v>
      </c>
      <c r="C11" s="41" t="s">
        <v>12</v>
      </c>
      <c r="D11" s="153">
        <v>3.2245470152232398</v>
      </c>
    </row>
    <row r="12" spans="1:9" x14ac:dyDescent="0.2">
      <c r="A12" s="41" t="s">
        <v>1020</v>
      </c>
      <c r="B12" s="323">
        <v>44378</v>
      </c>
      <c r="C12" s="41" t="s">
        <v>20</v>
      </c>
      <c r="D12" s="153">
        <v>3.22948977882736</v>
      </c>
    </row>
    <row r="13" spans="1:9" x14ac:dyDescent="0.2">
      <c r="A13" s="41" t="s">
        <v>1020</v>
      </c>
      <c r="B13" s="323">
        <v>44378</v>
      </c>
      <c r="C13" s="41" t="s">
        <v>18</v>
      </c>
      <c r="D13" s="153">
        <v>3.38433384193802</v>
      </c>
    </row>
    <row r="14" spans="1:9" x14ac:dyDescent="0.2">
      <c r="A14" s="41" t="s">
        <v>1020</v>
      </c>
      <c r="B14" s="323">
        <v>44378</v>
      </c>
      <c r="C14" s="41" t="s">
        <v>33</v>
      </c>
      <c r="D14" s="153">
        <v>4.0191331882772099</v>
      </c>
    </row>
    <row r="15" spans="1:9" x14ac:dyDescent="0.2">
      <c r="A15" s="41" t="s">
        <v>1020</v>
      </c>
      <c r="B15" s="323">
        <v>44378</v>
      </c>
      <c r="C15" s="41" t="s">
        <v>14</v>
      </c>
      <c r="D15" s="153">
        <v>4.0661001497398699</v>
      </c>
    </row>
    <row r="16" spans="1:9" x14ac:dyDescent="0.2">
      <c r="A16" s="41" t="s">
        <v>1020</v>
      </c>
      <c r="B16" s="323">
        <v>44378</v>
      </c>
      <c r="C16" s="41" t="s">
        <v>1</v>
      </c>
      <c r="D16" s="153">
        <v>4.2113900140564802</v>
      </c>
    </row>
    <row r="17" spans="1:4" x14ac:dyDescent="0.2">
      <c r="A17" s="41" t="s">
        <v>1020</v>
      </c>
      <c r="B17" s="323">
        <v>44378</v>
      </c>
      <c r="C17" s="41" t="s">
        <v>21</v>
      </c>
      <c r="D17" s="153">
        <v>4.3178001847993501</v>
      </c>
    </row>
    <row r="18" spans="1:4" x14ac:dyDescent="0.2">
      <c r="A18" s="41" t="s">
        <v>1020</v>
      </c>
      <c r="B18" s="323">
        <v>44378</v>
      </c>
      <c r="C18" s="41" t="s">
        <v>29</v>
      </c>
      <c r="D18" s="153">
        <v>4.7300355582583098</v>
      </c>
    </row>
    <row r="19" spans="1:4" x14ac:dyDescent="0.2">
      <c r="A19" s="41" t="s">
        <v>1020</v>
      </c>
      <c r="B19" s="323">
        <v>44378</v>
      </c>
      <c r="C19" s="41" t="s">
        <v>7</v>
      </c>
      <c r="D19" s="153">
        <v>4.8081636715391802</v>
      </c>
    </row>
    <row r="20" spans="1:4" x14ac:dyDescent="0.2">
      <c r="A20" s="41" t="s">
        <v>1020</v>
      </c>
      <c r="B20" s="323">
        <v>44378</v>
      </c>
      <c r="C20" s="41" t="s">
        <v>11</v>
      </c>
      <c r="D20" s="153">
        <v>4.8113468329985096</v>
      </c>
    </row>
    <row r="21" spans="1:4" x14ac:dyDescent="0.2">
      <c r="A21" s="41" t="s">
        <v>1020</v>
      </c>
      <c r="B21" s="323">
        <v>44378</v>
      </c>
      <c r="C21" s="41" t="s">
        <v>13</v>
      </c>
      <c r="D21" s="153">
        <v>5.1270897495152399</v>
      </c>
    </row>
    <row r="22" spans="1:4" x14ac:dyDescent="0.2">
      <c r="A22" s="41" t="s">
        <v>1020</v>
      </c>
      <c r="B22" s="323">
        <v>44378</v>
      </c>
      <c r="C22" s="41" t="s">
        <v>22</v>
      </c>
      <c r="D22" s="153">
        <v>5.5259642943616996</v>
      </c>
    </row>
    <row r="23" spans="1:4" x14ac:dyDescent="0.2">
      <c r="A23" s="41" t="s">
        <v>1020</v>
      </c>
      <c r="B23" s="323">
        <v>44378</v>
      </c>
      <c r="C23" s="41" t="s">
        <v>17</v>
      </c>
      <c r="D23" s="153">
        <v>5.5778948028680304</v>
      </c>
    </row>
    <row r="24" spans="1:4" x14ac:dyDescent="0.2">
      <c r="A24" s="41" t="s">
        <v>1020</v>
      </c>
      <c r="B24" s="323">
        <v>44378</v>
      </c>
      <c r="C24" s="41" t="s">
        <v>31</v>
      </c>
      <c r="D24" s="153">
        <v>5.73460704096847</v>
      </c>
    </row>
    <row r="25" spans="1:4" x14ac:dyDescent="0.2">
      <c r="A25" s="41" t="s">
        <v>1020</v>
      </c>
      <c r="B25" s="323">
        <v>44378</v>
      </c>
      <c r="C25" s="41" t="s">
        <v>8</v>
      </c>
      <c r="D25" s="153">
        <v>6.1053742723523596</v>
      </c>
    </row>
    <row r="26" spans="1:4" x14ac:dyDescent="0.2">
      <c r="A26" s="41" t="s">
        <v>1020</v>
      </c>
      <c r="B26" s="323">
        <v>44378</v>
      </c>
      <c r="C26" s="41" t="s">
        <v>30</v>
      </c>
      <c r="D26" s="153">
        <v>6.2046427465757299</v>
      </c>
    </row>
    <row r="27" spans="1:4" x14ac:dyDescent="0.2">
      <c r="A27" s="41" t="s">
        <v>1020</v>
      </c>
      <c r="B27" s="323">
        <v>44378</v>
      </c>
      <c r="C27" s="41" t="s">
        <v>16</v>
      </c>
      <c r="D27" s="153">
        <v>6.2979063884491202</v>
      </c>
    </row>
    <row r="28" spans="1:4" x14ac:dyDescent="0.2">
      <c r="A28" s="41" t="s">
        <v>1020</v>
      </c>
      <c r="B28" s="323">
        <v>44378</v>
      </c>
      <c r="C28" s="41" t="s">
        <v>27</v>
      </c>
      <c r="D28" s="153">
        <v>6.3284082718071799</v>
      </c>
    </row>
    <row r="29" spans="1:4" x14ac:dyDescent="0.2">
      <c r="A29" s="41" t="s">
        <v>1020</v>
      </c>
      <c r="B29" s="323">
        <v>44378</v>
      </c>
      <c r="C29" s="41" t="s">
        <v>0</v>
      </c>
      <c r="D29" s="153">
        <v>6.3458869679076999</v>
      </c>
    </row>
    <row r="30" spans="1:4" x14ac:dyDescent="0.2">
      <c r="A30" s="41" t="s">
        <v>1020</v>
      </c>
      <c r="B30" s="323">
        <v>44378</v>
      </c>
      <c r="C30" s="41" t="s">
        <v>25</v>
      </c>
      <c r="D30" s="153">
        <v>6.43237331862949</v>
      </c>
    </row>
    <row r="31" spans="1:4" x14ac:dyDescent="0.2">
      <c r="A31" s="41" t="s">
        <v>1020</v>
      </c>
      <c r="B31" s="323">
        <v>44378</v>
      </c>
      <c r="C31" s="41" t="s">
        <v>23</v>
      </c>
      <c r="D31" s="153">
        <v>7.06717092408502</v>
      </c>
    </row>
    <row r="32" spans="1:4" x14ac:dyDescent="0.2">
      <c r="A32" s="41" t="s">
        <v>1020</v>
      </c>
      <c r="B32" s="323">
        <v>44378</v>
      </c>
      <c r="C32" s="41" t="s">
        <v>28</v>
      </c>
      <c r="D32" s="153">
        <v>7.1962503067630097</v>
      </c>
    </row>
    <row r="33" spans="1:4" x14ac:dyDescent="0.2">
      <c r="A33" s="41" t="s">
        <v>1020</v>
      </c>
      <c r="B33" s="323">
        <v>44378</v>
      </c>
      <c r="C33" s="41" t="s">
        <v>15</v>
      </c>
      <c r="D33" s="153">
        <v>7.5174366150907703</v>
      </c>
    </row>
    <row r="34" spans="1:4" x14ac:dyDescent="0.2">
      <c r="A34" s="41" t="s">
        <v>1020</v>
      </c>
      <c r="B34" s="323">
        <v>44378</v>
      </c>
      <c r="C34" s="41" t="s">
        <v>32</v>
      </c>
      <c r="D34" s="153">
        <v>7.7536446617385604</v>
      </c>
    </row>
    <row r="35" spans="1:4" x14ac:dyDescent="0.2">
      <c r="A35" s="41" t="s">
        <v>1020</v>
      </c>
      <c r="B35" s="323">
        <v>44378</v>
      </c>
      <c r="C35" s="41" t="s">
        <v>4</v>
      </c>
      <c r="D35" s="153">
        <v>7.9739054703485097</v>
      </c>
    </row>
    <row r="36" spans="1:4" x14ac:dyDescent="0.2">
      <c r="A36" s="41" t="s">
        <v>1020</v>
      </c>
      <c r="B36" s="323">
        <v>44378</v>
      </c>
      <c r="C36" s="41" t="s">
        <v>6</v>
      </c>
      <c r="D36" s="153">
        <v>8.1792073976408801</v>
      </c>
    </row>
    <row r="37" spans="1:4" x14ac:dyDescent="0.2">
      <c r="A37" s="41" t="s">
        <v>1020</v>
      </c>
      <c r="B37" s="323">
        <v>44378</v>
      </c>
      <c r="C37" s="41" t="s">
        <v>19</v>
      </c>
      <c r="D37" s="153">
        <v>9.0445100282836997</v>
      </c>
    </row>
    <row r="38" spans="1:4" x14ac:dyDescent="0.2">
      <c r="A38" s="41" t="s">
        <v>1020</v>
      </c>
      <c r="B38" s="323">
        <v>44378</v>
      </c>
      <c r="C38" s="41" t="s">
        <v>5</v>
      </c>
      <c r="D38" s="153">
        <v>24.3318146000193</v>
      </c>
    </row>
    <row r="39" spans="1:4" x14ac:dyDescent="0.2">
      <c r="A39" s="41" t="s">
        <v>1020</v>
      </c>
      <c r="B39" s="323">
        <v>44378</v>
      </c>
      <c r="C39" s="41" t="s">
        <v>24</v>
      </c>
      <c r="D39" s="153">
        <v>27.166297388884299</v>
      </c>
    </row>
  </sheetData>
  <mergeCells count="1">
    <mergeCell ref="H1:I1"/>
  </mergeCells>
  <hyperlinks>
    <hyperlink ref="H1:I1" location="Index!A1" display="Regresar al Índice" xr:uid="{C27083B5-72C9-44F2-8295-4D1FB1D7CA9C}"/>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EB3CD-46E4-427B-8BDB-875AD2B3FB37}">
  <sheetPr codeName="Hoja29"/>
  <dimension ref="A1:I41"/>
  <sheetViews>
    <sheetView workbookViewId="0"/>
  </sheetViews>
  <sheetFormatPr baseColWidth="10" defaultColWidth="9.140625" defaultRowHeight="14.25" x14ac:dyDescent="0.2"/>
  <cols>
    <col min="1" max="1" width="11.28515625" style="41" bestFit="1" customWidth="1"/>
    <col min="2" max="3" width="9.28515625" style="324" bestFit="1" customWidth="1"/>
    <col min="4" max="16384" width="9.140625" style="41"/>
  </cols>
  <sheetData>
    <row r="1" spans="1:9" x14ac:dyDescent="0.2">
      <c r="A1" s="13" t="s">
        <v>1198</v>
      </c>
      <c r="H1" s="291" t="s">
        <v>38</v>
      </c>
      <c r="I1" s="291"/>
    </row>
    <row r="6" spans="1:9" x14ac:dyDescent="0.2">
      <c r="A6" s="41" t="s">
        <v>136</v>
      </c>
      <c r="B6" s="324" t="s">
        <v>1060</v>
      </c>
      <c r="C6" s="324" t="s">
        <v>1061</v>
      </c>
    </row>
    <row r="7" spans="1:9" x14ac:dyDescent="0.2">
      <c r="A7" s="323">
        <v>41275</v>
      </c>
      <c r="B7" s="325">
        <v>98.944037208297004</v>
      </c>
      <c r="C7" s="325">
        <v>1.5640017286544157</v>
      </c>
    </row>
    <row r="8" spans="1:9" x14ac:dyDescent="0.2">
      <c r="A8" s="323">
        <v>41365</v>
      </c>
      <c r="B8" s="325">
        <v>102.488063053237</v>
      </c>
      <c r="C8" s="325">
        <v>3.166067165342537</v>
      </c>
    </row>
    <row r="9" spans="1:9" x14ac:dyDescent="0.2">
      <c r="A9" s="323">
        <v>41456</v>
      </c>
      <c r="B9" s="325">
        <v>99.548250919197997</v>
      </c>
      <c r="C9" s="325">
        <v>-7.7564496555992442</v>
      </c>
    </row>
    <row r="10" spans="1:9" x14ac:dyDescent="0.2">
      <c r="A10" s="323">
        <v>41548</v>
      </c>
      <c r="B10" s="325">
        <v>99.019648819268994</v>
      </c>
      <c r="C10" s="325">
        <v>-0.4033744454295109</v>
      </c>
    </row>
    <row r="11" spans="1:9" x14ac:dyDescent="0.2">
      <c r="A11" s="323">
        <v>41640</v>
      </c>
      <c r="B11" s="325">
        <v>92.150733583426998</v>
      </c>
      <c r="C11" s="325">
        <v>-6.8658039600392922</v>
      </c>
    </row>
    <row r="12" spans="1:9" x14ac:dyDescent="0.2">
      <c r="A12" s="323">
        <v>41730</v>
      </c>
      <c r="B12" s="325">
        <v>105.015125294941</v>
      </c>
      <c r="C12" s="325">
        <v>2.4657137294041056</v>
      </c>
    </row>
    <row r="13" spans="1:9" x14ac:dyDescent="0.2">
      <c r="A13" s="323">
        <v>41821</v>
      </c>
      <c r="B13" s="325">
        <v>94.464718413041993</v>
      </c>
      <c r="C13" s="325">
        <v>-5.1066015316353877</v>
      </c>
    </row>
    <row r="14" spans="1:9" x14ac:dyDescent="0.2">
      <c r="A14" s="323">
        <v>41913</v>
      </c>
      <c r="B14" s="325">
        <v>95.974664738029006</v>
      </c>
      <c r="C14" s="325">
        <v>-3.075131165934252</v>
      </c>
    </row>
    <row r="15" spans="1:9" x14ac:dyDescent="0.2">
      <c r="A15" s="323">
        <v>42005</v>
      </c>
      <c r="B15" s="325">
        <v>87.470895549548999</v>
      </c>
      <c r="C15" s="325">
        <v>-5.0784598796939502</v>
      </c>
    </row>
    <row r="16" spans="1:9" x14ac:dyDescent="0.2">
      <c r="A16" s="323">
        <v>42095</v>
      </c>
      <c r="B16" s="325">
        <v>107.94541454082299</v>
      </c>
      <c r="C16" s="325">
        <v>2.7903497116744931</v>
      </c>
    </row>
    <row r="17" spans="1:3" x14ac:dyDescent="0.2">
      <c r="A17" s="323">
        <v>42186</v>
      </c>
      <c r="B17" s="325">
        <v>129.67386575679799</v>
      </c>
      <c r="C17" s="325">
        <v>37.272272585205691</v>
      </c>
    </row>
    <row r="18" spans="1:3" x14ac:dyDescent="0.2">
      <c r="A18" s="323">
        <v>42278</v>
      </c>
      <c r="B18" s="325">
        <v>101.585721126735</v>
      </c>
      <c r="C18" s="325">
        <v>5.8463933205933509</v>
      </c>
    </row>
    <row r="19" spans="1:3" x14ac:dyDescent="0.2">
      <c r="A19" s="323">
        <v>42370</v>
      </c>
      <c r="B19" s="325">
        <v>104.39814234945599</v>
      </c>
      <c r="C19" s="325">
        <v>19.351861774775521</v>
      </c>
    </row>
    <row r="20" spans="1:3" x14ac:dyDescent="0.2">
      <c r="A20" s="323">
        <v>42461</v>
      </c>
      <c r="B20" s="325">
        <v>114.23669738557</v>
      </c>
      <c r="C20" s="325">
        <v>5.8282075913171401</v>
      </c>
    </row>
    <row r="21" spans="1:3" x14ac:dyDescent="0.2">
      <c r="A21" s="323">
        <v>42552</v>
      </c>
      <c r="B21" s="325">
        <v>106.74085484752401</v>
      </c>
      <c r="C21" s="325">
        <v>-17.685144786448038</v>
      </c>
    </row>
    <row r="22" spans="1:3" x14ac:dyDescent="0.2">
      <c r="A22" s="323">
        <v>42644</v>
      </c>
      <c r="B22" s="325">
        <v>108.260516481404</v>
      </c>
      <c r="C22" s="325">
        <v>6.570603900465251</v>
      </c>
    </row>
    <row r="23" spans="1:3" x14ac:dyDescent="0.2">
      <c r="A23" s="323">
        <v>42736</v>
      </c>
      <c r="B23" s="325">
        <v>111.08720571204699</v>
      </c>
      <c r="C23" s="325">
        <v>6.4072628229345643</v>
      </c>
    </row>
    <row r="24" spans="1:3" x14ac:dyDescent="0.2">
      <c r="A24" s="323">
        <v>42826</v>
      </c>
      <c r="B24" s="325">
        <v>109.041360096489</v>
      </c>
      <c r="C24" s="325">
        <v>-4.5478707000306313</v>
      </c>
    </row>
    <row r="25" spans="1:3" x14ac:dyDescent="0.2">
      <c r="A25" s="323">
        <v>42917</v>
      </c>
      <c r="B25" s="325">
        <v>114.158311562478</v>
      </c>
      <c r="C25" s="325">
        <v>6.9490325195068054</v>
      </c>
    </row>
    <row r="26" spans="1:3" x14ac:dyDescent="0.2">
      <c r="A26" s="323">
        <v>43009</v>
      </c>
      <c r="B26" s="325">
        <v>111.5276759675</v>
      </c>
      <c r="C26" s="325">
        <v>3.0178680023729689</v>
      </c>
    </row>
    <row r="27" spans="1:3" x14ac:dyDescent="0.2">
      <c r="A27" s="323">
        <v>43101</v>
      </c>
      <c r="B27" s="325">
        <v>105.87064601217899</v>
      </c>
      <c r="C27" s="325">
        <v>-4.6959140491750473</v>
      </c>
    </row>
    <row r="28" spans="1:3" x14ac:dyDescent="0.2">
      <c r="A28" s="323">
        <v>43191</v>
      </c>
      <c r="B28" s="325">
        <v>99.490731598319996</v>
      </c>
      <c r="C28" s="325">
        <v>-8.7587209933164818</v>
      </c>
    </row>
    <row r="29" spans="1:3" x14ac:dyDescent="0.2">
      <c r="A29" s="323">
        <v>43282</v>
      </c>
      <c r="B29" s="325">
        <v>107.601692900929</v>
      </c>
      <c r="C29" s="325">
        <v>-5.7434439698774105</v>
      </c>
    </row>
    <row r="30" spans="1:3" x14ac:dyDescent="0.2">
      <c r="A30" s="323">
        <v>43374</v>
      </c>
      <c r="B30" s="325">
        <v>109.933470619424</v>
      </c>
      <c r="C30" s="325">
        <v>-1.4294257763790987</v>
      </c>
    </row>
    <row r="31" spans="1:3" x14ac:dyDescent="0.2">
      <c r="A31" s="323">
        <v>43466</v>
      </c>
      <c r="B31" s="325">
        <v>117.305199032362</v>
      </c>
      <c r="C31" s="325">
        <v>10.800494236020446</v>
      </c>
    </row>
    <row r="32" spans="1:3" x14ac:dyDescent="0.2">
      <c r="A32" s="323">
        <v>43556</v>
      </c>
      <c r="B32" s="325">
        <v>98.831385069644995</v>
      </c>
      <c r="C32" s="325">
        <v>-0.66272156017207895</v>
      </c>
    </row>
    <row r="33" spans="1:3" x14ac:dyDescent="0.2">
      <c r="A33" s="323">
        <v>43647</v>
      </c>
      <c r="B33" s="325">
        <v>97.893478654890998</v>
      </c>
      <c r="C33" s="325">
        <v>-9.0223619947843581</v>
      </c>
    </row>
    <row r="34" spans="1:3" x14ac:dyDescent="0.2">
      <c r="A34" s="323">
        <v>43739</v>
      </c>
      <c r="B34" s="325">
        <v>86.539475790330997</v>
      </c>
      <c r="C34" s="325">
        <v>-21.280138521306313</v>
      </c>
    </row>
    <row r="35" spans="1:3" x14ac:dyDescent="0.2">
      <c r="A35" s="323">
        <v>43831</v>
      </c>
      <c r="B35" s="325">
        <v>86.334520676272007</v>
      </c>
      <c r="C35" s="325">
        <v>-26.40179515619409</v>
      </c>
    </row>
    <row r="36" spans="1:3" x14ac:dyDescent="0.2">
      <c r="A36" s="323">
        <v>43922</v>
      </c>
      <c r="B36" s="325">
        <v>74.878078466188995</v>
      </c>
      <c r="C36" s="325">
        <v>-24.236538409915497</v>
      </c>
    </row>
    <row r="37" spans="1:3" x14ac:dyDescent="0.2">
      <c r="A37" s="323">
        <v>44013</v>
      </c>
      <c r="B37" s="325">
        <v>90.163853504825994</v>
      </c>
      <c r="C37" s="325">
        <v>-7.8959551302846807</v>
      </c>
    </row>
    <row r="38" spans="1:3" x14ac:dyDescent="0.2">
      <c r="A38" s="323">
        <v>44105</v>
      </c>
      <c r="B38" s="325">
        <v>101.059238941435</v>
      </c>
      <c r="C38" s="325">
        <v>16.778196330057138</v>
      </c>
    </row>
    <row r="39" spans="1:3" x14ac:dyDescent="0.2">
      <c r="A39" s="323">
        <v>44197</v>
      </c>
      <c r="B39" s="325">
        <v>98.094160678611004</v>
      </c>
      <c r="C39" s="325">
        <v>13.621017305967381</v>
      </c>
    </row>
    <row r="40" spans="1:3" x14ac:dyDescent="0.2">
      <c r="A40" s="323">
        <v>44287</v>
      </c>
      <c r="B40" s="325">
        <v>87.025181546813997</v>
      </c>
      <c r="C40" s="325">
        <v>16.222509083362755</v>
      </c>
    </row>
    <row r="41" spans="1:3" x14ac:dyDescent="0.2">
      <c r="A41" s="323">
        <v>44378</v>
      </c>
      <c r="B41" s="325">
        <v>97.335647448277001</v>
      </c>
      <c r="C41" s="325">
        <v>7.9541786033658592</v>
      </c>
    </row>
  </sheetData>
  <mergeCells count="1">
    <mergeCell ref="H1:I1"/>
  </mergeCells>
  <hyperlinks>
    <hyperlink ref="H1:I1" location="Index!A1" display="Regresar al Índice" xr:uid="{CE27BE0F-0AE1-41A9-B905-A7297D7080AB}"/>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9236B-E55D-45F6-9F78-1A158C2FEF2E}">
  <sheetPr codeName="Hoja33"/>
  <dimension ref="A1:I41"/>
  <sheetViews>
    <sheetView workbookViewId="0"/>
  </sheetViews>
  <sheetFormatPr baseColWidth="10" defaultColWidth="9.140625" defaultRowHeight="14.25" x14ac:dyDescent="0.2"/>
  <cols>
    <col min="1" max="1" width="11.28515625" style="41" bestFit="1" customWidth="1"/>
    <col min="2" max="3" width="9.28515625" style="41" bestFit="1" customWidth="1"/>
    <col min="4" max="16384" width="9.140625" style="41"/>
  </cols>
  <sheetData>
    <row r="1" spans="1:9" x14ac:dyDescent="0.2">
      <c r="A1" s="13" t="s">
        <v>1199</v>
      </c>
      <c r="H1" s="291" t="s">
        <v>38</v>
      </c>
      <c r="I1" s="291"/>
    </row>
    <row r="6" spans="1:9" x14ac:dyDescent="0.2">
      <c r="A6" s="41" t="s">
        <v>136</v>
      </c>
      <c r="B6" s="41" t="s">
        <v>1062</v>
      </c>
      <c r="C6" s="41" t="s">
        <v>1063</v>
      </c>
    </row>
    <row r="7" spans="1:9" x14ac:dyDescent="0.2">
      <c r="A7" s="323">
        <v>41275</v>
      </c>
      <c r="B7" s="153">
        <v>92.196910720920997</v>
      </c>
      <c r="C7" s="153">
        <v>-0.41545171328217867</v>
      </c>
    </row>
    <row r="8" spans="1:9" x14ac:dyDescent="0.2">
      <c r="A8" s="323">
        <v>41365</v>
      </c>
      <c r="B8" s="153">
        <v>96.045884847246995</v>
      </c>
      <c r="C8" s="153">
        <v>3.1380716943115545</v>
      </c>
    </row>
    <row r="9" spans="1:9" x14ac:dyDescent="0.2">
      <c r="A9" s="323">
        <v>41456</v>
      </c>
      <c r="B9" s="153">
        <v>102.993189656395</v>
      </c>
      <c r="C9" s="153">
        <v>8.8710118796969102</v>
      </c>
    </row>
    <row r="10" spans="1:9" x14ac:dyDescent="0.2">
      <c r="A10" s="323">
        <v>41548</v>
      </c>
      <c r="B10" s="153">
        <v>108.764014775437</v>
      </c>
      <c r="C10" s="153">
        <v>8.7479357303086545</v>
      </c>
    </row>
    <row r="11" spans="1:9" x14ac:dyDescent="0.2">
      <c r="A11" s="323">
        <v>41640</v>
      </c>
      <c r="B11" s="153">
        <v>104.56341743448</v>
      </c>
      <c r="C11" s="153">
        <v>13.413146510941434</v>
      </c>
    </row>
    <row r="12" spans="1:9" x14ac:dyDescent="0.2">
      <c r="A12" s="323">
        <v>41730</v>
      </c>
      <c r="B12" s="153">
        <v>110.149382342713</v>
      </c>
      <c r="C12" s="153">
        <v>14.684124695083442</v>
      </c>
    </row>
    <row r="13" spans="1:9" x14ac:dyDescent="0.2">
      <c r="A13" s="323">
        <v>41821</v>
      </c>
      <c r="B13" s="153">
        <v>114.882193058613</v>
      </c>
      <c r="C13" s="153">
        <v>11.543485003117182</v>
      </c>
    </row>
    <row r="14" spans="1:9" x14ac:dyDescent="0.2">
      <c r="A14" s="323">
        <v>41913</v>
      </c>
      <c r="B14" s="153">
        <v>121.464154931507</v>
      </c>
      <c r="C14" s="153">
        <v>11.676784993907892</v>
      </c>
    </row>
    <row r="15" spans="1:9" x14ac:dyDescent="0.2">
      <c r="A15" s="323">
        <v>42005</v>
      </c>
      <c r="B15" s="153">
        <v>115.315539980804</v>
      </c>
      <c r="C15" s="153">
        <v>10.282872165173199</v>
      </c>
    </row>
    <row r="16" spans="1:9" x14ac:dyDescent="0.2">
      <c r="A16" s="323">
        <v>42095</v>
      </c>
      <c r="B16" s="153">
        <v>113.21607285188701</v>
      </c>
      <c r="C16" s="153">
        <v>2.784119569215985</v>
      </c>
    </row>
    <row r="17" spans="1:3" x14ac:dyDescent="0.2">
      <c r="A17" s="323">
        <v>42186</v>
      </c>
      <c r="B17" s="153">
        <v>118.81671170579099</v>
      </c>
      <c r="C17" s="153">
        <v>3.4248289856118963</v>
      </c>
    </row>
    <row r="18" spans="1:3" x14ac:dyDescent="0.2">
      <c r="A18" s="323">
        <v>42278</v>
      </c>
      <c r="B18" s="153">
        <v>123.879456709927</v>
      </c>
      <c r="C18" s="153">
        <v>1.9884893446811349</v>
      </c>
    </row>
    <row r="19" spans="1:3" x14ac:dyDescent="0.2">
      <c r="A19" s="323">
        <v>42370</v>
      </c>
      <c r="B19" s="153">
        <v>115.397312684472</v>
      </c>
      <c r="C19" s="153">
        <v>7.0912128306043001E-2</v>
      </c>
    </row>
    <row r="20" spans="1:3" x14ac:dyDescent="0.2">
      <c r="A20" s="323">
        <v>42461</v>
      </c>
      <c r="B20" s="153">
        <v>116.583086137142</v>
      </c>
      <c r="C20" s="153">
        <v>2.9739710983084851</v>
      </c>
    </row>
    <row r="21" spans="1:3" x14ac:dyDescent="0.2">
      <c r="A21" s="323">
        <v>42552</v>
      </c>
      <c r="B21" s="153">
        <v>118.481875427426</v>
      </c>
      <c r="C21" s="153">
        <v>-0.28180907681917394</v>
      </c>
    </row>
    <row r="22" spans="1:3" x14ac:dyDescent="0.2">
      <c r="A22" s="323">
        <v>42644</v>
      </c>
      <c r="B22" s="153">
        <v>119.164265107839</v>
      </c>
      <c r="C22" s="153">
        <v>-3.8062740403592268</v>
      </c>
    </row>
    <row r="23" spans="1:3" x14ac:dyDescent="0.2">
      <c r="A23" s="323">
        <v>42736</v>
      </c>
      <c r="B23" s="153">
        <v>116.644482597763</v>
      </c>
      <c r="C23" s="153">
        <v>1.0807616609765507</v>
      </c>
    </row>
    <row r="24" spans="1:3" x14ac:dyDescent="0.2">
      <c r="A24" s="323">
        <v>42826</v>
      </c>
      <c r="B24" s="153">
        <v>118.70113207365701</v>
      </c>
      <c r="C24" s="153">
        <v>1.8167694874910489</v>
      </c>
    </row>
    <row r="25" spans="1:3" x14ac:dyDescent="0.2">
      <c r="A25" s="323">
        <v>42917</v>
      </c>
      <c r="B25" s="153">
        <v>120.224903912736</v>
      </c>
      <c r="C25" s="153">
        <v>1.4711351242727868</v>
      </c>
    </row>
    <row r="26" spans="1:3" x14ac:dyDescent="0.2">
      <c r="A26" s="323">
        <v>43009</v>
      </c>
      <c r="B26" s="153">
        <v>120.837875790046</v>
      </c>
      <c r="C26" s="153">
        <v>1.4044568484456696</v>
      </c>
    </row>
    <row r="27" spans="1:3" x14ac:dyDescent="0.2">
      <c r="A27" s="323">
        <v>43101</v>
      </c>
      <c r="B27" s="153">
        <v>119.48876595343999</v>
      </c>
      <c r="C27" s="153">
        <v>2.4384208256855349</v>
      </c>
    </row>
    <row r="28" spans="1:3" x14ac:dyDescent="0.2">
      <c r="A28" s="323">
        <v>43191</v>
      </c>
      <c r="B28" s="153">
        <v>123.429758896945</v>
      </c>
      <c r="C28" s="153">
        <v>3.9836408808247641</v>
      </c>
    </row>
    <row r="29" spans="1:3" x14ac:dyDescent="0.2">
      <c r="A29" s="323">
        <v>43282</v>
      </c>
      <c r="B29" s="153">
        <v>123.614483976393</v>
      </c>
      <c r="C29" s="153">
        <v>2.8193659993417826</v>
      </c>
    </row>
    <row r="30" spans="1:3" x14ac:dyDescent="0.2">
      <c r="A30" s="323">
        <v>43374</v>
      </c>
      <c r="B30" s="153">
        <v>120.226661182284</v>
      </c>
      <c r="C30" s="153">
        <v>-0.50581376390956279</v>
      </c>
    </row>
    <row r="31" spans="1:3" x14ac:dyDescent="0.2">
      <c r="A31" s="323">
        <v>43466</v>
      </c>
      <c r="B31" s="153">
        <v>119.557730889751</v>
      </c>
      <c r="C31" s="153">
        <v>5.7716669647318863E-2</v>
      </c>
    </row>
    <row r="32" spans="1:3" x14ac:dyDescent="0.2">
      <c r="A32" s="323">
        <v>43556</v>
      </c>
      <c r="B32" s="153">
        <v>126.556694529097</v>
      </c>
      <c r="C32" s="153">
        <v>2.5333725513980507</v>
      </c>
    </row>
    <row r="33" spans="1:3" x14ac:dyDescent="0.2">
      <c r="A33" s="323">
        <v>43647</v>
      </c>
      <c r="B33" s="153">
        <v>126.48974357699799</v>
      </c>
      <c r="C33" s="153">
        <v>2.3259892434240048</v>
      </c>
    </row>
    <row r="34" spans="1:3" x14ac:dyDescent="0.2">
      <c r="A34" s="323">
        <v>43739</v>
      </c>
      <c r="B34" s="153">
        <v>123.645022641327</v>
      </c>
      <c r="C34" s="153">
        <v>2.8432640692401683</v>
      </c>
    </row>
    <row r="35" spans="1:3" x14ac:dyDescent="0.2">
      <c r="A35" s="323">
        <v>43831</v>
      </c>
      <c r="B35" s="153">
        <v>120.09008887328601</v>
      </c>
      <c r="C35" s="153">
        <v>0.44527273943156065</v>
      </c>
    </row>
    <row r="36" spans="1:3" x14ac:dyDescent="0.2">
      <c r="A36" s="323">
        <v>43922</v>
      </c>
      <c r="B36" s="153">
        <v>96.722402518139006</v>
      </c>
      <c r="C36" s="153">
        <v>-23.573855276457707</v>
      </c>
    </row>
    <row r="37" spans="1:3" x14ac:dyDescent="0.2">
      <c r="A37" s="323">
        <v>44013</v>
      </c>
      <c r="B37" s="153">
        <v>113.375410114685</v>
      </c>
      <c r="C37" s="153">
        <v>-10.36790263894394</v>
      </c>
    </row>
    <row r="38" spans="1:3" x14ac:dyDescent="0.2">
      <c r="A38" s="323">
        <v>44105</v>
      </c>
      <c r="B38" s="153">
        <v>115.982832484162</v>
      </c>
      <c r="C38" s="153">
        <v>-6.1969256776244839</v>
      </c>
    </row>
    <row r="39" spans="1:3" x14ac:dyDescent="0.2">
      <c r="A39" s="323">
        <v>44197</v>
      </c>
      <c r="B39" s="153">
        <v>110.862997897619</v>
      </c>
      <c r="C39" s="153">
        <v>-7.6834741836214704</v>
      </c>
    </row>
    <row r="40" spans="1:3" x14ac:dyDescent="0.2">
      <c r="A40" s="323">
        <v>44287</v>
      </c>
      <c r="B40" s="153">
        <v>113.617667591318</v>
      </c>
      <c r="C40" s="153">
        <v>17.467788881702464</v>
      </c>
    </row>
    <row r="41" spans="1:3" x14ac:dyDescent="0.2">
      <c r="A41" s="323">
        <v>44378</v>
      </c>
      <c r="B41" s="153">
        <v>116.976947050519</v>
      </c>
      <c r="C41" s="153">
        <v>3.1766473278384324</v>
      </c>
    </row>
  </sheetData>
  <mergeCells count="1">
    <mergeCell ref="H1:I1"/>
  </mergeCells>
  <hyperlinks>
    <hyperlink ref="H1:I1" location="Index!A1" display="Regresar al Índice" xr:uid="{94FC049E-4C01-4AAD-96FF-3E47D65C2C22}"/>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A7026-0E1D-492E-95DC-9018F918257D}">
  <sheetPr codeName="Hoja34"/>
  <dimension ref="A1:I41"/>
  <sheetViews>
    <sheetView workbookViewId="0"/>
  </sheetViews>
  <sheetFormatPr baseColWidth="10" defaultColWidth="9.140625" defaultRowHeight="14.25" x14ac:dyDescent="0.2"/>
  <cols>
    <col min="1" max="1" width="11.28515625" style="41" bestFit="1" customWidth="1"/>
    <col min="2" max="2" width="9.28515625" style="41" bestFit="1" customWidth="1"/>
    <col min="3" max="3" width="9.28515625" style="322" bestFit="1" customWidth="1"/>
    <col min="4" max="16384" width="9.140625" style="41"/>
  </cols>
  <sheetData>
    <row r="1" spans="1:9" x14ac:dyDescent="0.2">
      <c r="A1" s="13" t="s">
        <v>1200</v>
      </c>
      <c r="H1" s="291" t="s">
        <v>38</v>
      </c>
      <c r="I1" s="291"/>
    </row>
    <row r="6" spans="1:9" x14ac:dyDescent="0.2">
      <c r="A6" s="41" t="s">
        <v>136</v>
      </c>
      <c r="B6" s="41" t="s">
        <v>1064</v>
      </c>
      <c r="C6" s="322" t="s">
        <v>1065</v>
      </c>
    </row>
    <row r="7" spans="1:9" x14ac:dyDescent="0.2">
      <c r="A7" s="323">
        <v>41275</v>
      </c>
      <c r="B7" s="153">
        <v>94.715794412308995</v>
      </c>
      <c r="C7" s="154">
        <v>0.66939719048904933</v>
      </c>
    </row>
    <row r="8" spans="1:9" x14ac:dyDescent="0.2">
      <c r="A8" s="323">
        <v>41365</v>
      </c>
      <c r="B8" s="153">
        <v>101.011438566359</v>
      </c>
      <c r="C8" s="154">
        <v>5.6030727441208414</v>
      </c>
    </row>
    <row r="9" spans="1:9" x14ac:dyDescent="0.2">
      <c r="A9" s="323">
        <v>41456</v>
      </c>
      <c r="B9" s="153">
        <v>98.269418994426005</v>
      </c>
      <c r="C9" s="154">
        <v>3.6227690857272274</v>
      </c>
    </row>
    <row r="10" spans="1:9" x14ac:dyDescent="0.2">
      <c r="A10" s="323">
        <v>41548</v>
      </c>
      <c r="B10" s="153">
        <v>106.003348026906</v>
      </c>
      <c r="C10" s="154">
        <v>-2.3014548445524206</v>
      </c>
    </row>
    <row r="11" spans="1:9" x14ac:dyDescent="0.2">
      <c r="A11" s="323">
        <v>41640</v>
      </c>
      <c r="B11" s="153">
        <v>94.772610189741002</v>
      </c>
      <c r="C11" s="154">
        <v>5.9985536503744337E-2</v>
      </c>
    </row>
    <row r="12" spans="1:9" x14ac:dyDescent="0.2">
      <c r="A12" s="323">
        <v>41730</v>
      </c>
      <c r="B12" s="153">
        <v>101.95656132677</v>
      </c>
      <c r="C12" s="154">
        <v>0.93565914298913955</v>
      </c>
    </row>
    <row r="13" spans="1:9" x14ac:dyDescent="0.2">
      <c r="A13" s="323">
        <v>41821</v>
      </c>
      <c r="B13" s="153">
        <v>104.044143863833</v>
      </c>
      <c r="C13" s="154">
        <v>5.8764210967142763</v>
      </c>
    </row>
    <row r="14" spans="1:9" x14ac:dyDescent="0.2">
      <c r="A14" s="323">
        <v>41913</v>
      </c>
      <c r="B14" s="153">
        <v>111.15678087024401</v>
      </c>
      <c r="C14" s="154">
        <v>4.8615755438497601</v>
      </c>
    </row>
    <row r="15" spans="1:9" x14ac:dyDescent="0.2">
      <c r="A15" s="323">
        <v>42005</v>
      </c>
      <c r="B15" s="153">
        <v>95.792570599849995</v>
      </c>
      <c r="C15" s="154">
        <v>1.0762185488686713</v>
      </c>
    </row>
    <row r="16" spans="1:9" x14ac:dyDescent="0.2">
      <c r="A16" s="323">
        <v>42095</v>
      </c>
      <c r="B16" s="153">
        <v>103.13163190029999</v>
      </c>
      <c r="C16" s="154">
        <v>1.152520797326521</v>
      </c>
    </row>
    <row r="17" spans="1:3" x14ac:dyDescent="0.2">
      <c r="A17" s="323">
        <v>42186</v>
      </c>
      <c r="B17" s="153">
        <v>108.026614266918</v>
      </c>
      <c r="C17" s="154">
        <v>3.8276737692195648</v>
      </c>
    </row>
    <row r="18" spans="1:3" x14ac:dyDescent="0.2">
      <c r="A18" s="323">
        <v>42278</v>
      </c>
      <c r="B18" s="153">
        <v>113.130848639174</v>
      </c>
      <c r="C18" s="154">
        <v>1.775931034953572</v>
      </c>
    </row>
    <row r="19" spans="1:3" x14ac:dyDescent="0.2">
      <c r="A19" s="323">
        <v>42370</v>
      </c>
      <c r="B19" s="153">
        <v>109.695857211733</v>
      </c>
      <c r="C19" s="154">
        <v>14.513950846940499</v>
      </c>
    </row>
    <row r="20" spans="1:3" x14ac:dyDescent="0.2">
      <c r="A20" s="323">
        <v>42461</v>
      </c>
      <c r="B20" s="153">
        <v>112.344873065028</v>
      </c>
      <c r="C20" s="154">
        <v>8.9334775325136722</v>
      </c>
    </row>
    <row r="21" spans="1:3" x14ac:dyDescent="0.2">
      <c r="A21" s="323">
        <v>42552</v>
      </c>
      <c r="B21" s="153">
        <v>112.773685195726</v>
      </c>
      <c r="C21" s="154">
        <v>4.3943531517878363</v>
      </c>
    </row>
    <row r="22" spans="1:3" x14ac:dyDescent="0.2">
      <c r="A22" s="323">
        <v>42644</v>
      </c>
      <c r="B22" s="153">
        <v>121.51474506330401</v>
      </c>
      <c r="C22" s="154">
        <v>7.4107960162749942</v>
      </c>
    </row>
    <row r="23" spans="1:3" x14ac:dyDescent="0.2">
      <c r="A23" s="323">
        <v>42736</v>
      </c>
      <c r="B23" s="153">
        <v>106.33406006561501</v>
      </c>
      <c r="C23" s="154">
        <v>-3.0646527877794987</v>
      </c>
    </row>
    <row r="24" spans="1:3" x14ac:dyDescent="0.2">
      <c r="A24" s="323">
        <v>42826</v>
      </c>
      <c r="B24" s="153">
        <v>108.224063100047</v>
      </c>
      <c r="C24" s="154">
        <v>-3.6680000186530677</v>
      </c>
    </row>
    <row r="25" spans="1:3" x14ac:dyDescent="0.2">
      <c r="A25" s="323">
        <v>42917</v>
      </c>
      <c r="B25" s="153">
        <v>114.523404151086</v>
      </c>
      <c r="C25" s="154">
        <v>1.5515312391567635</v>
      </c>
    </row>
    <row r="26" spans="1:3" x14ac:dyDescent="0.2">
      <c r="A26" s="323">
        <v>43009</v>
      </c>
      <c r="B26" s="153">
        <v>126.037742754441</v>
      </c>
      <c r="C26" s="154">
        <v>3.7221801261902034</v>
      </c>
    </row>
    <row r="27" spans="1:3" x14ac:dyDescent="0.2">
      <c r="A27" s="323">
        <v>43101</v>
      </c>
      <c r="B27" s="153">
        <v>109.429463343355</v>
      </c>
      <c r="C27" s="154">
        <v>2.9110176700014327</v>
      </c>
    </row>
    <row r="28" spans="1:3" x14ac:dyDescent="0.2">
      <c r="A28" s="323">
        <v>43191</v>
      </c>
      <c r="B28" s="153">
        <v>115.93667748169401</v>
      </c>
      <c r="C28" s="154">
        <v>7.1265245091723513</v>
      </c>
    </row>
    <row r="29" spans="1:3" x14ac:dyDescent="0.2">
      <c r="A29" s="323">
        <v>43282</v>
      </c>
      <c r="B29" s="153">
        <v>120.23368717680199</v>
      </c>
      <c r="C29" s="154">
        <v>4.986127567586669</v>
      </c>
    </row>
    <row r="30" spans="1:3" x14ac:dyDescent="0.2">
      <c r="A30" s="323">
        <v>43374</v>
      </c>
      <c r="B30" s="153">
        <v>133.61048147841399</v>
      </c>
      <c r="C30" s="154">
        <v>6.0083103350453815</v>
      </c>
    </row>
    <row r="31" spans="1:3" x14ac:dyDescent="0.2">
      <c r="A31" s="323">
        <v>43466</v>
      </c>
      <c r="B31" s="153">
        <v>112.19508669896101</v>
      </c>
      <c r="C31" s="154">
        <v>2.5273114489544373</v>
      </c>
    </row>
    <row r="32" spans="1:3" x14ac:dyDescent="0.2">
      <c r="A32" s="323">
        <v>43556</v>
      </c>
      <c r="B32" s="153">
        <v>114.9904705602</v>
      </c>
      <c r="C32" s="154">
        <v>-0.81614114018698936</v>
      </c>
    </row>
    <row r="33" spans="1:3" x14ac:dyDescent="0.2">
      <c r="A33" s="323">
        <v>43647</v>
      </c>
      <c r="B33" s="153">
        <v>121.69780227088501</v>
      </c>
      <c r="C33" s="154">
        <v>1.2177245233526373</v>
      </c>
    </row>
    <row r="34" spans="1:3" x14ac:dyDescent="0.2">
      <c r="A34" s="323">
        <v>43739</v>
      </c>
      <c r="B34" s="153">
        <v>129.96892355175001</v>
      </c>
      <c r="C34" s="154">
        <v>-2.725503183859348</v>
      </c>
    </row>
    <row r="35" spans="1:3" x14ac:dyDescent="0.2">
      <c r="A35" s="323">
        <v>43831</v>
      </c>
      <c r="B35" s="153">
        <v>108.031032140299</v>
      </c>
      <c r="C35" s="154">
        <v>-3.7114410988735065</v>
      </c>
    </row>
    <row r="36" spans="1:3" x14ac:dyDescent="0.2">
      <c r="A36" s="323">
        <v>43922</v>
      </c>
      <c r="B36" s="153">
        <v>89.905021867890994</v>
      </c>
      <c r="C36" s="154">
        <v>-21.815241358783926</v>
      </c>
    </row>
    <row r="37" spans="1:3" x14ac:dyDescent="0.2">
      <c r="A37" s="323">
        <v>44013</v>
      </c>
      <c r="B37" s="153">
        <v>111.55983765344</v>
      </c>
      <c r="C37" s="154">
        <v>-8.3304418225064492</v>
      </c>
    </row>
    <row r="38" spans="1:3" x14ac:dyDescent="0.2">
      <c r="A38" s="323">
        <v>44105</v>
      </c>
      <c r="B38" s="153">
        <v>129.633279299641</v>
      </c>
      <c r="C38" s="154">
        <v>-0.25824962070672358</v>
      </c>
    </row>
    <row r="39" spans="1:3" x14ac:dyDescent="0.2">
      <c r="A39" s="323">
        <v>44197</v>
      </c>
      <c r="B39" s="153">
        <v>112.21836481975301</v>
      </c>
      <c r="C39" s="154">
        <v>3.8760461660830456</v>
      </c>
    </row>
    <row r="40" spans="1:3" x14ac:dyDescent="0.2">
      <c r="A40" s="323">
        <v>44287</v>
      </c>
      <c r="B40" s="153">
        <v>115.600248741974</v>
      </c>
      <c r="C40" s="154">
        <v>28.58041335203756</v>
      </c>
    </row>
    <row r="41" spans="1:3" x14ac:dyDescent="0.2">
      <c r="A41" s="323">
        <v>44378</v>
      </c>
      <c r="B41" s="153">
        <v>120.255508766554</v>
      </c>
      <c r="C41" s="154">
        <v>7.7946251052525328</v>
      </c>
    </row>
  </sheetData>
  <mergeCells count="1">
    <mergeCell ref="H1:I1"/>
  </mergeCells>
  <hyperlinks>
    <hyperlink ref="H1:I1" location="Index!A1" display="Regresar al Índice" xr:uid="{3ECEB2ED-CBA7-433E-AB31-D80AD3AF8E3C}"/>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61"/>
  <dimension ref="A1:T152"/>
  <sheetViews>
    <sheetView zoomScaleNormal="100" workbookViewId="0"/>
  </sheetViews>
  <sheetFormatPr baseColWidth="10" defaultColWidth="11.42578125" defaultRowHeight="14.25" x14ac:dyDescent="0.2"/>
  <cols>
    <col min="1" max="1" width="8.5703125" style="81" customWidth="1"/>
    <col min="2" max="2" width="8.42578125" style="81" customWidth="1"/>
    <col min="3" max="3" width="22.85546875" style="81" customWidth="1"/>
    <col min="4" max="7" width="9.28515625" style="81" customWidth="1"/>
    <col min="8" max="8" width="13.28515625" style="81" customWidth="1"/>
    <col min="9" max="9" width="9" style="81" bestFit="1" customWidth="1"/>
    <col min="10" max="10" width="13" style="81" customWidth="1"/>
    <col min="11" max="11" width="11.7109375" style="81" customWidth="1"/>
    <col min="12" max="12" width="9.7109375" style="81" customWidth="1"/>
    <col min="13" max="13" width="10.85546875" style="81" customWidth="1"/>
    <col min="14" max="16384" width="11.42578125" style="81"/>
  </cols>
  <sheetData>
    <row r="1" spans="1:20" x14ac:dyDescent="0.2">
      <c r="A1" s="13" t="s">
        <v>1201</v>
      </c>
      <c r="H1" s="291" t="s">
        <v>38</v>
      </c>
      <c r="I1" s="291"/>
    </row>
    <row r="2" spans="1:20" x14ac:dyDescent="0.2">
      <c r="A2" s="70" t="s">
        <v>762</v>
      </c>
      <c r="H2" s="13"/>
      <c r="I2" s="13"/>
      <c r="J2" s="13"/>
    </row>
    <row r="3" spans="1:20" x14ac:dyDescent="0.2">
      <c r="A3" s="13"/>
      <c r="H3" s="13"/>
      <c r="I3" s="13"/>
      <c r="J3" s="13"/>
    </row>
    <row r="4" spans="1:20" x14ac:dyDescent="0.2">
      <c r="A4" s="13"/>
      <c r="H4" s="13"/>
      <c r="I4" s="13"/>
      <c r="J4" s="13"/>
    </row>
    <row r="5" spans="1:20" x14ac:dyDescent="0.2">
      <c r="A5" s="13"/>
      <c r="H5" s="13"/>
      <c r="I5" s="13"/>
      <c r="J5" s="13"/>
    </row>
    <row r="6" spans="1:20" ht="63.75" customHeight="1" x14ac:dyDescent="0.2">
      <c r="A6" s="275" t="s">
        <v>136</v>
      </c>
      <c r="B6" s="275"/>
      <c r="C6" s="1" t="s">
        <v>36</v>
      </c>
      <c r="D6" s="13"/>
      <c r="E6" s="13"/>
      <c r="F6" s="13"/>
      <c r="G6" s="13"/>
      <c r="H6" s="13"/>
      <c r="I6" s="13"/>
      <c r="J6" s="13"/>
      <c r="K6" s="13"/>
      <c r="L6" s="13"/>
      <c r="M6" s="13"/>
      <c r="N6" s="13"/>
      <c r="O6" s="13"/>
      <c r="P6" s="13"/>
      <c r="Q6" s="13"/>
      <c r="R6" s="13"/>
      <c r="S6" s="13"/>
      <c r="T6" s="13"/>
    </row>
    <row r="7" spans="1:20" ht="15" x14ac:dyDescent="0.2">
      <c r="A7" s="276">
        <v>43862</v>
      </c>
      <c r="B7" s="256"/>
      <c r="C7" s="2">
        <v>41.838602329450907</v>
      </c>
      <c r="D7" s="13"/>
      <c r="E7" s="13"/>
      <c r="F7" s="13"/>
      <c r="G7" s="13"/>
      <c r="H7" s="13"/>
      <c r="I7" s="13"/>
      <c r="J7" s="13"/>
      <c r="K7" s="13"/>
      <c r="L7" s="13"/>
      <c r="M7" s="13"/>
      <c r="N7" s="13"/>
      <c r="O7" s="13"/>
      <c r="P7" s="13"/>
      <c r="Q7" s="13"/>
      <c r="R7" s="13"/>
      <c r="S7" s="13"/>
      <c r="T7" s="13"/>
    </row>
    <row r="8" spans="1:20" ht="15" x14ac:dyDescent="0.2">
      <c r="A8" s="274">
        <v>43952</v>
      </c>
      <c r="B8" s="256"/>
      <c r="C8" s="2">
        <v>31.339434276206322</v>
      </c>
      <c r="D8" s="13"/>
      <c r="E8" s="13"/>
      <c r="F8" s="13"/>
      <c r="G8" s="13"/>
      <c r="H8" s="13"/>
      <c r="I8" s="13"/>
      <c r="J8" s="13"/>
      <c r="K8" s="13"/>
      <c r="L8" s="13"/>
      <c r="M8" s="13"/>
      <c r="N8" s="13"/>
      <c r="O8" s="13"/>
      <c r="P8" s="13"/>
      <c r="Q8" s="13"/>
      <c r="R8" s="13"/>
      <c r="S8" s="13"/>
      <c r="T8" s="13"/>
    </row>
    <row r="9" spans="1:20" ht="15" x14ac:dyDescent="0.2">
      <c r="A9" s="274">
        <v>43983</v>
      </c>
      <c r="B9" s="256"/>
      <c r="C9" s="2">
        <v>35.235715067593461</v>
      </c>
      <c r="D9" s="13"/>
      <c r="E9" s="13"/>
      <c r="F9" s="13"/>
      <c r="G9" s="13"/>
      <c r="H9" s="13"/>
      <c r="I9" s="13"/>
      <c r="J9" s="13"/>
      <c r="K9" s="13"/>
      <c r="L9" s="13"/>
      <c r="M9" s="13"/>
      <c r="N9" s="13"/>
      <c r="O9" s="13"/>
      <c r="P9" s="13"/>
      <c r="Q9" s="13"/>
      <c r="R9" s="13"/>
      <c r="S9" s="13"/>
      <c r="T9" s="13"/>
    </row>
    <row r="10" spans="1:20" ht="15" x14ac:dyDescent="0.2">
      <c r="A10" s="274">
        <v>44013</v>
      </c>
      <c r="B10" s="256"/>
      <c r="C10" s="2">
        <v>32.712146422628948</v>
      </c>
      <c r="D10" s="13"/>
      <c r="E10" s="13"/>
      <c r="F10" s="13"/>
      <c r="G10" s="13"/>
      <c r="H10" s="13"/>
      <c r="I10" s="13"/>
      <c r="J10" s="13"/>
      <c r="K10" s="13"/>
      <c r="L10" s="13"/>
      <c r="M10" s="13"/>
      <c r="N10" s="13"/>
      <c r="O10" s="13"/>
      <c r="P10" s="13"/>
      <c r="Q10" s="13"/>
      <c r="R10" s="13"/>
      <c r="S10" s="13"/>
      <c r="T10" s="13"/>
    </row>
    <row r="11" spans="1:20" ht="15" x14ac:dyDescent="0.2">
      <c r="A11" s="274">
        <v>44044</v>
      </c>
      <c r="B11" s="256"/>
      <c r="C11" s="2">
        <v>33.68552412645591</v>
      </c>
      <c r="D11" s="13"/>
      <c r="E11" s="13"/>
      <c r="F11" s="13"/>
      <c r="G11" s="13"/>
      <c r="H11" s="13"/>
      <c r="I11" s="13"/>
      <c r="J11" s="13"/>
      <c r="K11" s="13"/>
      <c r="L11" s="13"/>
      <c r="M11" s="13"/>
      <c r="N11" s="13"/>
      <c r="O11" s="13"/>
      <c r="P11" s="13"/>
      <c r="Q11" s="13"/>
      <c r="R11" s="13"/>
      <c r="S11" s="13"/>
      <c r="T11" s="13"/>
    </row>
    <row r="12" spans="1:20" ht="15" x14ac:dyDescent="0.2">
      <c r="A12" s="274">
        <v>44075</v>
      </c>
      <c r="B12" s="256"/>
      <c r="C12" s="2">
        <v>33.815609090054785</v>
      </c>
      <c r="D12" s="13"/>
      <c r="E12" s="13"/>
      <c r="F12" s="13"/>
      <c r="G12" s="13"/>
      <c r="H12" s="13"/>
      <c r="I12" s="13"/>
      <c r="J12" s="13"/>
      <c r="K12" s="13"/>
      <c r="L12" s="13"/>
      <c r="M12" s="13"/>
      <c r="N12" s="13"/>
      <c r="O12" s="13"/>
      <c r="P12" s="13"/>
      <c r="Q12" s="13"/>
      <c r="R12" s="13"/>
      <c r="S12" s="13"/>
      <c r="T12" s="13"/>
    </row>
    <row r="13" spans="1:20" ht="15" x14ac:dyDescent="0.2">
      <c r="A13" s="274">
        <v>44105</v>
      </c>
      <c r="B13" s="256"/>
      <c r="C13" s="2">
        <v>32.251655629139073</v>
      </c>
      <c r="D13" s="13"/>
      <c r="E13" s="13"/>
      <c r="F13" s="13"/>
      <c r="G13" s="13"/>
      <c r="H13" s="13"/>
      <c r="I13" s="13"/>
      <c r="J13" s="13"/>
      <c r="K13" s="13"/>
      <c r="L13" s="13"/>
      <c r="M13" s="13"/>
      <c r="N13" s="13"/>
      <c r="O13" s="13"/>
      <c r="P13" s="13"/>
      <c r="Q13" s="13"/>
      <c r="R13" s="13"/>
      <c r="S13" s="13"/>
      <c r="T13" s="13"/>
    </row>
    <row r="14" spans="1:20" ht="15" x14ac:dyDescent="0.2">
      <c r="A14" s="274">
        <v>44136</v>
      </c>
      <c r="B14" s="256"/>
      <c r="C14" s="2">
        <v>32.138103161397666</v>
      </c>
      <c r="D14" s="13"/>
      <c r="E14" s="13"/>
      <c r="F14" s="13"/>
      <c r="G14" s="13"/>
      <c r="H14" s="13"/>
      <c r="I14" s="13"/>
      <c r="J14" s="13"/>
      <c r="K14" s="13"/>
      <c r="L14" s="13"/>
      <c r="M14" s="13"/>
      <c r="N14" s="13"/>
      <c r="O14" s="13"/>
      <c r="P14" s="13"/>
      <c r="Q14" s="13"/>
      <c r="R14" s="13"/>
      <c r="S14" s="13"/>
      <c r="T14" s="13"/>
    </row>
    <row r="15" spans="1:20" ht="15" x14ac:dyDescent="0.2">
      <c r="A15" s="274">
        <v>44166</v>
      </c>
      <c r="B15" s="256"/>
      <c r="C15" s="2">
        <v>32.371048252911812</v>
      </c>
      <c r="D15" s="13"/>
      <c r="E15" s="13"/>
      <c r="F15" s="13"/>
      <c r="G15" s="13"/>
      <c r="H15" s="13"/>
      <c r="I15" s="13"/>
      <c r="J15" s="13"/>
      <c r="K15" s="13"/>
      <c r="L15" s="13"/>
      <c r="M15" s="13"/>
      <c r="N15" s="13"/>
      <c r="O15" s="13"/>
      <c r="P15" s="13"/>
      <c r="Q15" s="13"/>
      <c r="R15" s="13"/>
      <c r="S15" s="13"/>
      <c r="T15" s="13"/>
    </row>
    <row r="16" spans="1:20" ht="15" x14ac:dyDescent="0.2">
      <c r="A16" s="274">
        <v>44197</v>
      </c>
      <c r="B16" s="256"/>
      <c r="C16" s="168">
        <v>33.760399334442596</v>
      </c>
      <c r="D16" s="13"/>
      <c r="E16" s="13"/>
      <c r="F16" s="13"/>
      <c r="G16" s="13"/>
      <c r="H16" s="13"/>
      <c r="I16" s="13"/>
      <c r="J16" s="13"/>
      <c r="K16" s="13"/>
      <c r="L16" s="13"/>
      <c r="M16" s="13"/>
      <c r="N16" s="13"/>
      <c r="O16" s="13"/>
      <c r="P16" s="13"/>
      <c r="Q16" s="13"/>
      <c r="R16" s="13"/>
      <c r="S16" s="13"/>
      <c r="T16" s="13"/>
    </row>
    <row r="17" spans="1:20" ht="15" x14ac:dyDescent="0.2">
      <c r="A17" s="274">
        <v>44228</v>
      </c>
      <c r="B17" s="256"/>
      <c r="C17" s="2">
        <v>34.134775374376041</v>
      </c>
      <c r="D17" s="13"/>
      <c r="E17" s="13"/>
      <c r="F17" s="13"/>
      <c r="G17" s="13"/>
      <c r="H17" s="13"/>
      <c r="I17" s="13"/>
      <c r="J17" s="13"/>
      <c r="K17" s="13"/>
      <c r="L17" s="13"/>
      <c r="M17" s="13"/>
      <c r="N17" s="13"/>
      <c r="O17" s="13"/>
      <c r="P17" s="13"/>
      <c r="Q17" s="13"/>
      <c r="R17" s="13"/>
      <c r="S17" s="13"/>
      <c r="T17" s="13"/>
    </row>
    <row r="18" spans="1:20" ht="15" x14ac:dyDescent="0.2">
      <c r="A18" s="274">
        <v>44256</v>
      </c>
      <c r="B18" s="256"/>
      <c r="C18" s="2">
        <v>37.868988391376448</v>
      </c>
      <c r="D18" s="13"/>
      <c r="E18" s="13"/>
      <c r="F18" s="13"/>
      <c r="G18" s="13"/>
      <c r="H18" s="13"/>
      <c r="I18" s="13"/>
      <c r="J18" s="13"/>
      <c r="K18" s="13"/>
      <c r="L18" s="13"/>
      <c r="M18" s="13"/>
      <c r="N18" s="13"/>
      <c r="O18" s="13"/>
      <c r="P18" s="13"/>
      <c r="Q18" s="13"/>
      <c r="R18" s="13"/>
      <c r="S18" s="13"/>
      <c r="T18" s="13"/>
    </row>
    <row r="19" spans="1:20" ht="15" x14ac:dyDescent="0.2">
      <c r="A19" s="274">
        <v>44287</v>
      </c>
      <c r="B19" s="256"/>
      <c r="C19" s="2">
        <v>39.692179700499167</v>
      </c>
      <c r="D19" s="13"/>
      <c r="E19" s="13"/>
      <c r="F19" s="13"/>
      <c r="G19" s="13"/>
      <c r="H19" s="13"/>
      <c r="I19" s="13"/>
      <c r="J19" s="13"/>
      <c r="K19" s="13"/>
      <c r="L19" s="13"/>
      <c r="M19" s="13"/>
      <c r="N19" s="13"/>
      <c r="O19" s="13"/>
      <c r="P19" s="13"/>
      <c r="Q19" s="13"/>
      <c r="R19" s="13"/>
      <c r="S19" s="13"/>
      <c r="T19" s="13"/>
    </row>
    <row r="20" spans="1:20" ht="15" x14ac:dyDescent="0.2">
      <c r="A20" s="274">
        <v>44317</v>
      </c>
      <c r="B20" s="256"/>
      <c r="C20" s="2">
        <v>38.885191347753747</v>
      </c>
      <c r="D20" s="13"/>
      <c r="E20" s="13"/>
      <c r="F20" s="13"/>
      <c r="G20" s="13"/>
      <c r="H20" s="13"/>
      <c r="I20" s="13"/>
      <c r="J20" s="13"/>
      <c r="K20" s="13"/>
      <c r="L20" s="13"/>
      <c r="M20" s="13"/>
      <c r="N20" s="13"/>
      <c r="O20" s="13"/>
      <c r="P20" s="13"/>
      <c r="Q20" s="13"/>
      <c r="R20" s="13"/>
      <c r="S20" s="13"/>
      <c r="T20" s="13"/>
    </row>
    <row r="21" spans="1:20" ht="15" x14ac:dyDescent="0.2">
      <c r="A21" s="274">
        <v>44348</v>
      </c>
      <c r="B21" s="256"/>
      <c r="C21" s="2">
        <v>41.229235880398669</v>
      </c>
      <c r="D21" s="13"/>
      <c r="E21" s="13"/>
      <c r="F21" s="13"/>
      <c r="G21" s="13"/>
      <c r="H21" s="13"/>
      <c r="I21" s="13"/>
      <c r="J21" s="13"/>
      <c r="K21" s="13"/>
      <c r="L21" s="13"/>
      <c r="M21" s="13"/>
      <c r="N21" s="13"/>
      <c r="O21" s="13"/>
      <c r="P21" s="13"/>
      <c r="Q21" s="13"/>
      <c r="R21" s="13"/>
      <c r="S21" s="13"/>
      <c r="T21" s="13"/>
    </row>
    <row r="22" spans="1:20" ht="15" x14ac:dyDescent="0.2">
      <c r="A22" s="274">
        <v>44378</v>
      </c>
      <c r="B22" s="256"/>
      <c r="C22" s="2">
        <v>37.034883720930239</v>
      </c>
      <c r="D22" s="13"/>
      <c r="E22" s="13"/>
      <c r="F22" s="13"/>
      <c r="G22" s="13"/>
      <c r="H22" s="13"/>
      <c r="I22" s="13"/>
      <c r="J22" s="13"/>
      <c r="K22" s="13"/>
      <c r="L22" s="13"/>
      <c r="M22" s="13"/>
      <c r="N22" s="13"/>
      <c r="O22" s="13"/>
      <c r="P22" s="13"/>
      <c r="Q22" s="13"/>
      <c r="R22" s="13"/>
      <c r="S22" s="13"/>
      <c r="T22" s="13"/>
    </row>
    <row r="23" spans="1:20" ht="15" x14ac:dyDescent="0.2">
      <c r="A23" s="274">
        <v>44409</v>
      </c>
      <c r="B23" s="256"/>
      <c r="C23" s="2">
        <v>36.608623548922054</v>
      </c>
      <c r="D23" s="13"/>
      <c r="E23" s="13"/>
      <c r="F23" s="13"/>
      <c r="G23" s="13"/>
      <c r="H23" s="13"/>
      <c r="I23" s="13"/>
      <c r="J23" s="13"/>
      <c r="K23" s="13"/>
      <c r="L23" s="13"/>
      <c r="M23" s="13"/>
      <c r="N23" s="13"/>
      <c r="O23" s="13"/>
      <c r="P23" s="13"/>
      <c r="Q23" s="13"/>
      <c r="R23" s="13"/>
      <c r="S23" s="13"/>
      <c r="T23" s="13"/>
    </row>
    <row r="24" spans="1:20" ht="15" x14ac:dyDescent="0.2">
      <c r="A24" s="274">
        <v>44440</v>
      </c>
      <c r="B24" s="256"/>
      <c r="C24" s="2">
        <v>38.843594009983363</v>
      </c>
      <c r="D24" s="13"/>
      <c r="E24" s="13"/>
      <c r="F24" s="13"/>
      <c r="G24" s="13"/>
      <c r="H24" s="13"/>
      <c r="I24" s="13"/>
      <c r="J24" s="13"/>
      <c r="K24" s="13"/>
      <c r="L24" s="13"/>
      <c r="M24" s="13"/>
      <c r="N24" s="13"/>
      <c r="O24" s="13"/>
      <c r="P24" s="13"/>
      <c r="Q24" s="13"/>
      <c r="R24" s="13"/>
      <c r="S24" s="13"/>
      <c r="T24" s="13"/>
    </row>
    <row r="25" spans="1:20" ht="15" x14ac:dyDescent="0.2">
      <c r="A25" s="274">
        <v>44470</v>
      </c>
      <c r="B25" s="256"/>
      <c r="C25" s="2">
        <v>38.928571428571431</v>
      </c>
      <c r="D25" s="13"/>
      <c r="E25" s="13"/>
      <c r="F25" s="13"/>
      <c r="G25" s="13"/>
      <c r="H25" s="13"/>
      <c r="I25" s="13"/>
      <c r="J25" s="13"/>
      <c r="K25" s="13"/>
      <c r="L25" s="13"/>
      <c r="M25" s="13"/>
      <c r="N25" s="13"/>
      <c r="O25" s="13"/>
      <c r="P25" s="13"/>
      <c r="Q25" s="13"/>
      <c r="R25" s="13"/>
      <c r="S25" s="13"/>
      <c r="T25" s="13"/>
    </row>
    <row r="26" spans="1:20" ht="15" x14ac:dyDescent="0.2">
      <c r="A26" s="274">
        <v>44501</v>
      </c>
      <c r="B26" s="256"/>
      <c r="C26" s="2">
        <v>37.895174708818629</v>
      </c>
      <c r="D26" s="13"/>
      <c r="E26" s="13"/>
      <c r="F26" s="13"/>
      <c r="G26" s="13"/>
      <c r="H26" s="13"/>
      <c r="I26" s="13"/>
      <c r="J26" s="13"/>
      <c r="K26" s="13"/>
      <c r="L26" s="13"/>
      <c r="M26" s="13"/>
      <c r="N26" s="13"/>
      <c r="O26" s="13"/>
      <c r="P26" s="13"/>
      <c r="Q26" s="13"/>
      <c r="R26" s="13"/>
      <c r="S26" s="13"/>
      <c r="T26" s="13"/>
    </row>
    <row r="27" spans="1:20" ht="15" x14ac:dyDescent="0.2">
      <c r="A27" s="274">
        <v>44531</v>
      </c>
      <c r="B27" s="256"/>
      <c r="C27" s="2">
        <v>39.08</v>
      </c>
      <c r="D27" s="13"/>
      <c r="E27" s="13"/>
      <c r="F27" s="13"/>
      <c r="G27" s="13"/>
      <c r="H27" s="13"/>
      <c r="I27" s="13"/>
      <c r="J27" s="13"/>
      <c r="K27" s="13"/>
      <c r="L27" s="13"/>
      <c r="M27" s="13"/>
      <c r="N27" s="13"/>
      <c r="O27" s="13"/>
      <c r="P27" s="13"/>
      <c r="Q27" s="13"/>
      <c r="R27" s="13"/>
      <c r="S27" s="13"/>
      <c r="T27" s="13"/>
    </row>
    <row r="28" spans="1:20" x14ac:dyDescent="0.2">
      <c r="A28" s="13"/>
      <c r="B28" s="13"/>
      <c r="C28" s="13"/>
      <c r="D28" s="13"/>
      <c r="E28" s="13"/>
      <c r="F28" s="13"/>
      <c r="G28" s="13"/>
      <c r="H28" s="13"/>
      <c r="I28" s="13"/>
      <c r="J28" s="13"/>
      <c r="K28" s="13"/>
      <c r="L28" s="13"/>
      <c r="M28" s="13"/>
      <c r="N28" s="13"/>
      <c r="O28" s="13"/>
      <c r="P28" s="13"/>
      <c r="Q28" s="13"/>
      <c r="R28" s="13"/>
      <c r="S28" s="13"/>
      <c r="T28" s="13"/>
    </row>
    <row r="29" spans="1:20" x14ac:dyDescent="0.2">
      <c r="A29" s="13"/>
      <c r="B29" s="13"/>
      <c r="C29" s="13"/>
      <c r="D29" s="13"/>
      <c r="E29" s="13"/>
      <c r="F29" s="13"/>
      <c r="G29" s="13"/>
      <c r="H29" s="13"/>
      <c r="I29" s="13"/>
      <c r="J29" s="13"/>
      <c r="K29" s="13"/>
      <c r="L29" s="13"/>
      <c r="M29" s="13"/>
      <c r="N29" s="13"/>
      <c r="O29" s="13"/>
      <c r="P29" s="13"/>
      <c r="Q29" s="13"/>
      <c r="R29" s="13"/>
      <c r="S29" s="13"/>
      <c r="T29" s="13"/>
    </row>
    <row r="152" spans="2:2" x14ac:dyDescent="0.2">
      <c r="B152" s="220"/>
    </row>
  </sheetData>
  <mergeCells count="23">
    <mergeCell ref="A6:B6"/>
    <mergeCell ref="A7:B7"/>
    <mergeCell ref="A8:B8"/>
    <mergeCell ref="A9:B9"/>
    <mergeCell ref="H1:I1"/>
    <mergeCell ref="A10:B10"/>
    <mergeCell ref="A11:B11"/>
    <mergeCell ref="A12:B12"/>
    <mergeCell ref="A13:B13"/>
    <mergeCell ref="A14:B14"/>
    <mergeCell ref="A15:B15"/>
    <mergeCell ref="A16:B16"/>
    <mergeCell ref="A17:B17"/>
    <mergeCell ref="A18:B18"/>
    <mergeCell ref="A19:B19"/>
    <mergeCell ref="A25:B25"/>
    <mergeCell ref="A26:B26"/>
    <mergeCell ref="A27:B27"/>
    <mergeCell ref="A20:B20"/>
    <mergeCell ref="A21:B21"/>
    <mergeCell ref="A22:B22"/>
    <mergeCell ref="A23:B23"/>
    <mergeCell ref="A24:B24"/>
  </mergeCells>
  <hyperlinks>
    <hyperlink ref="H1:I1" location="Index!A1" display="Regresar al Índice" xr:uid="{00000000-0004-0000-2100-000000000000}"/>
  </hyperlinks>
  <pageMargins left="0.7" right="0.7" top="0.75" bottom="0.75" header="0.3" footer="0.3"/>
  <pageSetup orientation="portrait" horizontalDpi="4294967295" verticalDpi="4294967295"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1"/>
  <dimension ref="A1:AN422"/>
  <sheetViews>
    <sheetView topLeftCell="AJ16" zoomScale="106" zoomScaleNormal="106" workbookViewId="0"/>
  </sheetViews>
  <sheetFormatPr baseColWidth="10" defaultColWidth="9.140625" defaultRowHeight="14.25" x14ac:dyDescent="0.2"/>
  <cols>
    <col min="1" max="1" width="6.140625" style="69" bestFit="1" customWidth="1"/>
    <col min="2" max="2" width="11.42578125" style="69" bestFit="1" customWidth="1"/>
    <col min="3" max="3" width="7.85546875" style="69" bestFit="1" customWidth="1"/>
    <col min="4" max="4" width="12.7109375" style="69" customWidth="1"/>
    <col min="5" max="5" width="12.140625" style="69" customWidth="1"/>
    <col min="6" max="6" width="11.140625" style="69" customWidth="1"/>
    <col min="7" max="7" width="12.140625" style="69" customWidth="1"/>
    <col min="8" max="8" width="9.7109375" style="69" bestFit="1" customWidth="1"/>
    <col min="9" max="9" width="9.140625" style="69"/>
    <col min="10" max="11" width="9.140625" style="69" bestFit="1" customWidth="1"/>
    <col min="12" max="12" width="9.28515625" style="69" bestFit="1" customWidth="1"/>
    <col min="13" max="13" width="9.140625" style="69" bestFit="1" customWidth="1"/>
    <col min="14" max="14" width="9.7109375" style="69" bestFit="1" customWidth="1"/>
    <col min="15" max="15" width="9.140625" style="69"/>
    <col min="16" max="16" width="6.140625" style="69" bestFit="1" customWidth="1"/>
    <col min="17" max="17" width="11.42578125" style="69" bestFit="1" customWidth="1"/>
    <col min="18" max="18" width="8.7109375" style="69" bestFit="1" customWidth="1"/>
    <col min="19" max="19" width="10.85546875" style="69" bestFit="1" customWidth="1"/>
    <col min="20" max="20" width="9.140625" style="69" bestFit="1" customWidth="1"/>
    <col min="21" max="21" width="9.28515625" style="69" bestFit="1" customWidth="1"/>
    <col min="22" max="22" width="10.85546875" style="69" bestFit="1" customWidth="1"/>
    <col min="23" max="23" width="9.7109375" style="69" bestFit="1" customWidth="1"/>
    <col min="24" max="24" width="9.140625" style="69"/>
    <col min="25" max="25" width="12.140625" style="69" bestFit="1" customWidth="1"/>
    <col min="26" max="26" width="9.140625" style="69" bestFit="1" customWidth="1"/>
    <col min="27" max="27" width="9.28515625" style="69" bestFit="1" customWidth="1"/>
    <col min="28" max="28" width="12.140625" style="69" bestFit="1" customWidth="1"/>
    <col min="29" max="29" width="9.7109375" style="69" bestFit="1" customWidth="1"/>
    <col min="30" max="30" width="9.140625" style="41"/>
    <col min="31" max="31" width="11.42578125" style="41" bestFit="1" customWidth="1"/>
    <col min="32" max="34" width="11.42578125" style="41" customWidth="1"/>
    <col min="35" max="35" width="32.42578125" style="41" bestFit="1" customWidth="1"/>
    <col min="36" max="36" width="15.7109375" style="41" bestFit="1" customWidth="1"/>
    <col min="37" max="38" width="9.140625" style="41"/>
    <col min="39" max="40" width="9.28515625" style="41" bestFit="1" customWidth="1"/>
    <col min="41" max="16384" width="9.140625" style="69"/>
  </cols>
  <sheetData>
    <row r="1" spans="1:40" s="41" customFormat="1" x14ac:dyDescent="0.2">
      <c r="A1" s="13" t="s">
        <v>1163</v>
      </c>
      <c r="B1" s="69"/>
      <c r="C1" s="69"/>
      <c r="D1" s="69"/>
      <c r="E1" s="69"/>
      <c r="F1" s="69"/>
      <c r="G1" s="69"/>
      <c r="H1" s="291" t="s">
        <v>38</v>
      </c>
      <c r="I1" s="291"/>
      <c r="J1" s="69"/>
      <c r="K1" s="69"/>
      <c r="L1" s="69"/>
      <c r="M1" s="69"/>
      <c r="N1" s="69"/>
      <c r="O1" s="69"/>
      <c r="P1" s="69"/>
      <c r="Q1" s="69"/>
      <c r="R1" s="69"/>
      <c r="S1" s="69"/>
      <c r="T1" s="69"/>
      <c r="U1" s="69"/>
      <c r="V1" s="69"/>
      <c r="W1" s="69"/>
      <c r="X1" s="69"/>
      <c r="Y1" s="69"/>
      <c r="Z1" s="69"/>
      <c r="AA1" s="69"/>
      <c r="AB1" s="69"/>
      <c r="AC1" s="69"/>
    </row>
    <row r="2" spans="1:40" x14ac:dyDescent="0.2">
      <c r="A2" s="70" t="s">
        <v>782</v>
      </c>
    </row>
    <row r="3" spans="1:40" x14ac:dyDescent="0.2">
      <c r="A3" s="70" t="s">
        <v>780</v>
      </c>
    </row>
    <row r="6" spans="1:40" s="41" customFormat="1" ht="15" x14ac:dyDescent="0.25">
      <c r="A6" s="13"/>
      <c r="B6" s="13"/>
      <c r="C6" s="17"/>
      <c r="D6" s="277" t="s">
        <v>500</v>
      </c>
      <c r="E6" s="277"/>
      <c r="F6" s="277"/>
      <c r="G6" s="277"/>
      <c r="H6" s="277"/>
      <c r="I6" s="17"/>
      <c r="J6" s="277" t="s">
        <v>501</v>
      </c>
      <c r="K6" s="277"/>
      <c r="L6" s="277"/>
      <c r="M6" s="277"/>
      <c r="N6" s="277"/>
      <c r="O6" s="13"/>
      <c r="P6" s="13"/>
      <c r="Q6" s="13"/>
      <c r="R6" s="13"/>
      <c r="S6" s="277" t="s">
        <v>500</v>
      </c>
      <c r="T6" s="277"/>
      <c r="U6" s="277"/>
      <c r="V6" s="277"/>
      <c r="W6" s="277"/>
      <c r="X6" s="13"/>
      <c r="Y6" s="277" t="s">
        <v>501</v>
      </c>
      <c r="Z6" s="277"/>
      <c r="AA6" s="277"/>
      <c r="AB6" s="277"/>
      <c r="AC6" s="277"/>
      <c r="AD6" s="13"/>
      <c r="AE6" s="13"/>
      <c r="AF6" s="13"/>
      <c r="AG6" s="13"/>
      <c r="AH6" s="13"/>
      <c r="AI6" s="13" t="s">
        <v>490</v>
      </c>
      <c r="AJ6" s="13"/>
      <c r="AK6" s="13"/>
      <c r="AL6" s="13"/>
      <c r="AM6" s="13" t="s">
        <v>490</v>
      </c>
      <c r="AN6" s="13"/>
    </row>
    <row r="7" spans="1:40" s="41" customFormat="1" ht="90" x14ac:dyDescent="0.2">
      <c r="A7" s="321"/>
      <c r="B7" s="13"/>
      <c r="C7" s="359" t="s">
        <v>2</v>
      </c>
      <c r="D7" s="360" t="s">
        <v>1353</v>
      </c>
      <c r="E7" s="360" t="s">
        <v>1354</v>
      </c>
      <c r="F7" s="360" t="s">
        <v>1355</v>
      </c>
      <c r="G7" s="360" t="s">
        <v>502</v>
      </c>
      <c r="H7" s="361" t="s">
        <v>0</v>
      </c>
      <c r="I7" s="362"/>
      <c r="J7" s="360" t="s">
        <v>1353</v>
      </c>
      <c r="K7" s="360" t="s">
        <v>1354</v>
      </c>
      <c r="L7" s="360" t="s">
        <v>1355</v>
      </c>
      <c r="M7" s="360" t="s">
        <v>502</v>
      </c>
      <c r="N7" s="361" t="s">
        <v>503</v>
      </c>
      <c r="O7" s="13"/>
      <c r="P7" s="13"/>
      <c r="Q7" s="13"/>
      <c r="R7" s="359" t="s">
        <v>2</v>
      </c>
      <c r="S7" s="360" t="s">
        <v>1353</v>
      </c>
      <c r="T7" s="360" t="s">
        <v>1354</v>
      </c>
      <c r="U7" s="360" t="s">
        <v>1355</v>
      </c>
      <c r="V7" s="360" t="s">
        <v>502</v>
      </c>
      <c r="W7" s="361" t="s">
        <v>1</v>
      </c>
      <c r="X7" s="362"/>
      <c r="Y7" s="360" t="s">
        <v>1353</v>
      </c>
      <c r="Z7" s="360" t="s">
        <v>1354</v>
      </c>
      <c r="AA7" s="360" t="s">
        <v>1355</v>
      </c>
      <c r="AB7" s="360" t="s">
        <v>502</v>
      </c>
      <c r="AC7" s="361" t="s">
        <v>503</v>
      </c>
      <c r="AD7" s="13"/>
      <c r="AE7" s="363" t="s">
        <v>400</v>
      </c>
      <c r="AF7" s="13"/>
      <c r="AG7" s="13"/>
      <c r="AH7" s="13"/>
      <c r="AI7" s="360" t="s">
        <v>466</v>
      </c>
      <c r="AJ7" s="360" t="s">
        <v>467</v>
      </c>
      <c r="AK7" s="13"/>
      <c r="AL7" s="13"/>
      <c r="AM7" s="360" t="s">
        <v>468</v>
      </c>
      <c r="AN7" s="360" t="s">
        <v>469</v>
      </c>
    </row>
    <row r="8" spans="1:40" s="41" customFormat="1" ht="15" x14ac:dyDescent="0.2">
      <c r="A8" s="13">
        <v>2018</v>
      </c>
      <c r="B8" s="13" t="s">
        <v>39</v>
      </c>
      <c r="C8" s="364" t="s">
        <v>0</v>
      </c>
      <c r="D8" s="364">
        <v>395444</v>
      </c>
      <c r="E8" s="365">
        <v>16331</v>
      </c>
      <c r="F8" s="365">
        <v>19832</v>
      </c>
      <c r="G8" s="365">
        <v>431607</v>
      </c>
      <c r="H8" s="366">
        <v>4.5949208423403699E-2</v>
      </c>
      <c r="I8" s="17"/>
      <c r="J8" s="364">
        <v>96340.516560269956</v>
      </c>
      <c r="K8" s="365">
        <v>4400.3771155299992</v>
      </c>
      <c r="L8" s="365">
        <v>6765.8196397199963</v>
      </c>
      <c r="M8" s="365">
        <v>107506.71331551996</v>
      </c>
      <c r="N8" s="366">
        <v>6.2933926924759451E-2</v>
      </c>
      <c r="O8" s="13"/>
      <c r="P8" s="13">
        <v>2018</v>
      </c>
      <c r="Q8" s="13" t="s">
        <v>39</v>
      </c>
      <c r="R8" s="13" t="s">
        <v>1</v>
      </c>
      <c r="S8" s="367">
        <v>4539339</v>
      </c>
      <c r="T8" s="367">
        <v>201752</v>
      </c>
      <c r="U8" s="367">
        <v>292123</v>
      </c>
      <c r="V8" s="367">
        <v>5033214</v>
      </c>
      <c r="W8" s="368">
        <v>5.8039058144557336E-2</v>
      </c>
      <c r="X8" s="369"/>
      <c r="Y8" s="367">
        <v>1169489.6247430597</v>
      </c>
      <c r="Z8" s="367">
        <v>55742.428130130014</v>
      </c>
      <c r="AA8" s="367">
        <v>104863.13944229996</v>
      </c>
      <c r="AB8" s="367">
        <v>1330095.1923154898</v>
      </c>
      <c r="AC8" s="368">
        <v>7.8838823001645089E-2</v>
      </c>
      <c r="AD8" s="13"/>
      <c r="AE8" s="13" t="s">
        <v>39</v>
      </c>
      <c r="AF8" s="13" t="s">
        <v>0</v>
      </c>
      <c r="AG8" s="13">
        <v>2018</v>
      </c>
      <c r="AH8" s="13" t="s">
        <v>39</v>
      </c>
      <c r="AI8" s="67">
        <f>K8/M8</f>
        <v>4.0931184479757965E-2</v>
      </c>
      <c r="AJ8" s="67">
        <f>L8/M8</f>
        <v>6.2933926924759451E-2</v>
      </c>
      <c r="AK8" s="13"/>
      <c r="AL8" s="13" t="s">
        <v>1</v>
      </c>
      <c r="AM8" s="67">
        <f>Z8/AB8</f>
        <v>4.1908600566468536E-2</v>
      </c>
      <c r="AN8" s="67">
        <f>AA8/AB8</f>
        <v>7.8838823001645075E-2</v>
      </c>
    </row>
    <row r="9" spans="1:40" s="41" customFormat="1" ht="15" x14ac:dyDescent="0.2">
      <c r="A9" s="13"/>
      <c r="B9" s="13" t="s">
        <v>40</v>
      </c>
      <c r="C9" s="364" t="s">
        <v>0</v>
      </c>
      <c r="D9" s="364">
        <v>396792</v>
      </c>
      <c r="E9" s="365">
        <v>15946</v>
      </c>
      <c r="F9" s="365">
        <v>19988</v>
      </c>
      <c r="G9" s="365">
        <v>432726</v>
      </c>
      <c r="H9" s="366">
        <v>4.619089215808618E-2</v>
      </c>
      <c r="I9" s="17"/>
      <c r="J9" s="364">
        <v>97417.589759420007</v>
      </c>
      <c r="K9" s="365">
        <v>4322.8508890399999</v>
      </c>
      <c r="L9" s="365">
        <v>6842.386196540001</v>
      </c>
      <c r="M9" s="365">
        <v>108582.82684500002</v>
      </c>
      <c r="N9" s="366">
        <v>6.3015362514989418E-2</v>
      </c>
      <c r="O9" s="13"/>
      <c r="P9" s="13"/>
      <c r="Q9" s="13" t="s">
        <v>40</v>
      </c>
      <c r="R9" s="13" t="s">
        <v>1</v>
      </c>
      <c r="S9" s="367">
        <v>4559076</v>
      </c>
      <c r="T9" s="367">
        <v>194516</v>
      </c>
      <c r="U9" s="367">
        <v>294575</v>
      </c>
      <c r="V9" s="367">
        <v>5048167</v>
      </c>
      <c r="W9" s="368">
        <v>5.8352863524522861E-2</v>
      </c>
      <c r="X9" s="369"/>
      <c r="Y9" s="367">
        <v>1183520.1715956097</v>
      </c>
      <c r="Z9" s="367">
        <v>54381.387081809997</v>
      </c>
      <c r="AA9" s="367">
        <v>106254.81239264998</v>
      </c>
      <c r="AB9" s="367">
        <v>1344156.37107007</v>
      </c>
      <c r="AC9" s="368">
        <v>7.9049442966268521E-2</v>
      </c>
      <c r="AD9" s="13"/>
      <c r="AE9" s="13" t="s">
        <v>40</v>
      </c>
      <c r="AF9" s="13" t="s">
        <v>0</v>
      </c>
      <c r="AG9" s="13"/>
      <c r="AH9" s="13" t="s">
        <v>40</v>
      </c>
      <c r="AI9" s="67">
        <f t="shared" ref="AI9:AI54" si="0">K9/M9</f>
        <v>3.9811552292802158E-2</v>
      </c>
      <c r="AJ9" s="67">
        <f t="shared" ref="AJ9:AJ54" si="1">L9/M9</f>
        <v>6.3015362514989418E-2</v>
      </c>
      <c r="AK9" s="13"/>
      <c r="AL9" s="13" t="s">
        <v>1</v>
      </c>
      <c r="AM9" s="67">
        <f t="shared" ref="AM9:AM54" si="2">Z9/AB9</f>
        <v>4.045763443320028E-2</v>
      </c>
      <c r="AN9" s="67">
        <f t="shared" ref="AN9:AN54" si="3">AA9/AB9</f>
        <v>7.9049442966268535E-2</v>
      </c>
    </row>
    <row r="10" spans="1:40" s="41" customFormat="1" ht="15" x14ac:dyDescent="0.2">
      <c r="A10" s="13"/>
      <c r="B10" s="13" t="s">
        <v>41</v>
      </c>
      <c r="C10" s="364" t="s">
        <v>0</v>
      </c>
      <c r="D10" s="364">
        <v>396959</v>
      </c>
      <c r="E10" s="365">
        <v>16544</v>
      </c>
      <c r="F10" s="365">
        <v>19890</v>
      </c>
      <c r="G10" s="364">
        <f t="shared" ref="G10:G11" si="4">SUM(D10:F10)</f>
        <v>433393</v>
      </c>
      <c r="H10" s="366">
        <v>4.5893680793183095E-2</v>
      </c>
      <c r="I10" s="17"/>
      <c r="J10" s="364">
        <v>96728.314309110079</v>
      </c>
      <c r="K10" s="365">
        <v>4468.5448575199989</v>
      </c>
      <c r="L10" s="365">
        <v>6822.9172032899987</v>
      </c>
      <c r="M10" s="365">
        <v>108019.77636992007</v>
      </c>
      <c r="N10" s="366">
        <v>6.3163593117657624E-2</v>
      </c>
      <c r="O10" s="13"/>
      <c r="P10" s="13"/>
      <c r="Q10" s="13" t="s">
        <v>41</v>
      </c>
      <c r="R10" s="13" t="s">
        <v>1</v>
      </c>
      <c r="S10" s="367">
        <v>4561466</v>
      </c>
      <c r="T10" s="367">
        <v>200791</v>
      </c>
      <c r="U10" s="367">
        <v>297369</v>
      </c>
      <c r="V10" s="367">
        <v>5059626</v>
      </c>
      <c r="W10" s="368">
        <v>5.8772921160575899E-2</v>
      </c>
      <c r="X10" s="369"/>
      <c r="Y10" s="367">
        <v>1176406.7522191401</v>
      </c>
      <c r="Z10" s="367">
        <v>55812.684088100003</v>
      </c>
      <c r="AA10" s="367">
        <v>107163.55743987</v>
      </c>
      <c r="AB10" s="367">
        <v>1339382.99374711</v>
      </c>
      <c r="AC10" s="368">
        <v>8.0009644694729903E-2</v>
      </c>
      <c r="AD10" s="13"/>
      <c r="AE10" s="13" t="s">
        <v>41</v>
      </c>
      <c r="AF10" s="13" t="s">
        <v>0</v>
      </c>
      <c r="AG10" s="13"/>
      <c r="AH10" s="13" t="s">
        <v>41</v>
      </c>
      <c r="AI10" s="67">
        <f t="shared" si="0"/>
        <v>4.1367840294514263E-2</v>
      </c>
      <c r="AJ10" s="67">
        <f t="shared" si="1"/>
        <v>6.3163593117657624E-2</v>
      </c>
      <c r="AK10" s="13"/>
      <c r="AL10" s="13" t="s">
        <v>1</v>
      </c>
      <c r="AM10" s="67">
        <f t="shared" si="2"/>
        <v>4.1670444039278311E-2</v>
      </c>
      <c r="AN10" s="67">
        <f t="shared" si="3"/>
        <v>8.0009644694729959E-2</v>
      </c>
    </row>
    <row r="11" spans="1:40" s="41" customFormat="1" ht="15" x14ac:dyDescent="0.2">
      <c r="A11" s="13"/>
      <c r="B11" s="13" t="s">
        <v>42</v>
      </c>
      <c r="C11" s="364" t="s">
        <v>0</v>
      </c>
      <c r="D11" s="364">
        <v>399346</v>
      </c>
      <c r="E11" s="365">
        <v>15796</v>
      </c>
      <c r="F11" s="365">
        <v>19644</v>
      </c>
      <c r="G11" s="364">
        <f t="shared" si="4"/>
        <v>434786</v>
      </c>
      <c r="H11" s="366">
        <v>4.5180847589388805E-2</v>
      </c>
      <c r="I11" s="17"/>
      <c r="J11" s="364">
        <v>98031.951187839994</v>
      </c>
      <c r="K11" s="365">
        <v>4309.6792990899985</v>
      </c>
      <c r="L11" s="365">
        <v>6726.7224611200008</v>
      </c>
      <c r="M11" s="365">
        <v>109068.35294805</v>
      </c>
      <c r="N11" s="366">
        <v>6.1674374640313716E-2</v>
      </c>
      <c r="O11" s="13"/>
      <c r="P11" s="13"/>
      <c r="Q11" s="13" t="s">
        <v>42</v>
      </c>
      <c r="R11" s="13" t="s">
        <v>1</v>
      </c>
      <c r="S11" s="367">
        <v>4585554</v>
      </c>
      <c r="T11" s="367">
        <v>192416</v>
      </c>
      <c r="U11" s="367">
        <v>299523</v>
      </c>
      <c r="V11" s="367">
        <v>5077493</v>
      </c>
      <c r="W11" s="368">
        <v>5.8990332433742403E-2</v>
      </c>
      <c r="X11" s="369"/>
      <c r="Y11" s="367">
        <v>1190570.0052648301</v>
      </c>
      <c r="Z11" s="367">
        <v>54139.186366900001</v>
      </c>
      <c r="AA11" s="367">
        <v>107446.57736124999</v>
      </c>
      <c r="AB11" s="367">
        <v>1352155.7689929802</v>
      </c>
      <c r="AC11" s="368">
        <v>7.9463165284034562E-2</v>
      </c>
      <c r="AD11" s="13"/>
      <c r="AE11" s="13" t="s">
        <v>42</v>
      </c>
      <c r="AF11" s="13" t="s">
        <v>0</v>
      </c>
      <c r="AG11" s="13"/>
      <c r="AH11" s="13" t="s">
        <v>42</v>
      </c>
      <c r="AI11" s="67">
        <f t="shared" si="0"/>
        <v>3.9513563582854579E-2</v>
      </c>
      <c r="AJ11" s="67">
        <f t="shared" si="1"/>
        <v>6.1674374640313716E-2</v>
      </c>
      <c r="AK11" s="13"/>
      <c r="AL11" s="13" t="s">
        <v>1</v>
      </c>
      <c r="AM11" s="67">
        <f t="shared" si="2"/>
        <v>4.0039163836293974E-2</v>
      </c>
      <c r="AN11" s="67">
        <f t="shared" si="3"/>
        <v>7.946316528403452E-2</v>
      </c>
    </row>
    <row r="12" spans="1:40" s="41" customFormat="1" ht="15" x14ac:dyDescent="0.2">
      <c r="A12" s="13"/>
      <c r="B12" s="13" t="s">
        <v>43</v>
      </c>
      <c r="C12" s="364" t="s">
        <v>0</v>
      </c>
      <c r="D12" s="364">
        <v>400196</v>
      </c>
      <c r="E12" s="365">
        <v>16142</v>
      </c>
      <c r="F12" s="365">
        <v>19492</v>
      </c>
      <c r="G12" s="365">
        <v>435830</v>
      </c>
      <c r="H12" s="366">
        <v>4.4723860220728266E-2</v>
      </c>
      <c r="I12" s="17"/>
      <c r="J12" s="364">
        <v>97669.719450770033</v>
      </c>
      <c r="K12" s="365">
        <v>4382.0836499300012</v>
      </c>
      <c r="L12" s="365">
        <v>6622.2960835700042</v>
      </c>
      <c r="M12" s="365">
        <v>108674.09918427005</v>
      </c>
      <c r="N12" s="366">
        <v>6.0937207055575426E-2</v>
      </c>
      <c r="O12" s="13"/>
      <c r="P12" s="13"/>
      <c r="Q12" s="13" t="s">
        <v>43</v>
      </c>
      <c r="R12" s="13" t="s">
        <v>1</v>
      </c>
      <c r="S12" s="367">
        <v>4587806</v>
      </c>
      <c r="T12" s="367">
        <v>197966</v>
      </c>
      <c r="U12" s="367">
        <v>296626</v>
      </c>
      <c r="V12" s="367">
        <v>5082398</v>
      </c>
      <c r="W12" s="368">
        <v>5.8363394602311741E-2</v>
      </c>
      <c r="X12" s="369"/>
      <c r="Y12" s="367">
        <v>1185305.58654708</v>
      </c>
      <c r="Z12" s="367">
        <v>55321.754173490001</v>
      </c>
      <c r="AA12" s="367">
        <v>105897.48005105001</v>
      </c>
      <c r="AB12" s="367">
        <v>1346524.8207716199</v>
      </c>
      <c r="AC12" s="368">
        <v>7.8645026380104857E-2</v>
      </c>
      <c r="AD12" s="13"/>
      <c r="AE12" s="13" t="s">
        <v>43</v>
      </c>
      <c r="AF12" s="13" t="s">
        <v>0</v>
      </c>
      <c r="AG12" s="13"/>
      <c r="AH12" s="13" t="s">
        <v>43</v>
      </c>
      <c r="AI12" s="67">
        <f t="shared" si="0"/>
        <v>4.0323165159157653E-2</v>
      </c>
      <c r="AJ12" s="67">
        <f t="shared" si="1"/>
        <v>6.0937207055575426E-2</v>
      </c>
      <c r="AK12" s="13"/>
      <c r="AL12" s="13" t="s">
        <v>1</v>
      </c>
      <c r="AM12" s="67">
        <f t="shared" si="2"/>
        <v>4.1084838036470894E-2</v>
      </c>
      <c r="AN12" s="67">
        <f t="shared" si="3"/>
        <v>7.8645026380104857E-2</v>
      </c>
    </row>
    <row r="13" spans="1:40" s="41" customFormat="1" ht="15" x14ac:dyDescent="0.2">
      <c r="A13" s="13"/>
      <c r="B13" s="13" t="s">
        <v>44</v>
      </c>
      <c r="C13" s="364" t="s">
        <v>0</v>
      </c>
      <c r="D13" s="365">
        <v>403605</v>
      </c>
      <c r="E13" s="365">
        <v>14961</v>
      </c>
      <c r="F13" s="365">
        <v>19429</v>
      </c>
      <c r="G13" s="365">
        <v>437995</v>
      </c>
      <c r="H13" s="366">
        <v>4.4358953869336408E-2</v>
      </c>
      <c r="I13" s="17"/>
      <c r="J13" s="364">
        <v>99391.866627610056</v>
      </c>
      <c r="K13" s="365">
        <v>4066.8764649399991</v>
      </c>
      <c r="L13" s="365">
        <v>6652.1276189300042</v>
      </c>
      <c r="M13" s="365">
        <v>110110.87071148008</v>
      </c>
      <c r="N13" s="366">
        <v>6.0412996245941576E-2</v>
      </c>
      <c r="O13" s="13"/>
      <c r="P13" s="13"/>
      <c r="Q13" s="13" t="s">
        <v>44</v>
      </c>
      <c r="R13" s="13" t="s">
        <v>1</v>
      </c>
      <c r="S13" s="367">
        <v>4627026</v>
      </c>
      <c r="T13" s="367">
        <v>178736</v>
      </c>
      <c r="U13" s="367">
        <v>293940</v>
      </c>
      <c r="V13" s="367">
        <v>5099702</v>
      </c>
      <c r="W13" s="368">
        <v>5.7638662023780998E-2</v>
      </c>
      <c r="X13" s="369"/>
      <c r="Y13" s="367">
        <v>1205848.31387716</v>
      </c>
      <c r="Z13" s="367">
        <v>50753.693778950008</v>
      </c>
      <c r="AA13" s="367">
        <v>105864.27648438001</v>
      </c>
      <c r="AB13" s="367">
        <v>1362466.2841404895</v>
      </c>
      <c r="AC13" s="368">
        <v>7.7700474291856933E-2</v>
      </c>
      <c r="AD13" s="13"/>
      <c r="AE13" s="13" t="s">
        <v>44</v>
      </c>
      <c r="AF13" s="13" t="s">
        <v>0</v>
      </c>
      <c r="AG13" s="13"/>
      <c r="AH13" s="13" t="s">
        <v>44</v>
      </c>
      <c r="AI13" s="67">
        <f t="shared" si="0"/>
        <v>3.6934377492993428E-2</v>
      </c>
      <c r="AJ13" s="67">
        <f t="shared" si="1"/>
        <v>6.0412996245941576E-2</v>
      </c>
      <c r="AK13" s="13"/>
      <c r="AL13" s="13" t="s">
        <v>1</v>
      </c>
      <c r="AM13" s="67">
        <f t="shared" si="2"/>
        <v>3.7251339258620939E-2</v>
      </c>
      <c r="AN13" s="67">
        <f t="shared" si="3"/>
        <v>7.7700474291856975E-2</v>
      </c>
    </row>
    <row r="14" spans="1:40" s="41" customFormat="1" ht="15" x14ac:dyDescent="0.2">
      <c r="A14" s="13"/>
      <c r="B14" s="13" t="s">
        <v>45</v>
      </c>
      <c r="C14" s="364" t="s">
        <v>0</v>
      </c>
      <c r="D14" s="365">
        <v>403404</v>
      </c>
      <c r="E14" s="365">
        <v>16076</v>
      </c>
      <c r="F14" s="364">
        <v>19622</v>
      </c>
      <c r="G14" s="365">
        <v>439102</v>
      </c>
      <c r="H14" s="366">
        <v>4.4686655947820779E-2</v>
      </c>
      <c r="I14" s="17"/>
      <c r="J14" s="370">
        <v>98731.634796059938</v>
      </c>
      <c r="K14" s="370">
        <v>4340.9931868799995</v>
      </c>
      <c r="L14" s="370">
        <v>6708.3229644900021</v>
      </c>
      <c r="M14" s="370">
        <v>109780.95094742994</v>
      </c>
      <c r="N14" s="366">
        <v>6.1106438836573483E-2</v>
      </c>
      <c r="O14" s="13"/>
      <c r="P14" s="13"/>
      <c r="Q14" s="13" t="s">
        <v>45</v>
      </c>
      <c r="R14" s="13" t="s">
        <v>1</v>
      </c>
      <c r="S14" s="367">
        <v>4626507</v>
      </c>
      <c r="T14" s="367">
        <v>190970</v>
      </c>
      <c r="U14" s="367">
        <v>293063</v>
      </c>
      <c r="V14" s="367">
        <v>5110540</v>
      </c>
      <c r="W14" s="368">
        <v>5.7344820703878648E-2</v>
      </c>
      <c r="X14" s="369"/>
      <c r="Y14" s="367">
        <v>1200281.94458741</v>
      </c>
      <c r="Z14" s="367">
        <v>53675.439663730001</v>
      </c>
      <c r="AA14" s="367">
        <v>105430.57014638999</v>
      </c>
      <c r="AB14" s="367">
        <v>1359387.9543975298</v>
      </c>
      <c r="AC14" s="368">
        <v>7.7557381471072398E-2</v>
      </c>
      <c r="AD14" s="13"/>
      <c r="AE14" s="13" t="s">
        <v>45</v>
      </c>
      <c r="AF14" s="13" t="s">
        <v>0</v>
      </c>
      <c r="AG14" s="13"/>
      <c r="AH14" s="13" t="s">
        <v>45</v>
      </c>
      <c r="AI14" s="67">
        <f t="shared" si="0"/>
        <v>3.9542317218209756E-2</v>
      </c>
      <c r="AJ14" s="67">
        <f t="shared" si="1"/>
        <v>6.110643883657349E-2</v>
      </c>
      <c r="AK14" s="13"/>
      <c r="AL14" s="13" t="s">
        <v>1</v>
      </c>
      <c r="AM14" s="67">
        <f t="shared" si="2"/>
        <v>3.9485004622921302E-2</v>
      </c>
      <c r="AN14" s="67">
        <f t="shared" si="3"/>
        <v>7.7557381471072398E-2</v>
      </c>
    </row>
    <row r="15" spans="1:40" s="41" customFormat="1" ht="15" x14ac:dyDescent="0.2">
      <c r="A15" s="13"/>
      <c r="B15" s="13" t="s">
        <v>46</v>
      </c>
      <c r="C15" s="364" t="s">
        <v>0</v>
      </c>
      <c r="D15" s="365">
        <v>406703</v>
      </c>
      <c r="E15" s="365">
        <v>14326</v>
      </c>
      <c r="F15" s="364">
        <v>19539</v>
      </c>
      <c r="G15" s="365">
        <v>440568</v>
      </c>
      <c r="H15" s="366">
        <v>4.4349566922699785E-2</v>
      </c>
      <c r="I15" s="371"/>
      <c r="J15" s="370">
        <v>100293.25028330012</v>
      </c>
      <c r="K15" s="370">
        <v>3912.5769256900007</v>
      </c>
      <c r="L15" s="370">
        <v>6721.1536631000026</v>
      </c>
      <c r="M15" s="370">
        <v>110926.98087209013</v>
      </c>
      <c r="N15" s="366">
        <v>6.0590792341586965E-2</v>
      </c>
      <c r="O15" s="13"/>
      <c r="P15" s="13"/>
      <c r="Q15" s="13" t="s">
        <v>46</v>
      </c>
      <c r="R15" s="13" t="s">
        <v>1</v>
      </c>
      <c r="S15" s="367">
        <v>4665140</v>
      </c>
      <c r="T15" s="367">
        <v>169529</v>
      </c>
      <c r="U15" s="367">
        <v>291543</v>
      </c>
      <c r="V15" s="367">
        <v>5126212</v>
      </c>
      <c r="W15" s="368">
        <v>5.6872989256004237E-2</v>
      </c>
      <c r="X15" s="369"/>
      <c r="Y15" s="367">
        <v>1219321.8335577301</v>
      </c>
      <c r="Z15" s="367">
        <v>48112.359253450013</v>
      </c>
      <c r="AA15" s="367">
        <v>105156.28578123997</v>
      </c>
      <c r="AB15" s="367">
        <v>1372590.4785924198</v>
      </c>
      <c r="AC15" s="368">
        <v>7.6611551239286535E-2</v>
      </c>
      <c r="AD15" s="13"/>
      <c r="AE15" s="13" t="s">
        <v>46</v>
      </c>
      <c r="AF15" s="13" t="s">
        <v>0</v>
      </c>
      <c r="AG15" s="13"/>
      <c r="AH15" s="13" t="s">
        <v>46</v>
      </c>
      <c r="AI15" s="67">
        <f t="shared" si="0"/>
        <v>3.5271643516572332E-2</v>
      </c>
      <c r="AJ15" s="67">
        <f t="shared" si="1"/>
        <v>6.0590792341586965E-2</v>
      </c>
      <c r="AK15" s="13"/>
      <c r="AL15" s="13" t="s">
        <v>1</v>
      </c>
      <c r="AM15" s="67">
        <f t="shared" si="2"/>
        <v>3.5052231531424317E-2</v>
      </c>
      <c r="AN15" s="67">
        <f t="shared" si="3"/>
        <v>7.6611551239286521E-2</v>
      </c>
    </row>
    <row r="16" spans="1:40" s="41" customFormat="1" ht="15" x14ac:dyDescent="0.2">
      <c r="A16" s="13"/>
      <c r="B16" s="13" t="s">
        <v>47</v>
      </c>
      <c r="C16" s="364" t="s">
        <v>0</v>
      </c>
      <c r="D16" s="365">
        <v>407015</v>
      </c>
      <c r="E16" s="365">
        <v>14959</v>
      </c>
      <c r="F16" s="364">
        <v>19214</v>
      </c>
      <c r="G16" s="365">
        <v>441188</v>
      </c>
      <c r="H16" s="366">
        <v>4.3550595211111813E-2</v>
      </c>
      <c r="I16" s="371"/>
      <c r="J16" s="370">
        <v>99681.01395154999</v>
      </c>
      <c r="K16" s="370">
        <v>4065.4530996999997</v>
      </c>
      <c r="L16" s="370">
        <v>6624.0082759500019</v>
      </c>
      <c r="M16" s="370">
        <v>110370.47532719998</v>
      </c>
      <c r="N16" s="366">
        <v>6.0016125293587137E-2</v>
      </c>
      <c r="O16" s="13"/>
      <c r="P16" s="13"/>
      <c r="Q16" s="13" t="s">
        <v>47</v>
      </c>
      <c r="R16" s="13" t="s">
        <v>1</v>
      </c>
      <c r="S16" s="367">
        <v>4666473</v>
      </c>
      <c r="T16" s="367">
        <v>179401</v>
      </c>
      <c r="U16" s="367">
        <v>288408</v>
      </c>
      <c r="V16" s="367">
        <v>5134282</v>
      </c>
      <c r="W16" s="368">
        <v>5.6172995561989E-2</v>
      </c>
      <c r="X16" s="369"/>
      <c r="Y16" s="367">
        <v>1212521.2289846397</v>
      </c>
      <c r="Z16" s="367">
        <v>50537.302808539986</v>
      </c>
      <c r="AA16" s="367">
        <v>104298.93604735</v>
      </c>
      <c r="AB16" s="367">
        <v>1367357.4678405304</v>
      </c>
      <c r="AC16" s="368">
        <v>7.6277738996861952E-2</v>
      </c>
      <c r="AD16" s="13"/>
      <c r="AE16" s="13" t="s">
        <v>47</v>
      </c>
      <c r="AF16" s="13" t="s">
        <v>0</v>
      </c>
      <c r="AG16" s="13"/>
      <c r="AH16" s="13" t="s">
        <v>47</v>
      </c>
      <c r="AI16" s="67">
        <f t="shared" si="0"/>
        <v>3.6834607150578243E-2</v>
      </c>
      <c r="AJ16" s="67">
        <f t="shared" si="1"/>
        <v>6.0016125293587137E-2</v>
      </c>
      <c r="AK16" s="13"/>
      <c r="AL16" s="13" t="s">
        <v>1</v>
      </c>
      <c r="AM16" s="67">
        <f t="shared" si="2"/>
        <v>3.6959832375328759E-2</v>
      </c>
      <c r="AN16" s="67">
        <f t="shared" si="3"/>
        <v>7.6277738996861924E-2</v>
      </c>
    </row>
    <row r="17" spans="1:40" s="41" customFormat="1" ht="15" x14ac:dyDescent="0.2">
      <c r="A17" s="13"/>
      <c r="B17" s="13" t="s">
        <v>48</v>
      </c>
      <c r="C17" s="364" t="s">
        <v>0</v>
      </c>
      <c r="D17" s="365">
        <v>409231</v>
      </c>
      <c r="E17" s="365">
        <v>13950</v>
      </c>
      <c r="F17" s="364">
        <v>19212</v>
      </c>
      <c r="G17" s="365">
        <v>442393</v>
      </c>
      <c r="H17" s="366">
        <v>4.3427450253507631E-2</v>
      </c>
      <c r="I17" s="371"/>
      <c r="J17" s="370">
        <v>101061.95285185</v>
      </c>
      <c r="K17" s="370">
        <v>3808.1827591099996</v>
      </c>
      <c r="L17" s="370">
        <v>6670.1955336599995</v>
      </c>
      <c r="M17" s="370">
        <v>111540.33114462001</v>
      </c>
      <c r="N17" s="366">
        <v>5.980075068103944E-2</v>
      </c>
      <c r="O17" s="13"/>
      <c r="P17" s="13"/>
      <c r="Q17" s="13" t="s">
        <v>48</v>
      </c>
      <c r="R17" s="13" t="s">
        <v>1</v>
      </c>
      <c r="S17" s="367">
        <v>4693376</v>
      </c>
      <c r="T17" s="367">
        <v>162497</v>
      </c>
      <c r="U17" s="367">
        <v>289226</v>
      </c>
      <c r="V17" s="367">
        <v>5145099</v>
      </c>
      <c r="W17" s="368">
        <v>5.6213884319815811E-2</v>
      </c>
      <c r="X17" s="369"/>
      <c r="Y17" s="367">
        <v>1229289.4141009497</v>
      </c>
      <c r="Z17" s="367">
        <v>46132.048463939995</v>
      </c>
      <c r="AA17" s="367">
        <v>105149.99160667999</v>
      </c>
      <c r="AB17" s="367">
        <v>1380571.4541715703</v>
      </c>
      <c r="AC17" s="368">
        <v>7.6164106746489713E-2</v>
      </c>
      <c r="AD17" s="13"/>
      <c r="AE17" s="13" t="s">
        <v>48</v>
      </c>
      <c r="AF17" s="13" t="s">
        <v>0</v>
      </c>
      <c r="AG17" s="13"/>
      <c r="AH17" s="13" t="s">
        <v>48</v>
      </c>
      <c r="AI17" s="67">
        <f t="shared" si="0"/>
        <v>3.4141755901481219E-2</v>
      </c>
      <c r="AJ17" s="67">
        <f t="shared" si="1"/>
        <v>5.980075068103944E-2</v>
      </c>
      <c r="AK17" s="13"/>
      <c r="AL17" s="13" t="s">
        <v>1</v>
      </c>
      <c r="AM17" s="67">
        <f t="shared" si="2"/>
        <v>3.3415183491260964E-2</v>
      </c>
      <c r="AN17" s="67">
        <f t="shared" si="3"/>
        <v>7.6164106746489699E-2</v>
      </c>
    </row>
    <row r="18" spans="1:40" s="41" customFormat="1" ht="15" x14ac:dyDescent="0.2">
      <c r="A18" s="13"/>
      <c r="B18" s="13" t="s">
        <v>49</v>
      </c>
      <c r="C18" s="364" t="s">
        <v>0</v>
      </c>
      <c r="D18" s="365">
        <v>410376</v>
      </c>
      <c r="E18" s="365">
        <v>13472</v>
      </c>
      <c r="F18" s="364">
        <v>19038</v>
      </c>
      <c r="G18" s="365">
        <v>442886</v>
      </c>
      <c r="H18" s="366">
        <v>4.2986231219772131E-2</v>
      </c>
      <c r="I18" s="371"/>
      <c r="J18" s="370">
        <v>100976.8651861199</v>
      </c>
      <c r="K18" s="370">
        <v>3649.5893952699998</v>
      </c>
      <c r="L18" s="370">
        <v>6610.0058081199995</v>
      </c>
      <c r="M18" s="370">
        <v>111236.4603895099</v>
      </c>
      <c r="N18" s="366">
        <v>5.9423014585093296E-2</v>
      </c>
      <c r="O18" s="13"/>
      <c r="P18" s="13"/>
      <c r="Q18" s="13" t="s">
        <v>49</v>
      </c>
      <c r="R18" s="13" t="s">
        <v>1</v>
      </c>
      <c r="S18" s="367">
        <v>4699327</v>
      </c>
      <c r="T18" s="367">
        <v>160253</v>
      </c>
      <c r="U18" s="367">
        <v>288087</v>
      </c>
      <c r="V18" s="367">
        <v>5147667</v>
      </c>
      <c r="W18" s="368">
        <v>5.5964575797152381E-2</v>
      </c>
      <c r="X18" s="369"/>
      <c r="Y18" s="367">
        <v>1226655.9842405398</v>
      </c>
      <c r="Z18" s="367">
        <v>45000.843678949997</v>
      </c>
      <c r="AA18" s="367">
        <v>104558.67558838004</v>
      </c>
      <c r="AB18" s="367">
        <v>1376215.50350787</v>
      </c>
      <c r="AC18" s="368">
        <v>7.5975510609979188E-2</v>
      </c>
      <c r="AD18" s="13"/>
      <c r="AE18" s="13" t="s">
        <v>49</v>
      </c>
      <c r="AF18" s="13" t="s">
        <v>0</v>
      </c>
      <c r="AG18" s="13"/>
      <c r="AH18" s="13" t="s">
        <v>49</v>
      </c>
      <c r="AI18" s="67">
        <f t="shared" si="0"/>
        <v>3.2809290968900451E-2</v>
      </c>
      <c r="AJ18" s="67">
        <f t="shared" si="1"/>
        <v>5.9423014585093296E-2</v>
      </c>
      <c r="AK18" s="13"/>
      <c r="AL18" s="13" t="s">
        <v>1</v>
      </c>
      <c r="AM18" s="67">
        <f t="shared" si="2"/>
        <v>3.269898032993105E-2</v>
      </c>
      <c r="AN18" s="67">
        <f t="shared" si="3"/>
        <v>7.5975510609979188E-2</v>
      </c>
    </row>
    <row r="19" spans="1:40" s="41" customFormat="1" ht="15" x14ac:dyDescent="0.2">
      <c r="A19" s="13"/>
      <c r="B19" s="13" t="s">
        <v>50</v>
      </c>
      <c r="C19" s="364" t="s">
        <v>0</v>
      </c>
      <c r="D19" s="365">
        <v>412272</v>
      </c>
      <c r="E19" s="365">
        <v>12398</v>
      </c>
      <c r="F19" s="364">
        <v>19467</v>
      </c>
      <c r="G19" s="365">
        <v>444137</v>
      </c>
      <c r="H19" s="366">
        <v>4.383107014277126E-2</v>
      </c>
      <c r="I19" s="371"/>
      <c r="J19" s="370">
        <v>102352.56572715998</v>
      </c>
      <c r="K19" s="370">
        <v>3391.2860491500005</v>
      </c>
      <c r="L19" s="370">
        <v>6779.1831900400039</v>
      </c>
      <c r="M19" s="370">
        <v>112523.03496634998</v>
      </c>
      <c r="N19" s="366">
        <v>6.0247070229374096E-2</v>
      </c>
      <c r="O19" s="13"/>
      <c r="P19" s="13"/>
      <c r="Q19" s="13" t="s">
        <v>50</v>
      </c>
      <c r="R19" s="13" t="s">
        <v>1</v>
      </c>
      <c r="S19" s="367">
        <v>4729523</v>
      </c>
      <c r="T19" s="367">
        <v>144631</v>
      </c>
      <c r="U19" s="367">
        <v>290012</v>
      </c>
      <c r="V19" s="367">
        <v>5164166</v>
      </c>
      <c r="W19" s="368">
        <v>5.6158535569925519E-2</v>
      </c>
      <c r="X19" s="369"/>
      <c r="Y19" s="367">
        <v>1245911.6393033501</v>
      </c>
      <c r="Z19" s="367">
        <v>41058.43927214</v>
      </c>
      <c r="AA19" s="367">
        <v>105528.75429682001</v>
      </c>
      <c r="AB19" s="367">
        <v>1392498.83287231</v>
      </c>
      <c r="AC19" s="368">
        <v>7.5783729081586107E-2</v>
      </c>
      <c r="AD19" s="13"/>
      <c r="AE19" s="13" t="s">
        <v>50</v>
      </c>
      <c r="AF19" s="13" t="s">
        <v>0</v>
      </c>
      <c r="AG19" s="13"/>
      <c r="AH19" s="13" t="s">
        <v>50</v>
      </c>
      <c r="AI19" s="67">
        <f t="shared" si="0"/>
        <v>3.0138593845821567E-2</v>
      </c>
      <c r="AJ19" s="67">
        <f t="shared" si="1"/>
        <v>6.0247070229374089E-2</v>
      </c>
      <c r="AK19" s="13"/>
      <c r="AL19" s="13" t="s">
        <v>1</v>
      </c>
      <c r="AM19" s="67">
        <f t="shared" si="2"/>
        <v>2.9485438912324746E-2</v>
      </c>
      <c r="AN19" s="67">
        <f t="shared" si="3"/>
        <v>7.5783729081586121E-2</v>
      </c>
    </row>
    <row r="20" spans="1:40" s="41" customFormat="1" ht="15" x14ac:dyDescent="0.2">
      <c r="A20" s="13">
        <v>2019</v>
      </c>
      <c r="B20" s="13" t="s">
        <v>39</v>
      </c>
      <c r="C20" s="364" t="s">
        <v>0</v>
      </c>
      <c r="D20" s="364">
        <v>408420</v>
      </c>
      <c r="E20" s="365">
        <v>16268</v>
      </c>
      <c r="F20" s="365">
        <v>19636</v>
      </c>
      <c r="G20" s="365">
        <v>444324</v>
      </c>
      <c r="H20" s="366">
        <v>4.4192976296576369E-2</v>
      </c>
      <c r="I20" s="17"/>
      <c r="J20" s="364">
        <v>103710.77771883</v>
      </c>
      <c r="K20" s="365">
        <v>4455.6328944199995</v>
      </c>
      <c r="L20" s="365">
        <v>7110.8330313199976</v>
      </c>
      <c r="M20" s="365">
        <v>115277.24364456999</v>
      </c>
      <c r="N20" s="366">
        <v>6.1684620541800628E-2</v>
      </c>
      <c r="O20" s="13"/>
      <c r="P20" s="13">
        <v>2019</v>
      </c>
      <c r="Q20" s="13" t="s">
        <v>39</v>
      </c>
      <c r="R20" s="13" t="s">
        <v>1</v>
      </c>
      <c r="S20" s="367">
        <v>4677706</v>
      </c>
      <c r="T20" s="367">
        <v>191588</v>
      </c>
      <c r="U20" s="367">
        <v>290506</v>
      </c>
      <c r="V20" s="367">
        <v>5159800</v>
      </c>
      <c r="W20" s="368">
        <v>5.6301794643203222E-2</v>
      </c>
      <c r="X20" s="369"/>
      <c r="Y20" s="367">
        <v>1263017.1620748397</v>
      </c>
      <c r="Z20" s="367">
        <v>54746.202005899991</v>
      </c>
      <c r="AA20" s="367">
        <v>109925.78364714998</v>
      </c>
      <c r="AB20" s="367">
        <v>1427689.1477278899</v>
      </c>
      <c r="AC20" s="368">
        <v>7.699560077352445E-2</v>
      </c>
      <c r="AD20" s="13"/>
      <c r="AE20" s="13" t="s">
        <v>39</v>
      </c>
      <c r="AF20" s="13" t="s">
        <v>0</v>
      </c>
      <c r="AG20" s="13">
        <v>2019</v>
      </c>
      <c r="AH20" s="13" t="s">
        <v>39</v>
      </c>
      <c r="AI20" s="67">
        <f t="shared" si="0"/>
        <v>3.8651452390359761E-2</v>
      </c>
      <c r="AJ20" s="67">
        <f t="shared" si="1"/>
        <v>6.1684620541800628E-2</v>
      </c>
      <c r="AK20" s="13"/>
      <c r="AL20" s="13" t="s">
        <v>1</v>
      </c>
      <c r="AM20" s="67">
        <f t="shared" si="2"/>
        <v>3.8346023777673439E-2</v>
      </c>
      <c r="AN20" s="67">
        <f t="shared" si="3"/>
        <v>7.699560077352445E-2</v>
      </c>
    </row>
    <row r="21" spans="1:40" s="41" customFormat="1" ht="15" x14ac:dyDescent="0.2">
      <c r="A21" s="13"/>
      <c r="B21" s="13" t="s">
        <v>40</v>
      </c>
      <c r="C21" s="364" t="s">
        <v>0</v>
      </c>
      <c r="D21" s="364">
        <v>411186</v>
      </c>
      <c r="E21" s="365">
        <v>14182</v>
      </c>
      <c r="F21" s="365">
        <v>19996</v>
      </c>
      <c r="G21" s="365">
        <v>445364</v>
      </c>
      <c r="H21" s="366">
        <v>4.4898105819060362E-2</v>
      </c>
      <c r="I21" s="17"/>
      <c r="J21" s="364">
        <v>105221.97193958996</v>
      </c>
      <c r="K21" s="365">
        <v>3910.9009963199983</v>
      </c>
      <c r="L21" s="365">
        <v>7216.4552163499984</v>
      </c>
      <c r="M21" s="365">
        <v>116349.32815225996</v>
      </c>
      <c r="N21" s="366">
        <v>6.2024038565192403E-2</v>
      </c>
      <c r="O21" s="13"/>
      <c r="P21" s="13"/>
      <c r="Q21" s="13" t="s">
        <v>40</v>
      </c>
      <c r="R21" s="13" t="s">
        <v>1</v>
      </c>
      <c r="S21" s="367">
        <v>4710902</v>
      </c>
      <c r="T21" s="367">
        <v>165624</v>
      </c>
      <c r="U21" s="367">
        <v>293944</v>
      </c>
      <c r="V21" s="367">
        <v>5170470</v>
      </c>
      <c r="W21" s="368">
        <v>5.6850537765425584E-2</v>
      </c>
      <c r="X21" s="369"/>
      <c r="Y21" s="367">
        <v>1281604.8156382099</v>
      </c>
      <c r="Z21" s="367">
        <v>47781.350793920006</v>
      </c>
      <c r="AA21" s="367">
        <v>110769.34604606</v>
      </c>
      <c r="AB21" s="367">
        <v>1440155.5124781895</v>
      </c>
      <c r="AC21" s="368">
        <v>7.6914850574331631E-2</v>
      </c>
      <c r="AD21" s="13"/>
      <c r="AE21" s="13" t="s">
        <v>40</v>
      </c>
      <c r="AF21" s="13" t="s">
        <v>0</v>
      </c>
      <c r="AG21" s="13"/>
      <c r="AH21" s="13" t="s">
        <v>40</v>
      </c>
      <c r="AI21" s="67">
        <f t="shared" si="0"/>
        <v>3.3613438585584417E-2</v>
      </c>
      <c r="AJ21" s="67">
        <f t="shared" si="1"/>
        <v>6.202403856519241E-2</v>
      </c>
      <c r="AK21" s="13"/>
      <c r="AL21" s="13" t="s">
        <v>1</v>
      </c>
      <c r="AM21" s="67">
        <f t="shared" si="2"/>
        <v>3.3177910565851919E-2</v>
      </c>
      <c r="AN21" s="67">
        <f t="shared" si="3"/>
        <v>7.6914850574331672E-2</v>
      </c>
    </row>
    <row r="22" spans="1:40" s="41" customFormat="1" ht="15" x14ac:dyDescent="0.2">
      <c r="A22" s="13"/>
      <c r="B22" s="13" t="s">
        <v>41</v>
      </c>
      <c r="C22" s="364" t="s">
        <v>0</v>
      </c>
      <c r="D22" s="364">
        <v>410713</v>
      </c>
      <c r="E22" s="365">
        <v>14968</v>
      </c>
      <c r="F22" s="365">
        <v>20175</v>
      </c>
      <c r="G22" s="365">
        <v>445856</v>
      </c>
      <c r="H22" s="366">
        <v>4.5250035886025983E-2</v>
      </c>
      <c r="I22" s="17"/>
      <c r="J22" s="364">
        <v>104490.20876656003</v>
      </c>
      <c r="K22" s="365">
        <v>4109.9473921599993</v>
      </c>
      <c r="L22" s="365">
        <v>7248.2097878699997</v>
      </c>
      <c r="M22" s="365">
        <v>115848.36594659003</v>
      </c>
      <c r="N22" s="366">
        <v>6.2566353255355089E-2</v>
      </c>
      <c r="O22" s="13"/>
      <c r="P22" s="13"/>
      <c r="Q22" s="13" t="s">
        <v>41</v>
      </c>
      <c r="R22" s="13" t="s">
        <v>1</v>
      </c>
      <c r="S22" s="367">
        <v>4708102</v>
      </c>
      <c r="T22" s="367">
        <v>173063</v>
      </c>
      <c r="U22" s="367">
        <v>295428</v>
      </c>
      <c r="V22" s="367">
        <v>5176593</v>
      </c>
      <c r="W22" s="368">
        <v>5.7069968606765109E-2</v>
      </c>
      <c r="X22" s="369"/>
      <c r="Y22" s="367">
        <v>1275838.70166459</v>
      </c>
      <c r="Z22" s="367">
        <v>49441.491622039997</v>
      </c>
      <c r="AA22" s="367">
        <v>110903.09932340996</v>
      </c>
      <c r="AB22" s="367">
        <v>1436183.2926100395</v>
      </c>
      <c r="AC22" s="368">
        <v>7.7220714023111092E-2</v>
      </c>
      <c r="AD22" s="13"/>
      <c r="AE22" s="13" t="s">
        <v>41</v>
      </c>
      <c r="AF22" s="13" t="s">
        <v>0</v>
      </c>
      <c r="AG22" s="13"/>
      <c r="AH22" s="13" t="s">
        <v>41</v>
      </c>
      <c r="AI22" s="67">
        <f t="shared" si="0"/>
        <v>3.5476956093233307E-2</v>
      </c>
      <c r="AJ22" s="67">
        <f t="shared" si="1"/>
        <v>6.2566353255355076E-2</v>
      </c>
      <c r="AK22" s="13"/>
      <c r="AL22" s="13" t="s">
        <v>1</v>
      </c>
      <c r="AM22" s="67">
        <f t="shared" si="2"/>
        <v>3.4425613970336465E-2</v>
      </c>
      <c r="AN22" s="67">
        <f t="shared" si="3"/>
        <v>7.7220714023111106E-2</v>
      </c>
    </row>
    <row r="23" spans="1:40" s="41" customFormat="1" ht="15" x14ac:dyDescent="0.2">
      <c r="A23" s="13"/>
      <c r="B23" s="13" t="s">
        <v>42</v>
      </c>
      <c r="C23" s="364" t="s">
        <v>0</v>
      </c>
      <c r="D23" s="364">
        <v>412033</v>
      </c>
      <c r="E23" s="365">
        <v>14129</v>
      </c>
      <c r="F23" s="365">
        <v>19980</v>
      </c>
      <c r="G23" s="365">
        <v>446142</v>
      </c>
      <c r="H23" s="366">
        <v>4.4783947711715101E-2</v>
      </c>
      <c r="I23" s="17"/>
      <c r="J23" s="364">
        <v>105482.28728323997</v>
      </c>
      <c r="K23" s="365">
        <v>3925.4177807999981</v>
      </c>
      <c r="L23" s="365">
        <v>7162.9046507300027</v>
      </c>
      <c r="M23" s="365">
        <v>116570.60971476998</v>
      </c>
      <c r="N23" s="366">
        <v>6.1446917608619429E-2</v>
      </c>
      <c r="O23" s="13"/>
      <c r="P23" s="13"/>
      <c r="Q23" s="13" t="s">
        <v>42</v>
      </c>
      <c r="R23" s="13" t="s">
        <v>1</v>
      </c>
      <c r="S23" s="367">
        <v>4724294</v>
      </c>
      <c r="T23" s="367">
        <v>162157</v>
      </c>
      <c r="U23" s="367">
        <v>297785</v>
      </c>
      <c r="V23" s="367">
        <v>5184236</v>
      </c>
      <c r="W23" s="368">
        <v>5.7440479175716534E-2</v>
      </c>
      <c r="X23" s="369"/>
      <c r="Y23" s="367">
        <v>1287208.3278814699</v>
      </c>
      <c r="Z23" s="367">
        <v>46740.482176019999</v>
      </c>
      <c r="AA23" s="367">
        <v>111577.29408832001</v>
      </c>
      <c r="AB23" s="367">
        <v>1445526.10414581</v>
      </c>
      <c r="AC23" s="368">
        <v>7.7188017406474491E-2</v>
      </c>
      <c r="AD23" s="13"/>
      <c r="AE23" s="13" t="s">
        <v>42</v>
      </c>
      <c r="AF23" s="13" t="s">
        <v>0</v>
      </c>
      <c r="AG23" s="13"/>
      <c r="AH23" s="13" t="s">
        <v>42</v>
      </c>
      <c r="AI23" s="67">
        <f t="shared" si="0"/>
        <v>3.3674163585528813E-2</v>
      </c>
      <c r="AJ23" s="67">
        <f t="shared" si="1"/>
        <v>6.1446917608619429E-2</v>
      </c>
      <c r="AK23" s="13"/>
      <c r="AL23" s="13" t="s">
        <v>1</v>
      </c>
      <c r="AM23" s="67">
        <f t="shared" si="2"/>
        <v>3.233458188127282E-2</v>
      </c>
      <c r="AN23" s="67">
        <f t="shared" si="3"/>
        <v>7.7188017406474463E-2</v>
      </c>
    </row>
    <row r="24" spans="1:40" s="41" customFormat="1" ht="15" x14ac:dyDescent="0.2">
      <c r="A24" s="13"/>
      <c r="B24" s="13" t="s">
        <v>43</v>
      </c>
      <c r="C24" s="364" t="s">
        <v>0</v>
      </c>
      <c r="D24" s="364">
        <v>411307</v>
      </c>
      <c r="E24" s="365">
        <v>15292</v>
      </c>
      <c r="F24" s="365">
        <v>20238</v>
      </c>
      <c r="G24" s="365">
        <v>446837</v>
      </c>
      <c r="H24" s="366">
        <v>4.5291683544558752E-2</v>
      </c>
      <c r="I24" s="17"/>
      <c r="J24" s="364">
        <v>104550.21966731992</v>
      </c>
      <c r="K24" s="365">
        <v>4245.0411853899996</v>
      </c>
      <c r="L24" s="365">
        <v>7286.4540767299968</v>
      </c>
      <c r="M24" s="365">
        <v>116081.71492943991</v>
      </c>
      <c r="N24" s="366">
        <v>6.2770041613867067E-2</v>
      </c>
      <c r="O24" s="13"/>
      <c r="P24" s="13"/>
      <c r="Q24" s="13" t="s">
        <v>43</v>
      </c>
      <c r="R24" s="13" t="s">
        <v>1</v>
      </c>
      <c r="S24" s="367">
        <v>4723202</v>
      </c>
      <c r="T24" s="367">
        <v>173503</v>
      </c>
      <c r="U24" s="367">
        <v>300672</v>
      </c>
      <c r="V24" s="367">
        <v>5197377</v>
      </c>
      <c r="W24" s="368">
        <v>5.7850719699571534E-2</v>
      </c>
      <c r="X24" s="369"/>
      <c r="Y24" s="367">
        <v>1279750.0232049196</v>
      </c>
      <c r="Z24" s="367">
        <v>49845.320383099999</v>
      </c>
      <c r="AA24" s="367">
        <v>112879.70349054001</v>
      </c>
      <c r="AB24" s="367">
        <v>1442475.0470785594</v>
      </c>
      <c r="AC24" s="368">
        <v>7.8254181047467633E-2</v>
      </c>
      <c r="AD24" s="13"/>
      <c r="AE24" s="13" t="s">
        <v>43</v>
      </c>
      <c r="AF24" s="13" t="s">
        <v>0</v>
      </c>
      <c r="AG24" s="13"/>
      <c r="AH24" s="13" t="s">
        <v>43</v>
      </c>
      <c r="AI24" s="67">
        <f t="shared" si="0"/>
        <v>3.6569421704101643E-2</v>
      </c>
      <c r="AJ24" s="67">
        <f t="shared" si="1"/>
        <v>6.2770041613867067E-2</v>
      </c>
      <c r="AK24" s="13"/>
      <c r="AL24" s="13" t="s">
        <v>1</v>
      </c>
      <c r="AM24" s="67">
        <f t="shared" si="2"/>
        <v>3.4555412576495921E-2</v>
      </c>
      <c r="AN24" s="67">
        <f t="shared" si="3"/>
        <v>7.8254181047467647E-2</v>
      </c>
    </row>
    <row r="25" spans="1:40" s="41" customFormat="1" ht="15" x14ac:dyDescent="0.2">
      <c r="A25" s="13"/>
      <c r="B25" s="13" t="s">
        <v>44</v>
      </c>
      <c r="C25" s="364" t="s">
        <v>0</v>
      </c>
      <c r="D25" s="365">
        <v>412977</v>
      </c>
      <c r="E25" s="365">
        <v>14497</v>
      </c>
      <c r="F25" s="365">
        <v>20572</v>
      </c>
      <c r="G25" s="365">
        <v>448046</v>
      </c>
      <c r="H25" s="366">
        <v>4.5914928377889769E-2</v>
      </c>
      <c r="I25" s="17"/>
      <c r="J25" s="364">
        <v>105781.80117108996</v>
      </c>
      <c r="K25" s="365">
        <v>4060.8855642099993</v>
      </c>
      <c r="L25" s="365">
        <v>7441.7492908399963</v>
      </c>
      <c r="M25" s="365">
        <v>117284.43602613996</v>
      </c>
      <c r="N25" s="366">
        <v>6.3450441874328536E-2</v>
      </c>
      <c r="O25" s="13"/>
      <c r="P25" s="13"/>
      <c r="Q25" s="13" t="s">
        <v>44</v>
      </c>
      <c r="R25" s="13" t="s">
        <v>1</v>
      </c>
      <c r="S25" s="367">
        <v>4747472</v>
      </c>
      <c r="T25" s="367">
        <v>165496</v>
      </c>
      <c r="U25" s="367">
        <v>301593</v>
      </c>
      <c r="V25" s="367">
        <v>5214561</v>
      </c>
      <c r="W25" s="368">
        <v>5.7836699963812868E-2</v>
      </c>
      <c r="X25" s="369"/>
      <c r="Y25" s="367">
        <v>1295922.7770073398</v>
      </c>
      <c r="Z25" s="367">
        <v>48316.622743290005</v>
      </c>
      <c r="AA25" s="367">
        <v>114015.88434871998</v>
      </c>
      <c r="AB25" s="367">
        <v>1458255.2840993498</v>
      </c>
      <c r="AC25" s="368">
        <v>7.8186505196954373E-2</v>
      </c>
      <c r="AD25" s="13"/>
      <c r="AE25" s="13" t="s">
        <v>44</v>
      </c>
      <c r="AF25" s="13" t="s">
        <v>0</v>
      </c>
      <c r="AG25" s="13"/>
      <c r="AH25" s="13" t="s">
        <v>44</v>
      </c>
      <c r="AI25" s="67">
        <f t="shared" si="0"/>
        <v>3.4624249404285178E-2</v>
      </c>
      <c r="AJ25" s="67">
        <f t="shared" si="1"/>
        <v>6.3450441874328536E-2</v>
      </c>
      <c r="AK25" s="13"/>
      <c r="AL25" s="13" t="s">
        <v>1</v>
      </c>
      <c r="AM25" s="67">
        <f t="shared" si="2"/>
        <v>3.3133171722488496E-2</v>
      </c>
      <c r="AN25" s="67">
        <f t="shared" si="3"/>
        <v>7.8186505196954373E-2</v>
      </c>
    </row>
    <row r="26" spans="1:40" s="41" customFormat="1" ht="15" x14ac:dyDescent="0.2">
      <c r="A26" s="13"/>
      <c r="B26" s="13" t="s">
        <v>45</v>
      </c>
      <c r="C26" s="364" t="s">
        <v>0</v>
      </c>
      <c r="D26" s="365">
        <v>412184</v>
      </c>
      <c r="E26" s="365">
        <v>16203</v>
      </c>
      <c r="F26" s="364">
        <v>20852</v>
      </c>
      <c r="G26" s="365">
        <v>449239</v>
      </c>
      <c r="H26" s="366">
        <v>4.6416272852535065E-2</v>
      </c>
      <c r="I26" s="17"/>
      <c r="J26" s="370">
        <v>104691.27887136007</v>
      </c>
      <c r="K26" s="370">
        <v>4461.4917545199987</v>
      </c>
      <c r="L26" s="370">
        <v>7500.6194400399991</v>
      </c>
      <c r="M26" s="370">
        <v>116653.39006592007</v>
      </c>
      <c r="N26" s="366">
        <v>6.4298340886633873E-2</v>
      </c>
      <c r="O26" s="13"/>
      <c r="P26" s="13"/>
      <c r="Q26" s="13" t="s">
        <v>45</v>
      </c>
      <c r="R26" s="13" t="s">
        <v>1</v>
      </c>
      <c r="S26" s="367">
        <v>4739766</v>
      </c>
      <c r="T26" s="367">
        <v>183389</v>
      </c>
      <c r="U26" s="367">
        <v>302421</v>
      </c>
      <c r="V26" s="367">
        <v>5225576</v>
      </c>
      <c r="W26" s="368">
        <v>5.7873237323502712E-2</v>
      </c>
      <c r="X26" s="369"/>
      <c r="Y26" s="367">
        <v>1282963.23734515</v>
      </c>
      <c r="Z26" s="367">
        <v>52822.763544469984</v>
      </c>
      <c r="AA26" s="367">
        <v>113697.54128744999</v>
      </c>
      <c r="AB26" s="367">
        <v>1449483.5421770704</v>
      </c>
      <c r="AC26" s="368">
        <v>7.8440036039788705E-2</v>
      </c>
      <c r="AD26" s="13"/>
      <c r="AE26" s="13" t="s">
        <v>45</v>
      </c>
      <c r="AF26" s="13" t="s">
        <v>0</v>
      </c>
      <c r="AG26" s="13"/>
      <c r="AH26" s="13" t="s">
        <v>45</v>
      </c>
      <c r="AI26" s="67">
        <f t="shared" si="0"/>
        <v>3.8245710236100627E-2</v>
      </c>
      <c r="AJ26" s="67">
        <f t="shared" si="1"/>
        <v>6.4298340886633873E-2</v>
      </c>
      <c r="AK26" s="13"/>
      <c r="AL26" s="13" t="s">
        <v>1</v>
      </c>
      <c r="AM26" s="67">
        <f t="shared" si="2"/>
        <v>3.6442472099498392E-2</v>
      </c>
      <c r="AN26" s="67">
        <f t="shared" si="3"/>
        <v>7.8440036039788705E-2</v>
      </c>
    </row>
    <row r="27" spans="1:40" s="41" customFormat="1" ht="15" x14ac:dyDescent="0.2">
      <c r="A27" s="13"/>
      <c r="B27" s="13" t="s">
        <v>46</v>
      </c>
      <c r="C27" s="364" t="s">
        <v>0</v>
      </c>
      <c r="D27" s="365">
        <v>410786</v>
      </c>
      <c r="E27" s="365">
        <v>15941</v>
      </c>
      <c r="F27" s="364">
        <v>21491</v>
      </c>
      <c r="G27" s="365">
        <v>448218</v>
      </c>
      <c r="H27" s="366">
        <v>4.7947650473653444E-2</v>
      </c>
      <c r="I27" s="371"/>
      <c r="J27" s="370">
        <v>105835.15050457999</v>
      </c>
      <c r="K27" s="370">
        <v>4434.6485291900008</v>
      </c>
      <c r="L27" s="370">
        <v>7683.6284536400017</v>
      </c>
      <c r="M27" s="370">
        <v>117953.42748740999</v>
      </c>
      <c r="N27" s="366">
        <v>6.5141205451279743E-2</v>
      </c>
      <c r="O27" s="13"/>
      <c r="P27" s="13"/>
      <c r="Q27" s="13" t="s">
        <v>46</v>
      </c>
      <c r="R27" s="13" t="s">
        <v>1</v>
      </c>
      <c r="S27" s="367">
        <v>4723302</v>
      </c>
      <c r="T27" s="367">
        <v>179056</v>
      </c>
      <c r="U27" s="367">
        <v>308139</v>
      </c>
      <c r="V27" s="367">
        <v>5210497</v>
      </c>
      <c r="W27" s="368">
        <v>5.9138120605385626E-2</v>
      </c>
      <c r="X27" s="369"/>
      <c r="Y27" s="367">
        <v>1297812.5106893198</v>
      </c>
      <c r="Z27" s="367">
        <v>52336.396562490001</v>
      </c>
      <c r="AA27" s="367">
        <v>115526.51320704997</v>
      </c>
      <c r="AB27" s="367">
        <v>1465675.42045886</v>
      </c>
      <c r="AC27" s="368">
        <v>7.8821348570396299E-2</v>
      </c>
      <c r="AD27" s="13"/>
      <c r="AE27" s="13" t="s">
        <v>46</v>
      </c>
      <c r="AF27" s="13" t="s">
        <v>0</v>
      </c>
      <c r="AG27" s="13"/>
      <c r="AH27" s="13" t="s">
        <v>46</v>
      </c>
      <c r="AI27" s="67">
        <f t="shared" si="0"/>
        <v>3.7596605911798045E-2</v>
      </c>
      <c r="AJ27" s="67">
        <f t="shared" si="1"/>
        <v>6.5141205451279743E-2</v>
      </c>
      <c r="AK27" s="13"/>
      <c r="AL27" s="13" t="s">
        <v>1</v>
      </c>
      <c r="AM27" s="67">
        <f t="shared" si="2"/>
        <v>3.5708040014824707E-2</v>
      </c>
      <c r="AN27" s="67">
        <f t="shared" si="3"/>
        <v>7.8821348570396299E-2</v>
      </c>
    </row>
    <row r="28" spans="1:40" s="41" customFormat="1" ht="15" x14ac:dyDescent="0.2">
      <c r="A28" s="13"/>
      <c r="B28" s="13" t="s">
        <v>47</v>
      </c>
      <c r="C28" s="364" t="s">
        <v>0</v>
      </c>
      <c r="D28" s="365">
        <v>409840</v>
      </c>
      <c r="E28" s="365">
        <v>16909</v>
      </c>
      <c r="F28" s="364">
        <v>22359</v>
      </c>
      <c r="G28" s="365">
        <f t="shared" ref="G28:G41" si="5">D28+E28+F28</f>
        <v>449108</v>
      </c>
      <c r="H28" s="366">
        <f t="shared" ref="H28:H41" si="6">F28/G28</f>
        <v>4.9785352298333585E-2</v>
      </c>
      <c r="I28" s="371"/>
      <c r="J28" s="370">
        <v>104849.74129202004</v>
      </c>
      <c r="K28" s="370">
        <v>4669.7737285099965</v>
      </c>
      <c r="L28" s="370">
        <v>7925.2200929600021</v>
      </c>
      <c r="M28" s="370">
        <f t="shared" ref="M28:M35" si="7">J28+K28+L28</f>
        <v>117444.73511349005</v>
      </c>
      <c r="N28" s="366">
        <f t="shared" ref="N28:N41" si="8">L28/M28</f>
        <v>6.7480420346656203E-2</v>
      </c>
      <c r="O28" s="13"/>
      <c r="P28" s="13"/>
      <c r="Q28" s="13" t="s">
        <v>47</v>
      </c>
      <c r="R28" s="13" t="s">
        <v>1</v>
      </c>
      <c r="S28" s="367">
        <v>4712199</v>
      </c>
      <c r="T28" s="367">
        <v>195406</v>
      </c>
      <c r="U28" s="367">
        <v>317066</v>
      </c>
      <c r="V28" s="367">
        <v>5224671</v>
      </c>
      <c r="W28" s="368">
        <v>6.068630924320402E-2</v>
      </c>
      <c r="X28" s="369"/>
      <c r="Y28" s="367">
        <v>1287387.5199575298</v>
      </c>
      <c r="Z28" s="367">
        <v>56473.610046049995</v>
      </c>
      <c r="AA28" s="367">
        <v>118061.63864399001</v>
      </c>
      <c r="AB28" s="367">
        <v>1461922.7686475702</v>
      </c>
      <c r="AC28" s="368">
        <v>8.0757780900566484E-2</v>
      </c>
      <c r="AD28" s="13"/>
      <c r="AE28" s="13" t="s">
        <v>47</v>
      </c>
      <c r="AF28" s="13" t="s">
        <v>0</v>
      </c>
      <c r="AG28" s="13"/>
      <c r="AH28" s="13" t="s">
        <v>47</v>
      </c>
      <c r="AI28" s="67">
        <f t="shared" si="0"/>
        <v>3.9761456518229335E-2</v>
      </c>
      <c r="AJ28" s="67">
        <f t="shared" si="1"/>
        <v>6.7480420346656203E-2</v>
      </c>
      <c r="AK28" s="13"/>
      <c r="AL28" s="13" t="s">
        <v>1</v>
      </c>
      <c r="AM28" s="67">
        <f t="shared" si="2"/>
        <v>3.8629680895040666E-2</v>
      </c>
      <c r="AN28" s="67">
        <f t="shared" si="3"/>
        <v>8.0757780900566484E-2</v>
      </c>
    </row>
    <row r="29" spans="1:40" s="41" customFormat="1" ht="15" x14ac:dyDescent="0.2">
      <c r="A29" s="13"/>
      <c r="B29" s="13" t="s">
        <v>48</v>
      </c>
      <c r="C29" s="364" t="s">
        <v>0</v>
      </c>
      <c r="D29" s="365">
        <v>411276</v>
      </c>
      <c r="E29" s="365">
        <v>15143</v>
      </c>
      <c r="F29" s="364">
        <v>23644</v>
      </c>
      <c r="G29" s="365">
        <f t="shared" si="5"/>
        <v>450063</v>
      </c>
      <c r="H29" s="366">
        <f t="shared" si="6"/>
        <v>5.253486734079451E-2</v>
      </c>
      <c r="I29" s="371"/>
      <c r="J29" s="370">
        <v>105217.58712254011</v>
      </c>
      <c r="K29" s="370">
        <v>4261.5015293699998</v>
      </c>
      <c r="L29" s="370">
        <v>8448.1035521100002</v>
      </c>
      <c r="M29" s="370">
        <f t="shared" si="7"/>
        <v>117927.1922040201</v>
      </c>
      <c r="N29" s="366">
        <f t="shared" si="8"/>
        <v>7.1638299820573584E-2</v>
      </c>
      <c r="O29" s="13"/>
      <c r="P29" s="13"/>
      <c r="Q29" s="13" t="s">
        <v>48</v>
      </c>
      <c r="R29" s="13" t="s">
        <v>1</v>
      </c>
      <c r="S29" s="367">
        <v>4722269</v>
      </c>
      <c r="T29" s="367">
        <v>180807</v>
      </c>
      <c r="U29" s="367">
        <v>332651</v>
      </c>
      <c r="V29" s="367">
        <v>5235727</v>
      </c>
      <c r="W29" s="368">
        <v>6.3534825249674021E-2</v>
      </c>
      <c r="X29" s="369"/>
      <c r="Y29" s="367">
        <v>1286483.4376375803</v>
      </c>
      <c r="Z29" s="367">
        <v>52925.169944760004</v>
      </c>
      <c r="AA29" s="367">
        <v>125349.21592608</v>
      </c>
      <c r="AB29" s="367">
        <v>1464757.82350842</v>
      </c>
      <c r="AC29" s="368">
        <v>8.5576751265161913E-2</v>
      </c>
      <c r="AD29" s="13"/>
      <c r="AE29" s="13" t="s">
        <v>48</v>
      </c>
      <c r="AF29" s="13" t="s">
        <v>0</v>
      </c>
      <c r="AG29" s="13"/>
      <c r="AH29" s="13" t="s">
        <v>48</v>
      </c>
      <c r="AI29" s="67">
        <f t="shared" si="0"/>
        <v>3.6136716644600365E-2</v>
      </c>
      <c r="AJ29" s="67">
        <f t="shared" si="1"/>
        <v>7.1638299820573584E-2</v>
      </c>
      <c r="AK29" s="13"/>
      <c r="AL29" s="13" t="s">
        <v>1</v>
      </c>
      <c r="AM29" s="67">
        <f t="shared" si="2"/>
        <v>3.6132368843057261E-2</v>
      </c>
      <c r="AN29" s="67">
        <f t="shared" si="3"/>
        <v>8.5576751265161913E-2</v>
      </c>
    </row>
    <row r="30" spans="1:40" s="41" customFormat="1" ht="15" x14ac:dyDescent="0.2">
      <c r="A30" s="13"/>
      <c r="B30" s="13" t="s">
        <v>49</v>
      </c>
      <c r="C30" s="364" t="s">
        <v>0</v>
      </c>
      <c r="D30" s="365">
        <v>401805</v>
      </c>
      <c r="E30" s="365">
        <v>20650</v>
      </c>
      <c r="F30" s="364">
        <v>25210</v>
      </c>
      <c r="G30" s="365">
        <f t="shared" si="5"/>
        <v>447665</v>
      </c>
      <c r="H30" s="366">
        <f t="shared" si="6"/>
        <v>5.6314431550378075E-2</v>
      </c>
      <c r="I30" s="371"/>
      <c r="J30" s="370">
        <v>101521.00072647992</v>
      </c>
      <c r="K30" s="370">
        <v>5779.6005225700019</v>
      </c>
      <c r="L30" s="370">
        <v>8974.6734240999976</v>
      </c>
      <c r="M30" s="370">
        <f t="shared" si="7"/>
        <v>116275.27467314992</v>
      </c>
      <c r="N30" s="366">
        <f t="shared" si="8"/>
        <v>7.7184710587249322E-2</v>
      </c>
      <c r="O30" s="13"/>
      <c r="P30" s="13"/>
      <c r="Q30" s="13" t="s">
        <v>49</v>
      </c>
      <c r="R30" s="13" t="s">
        <v>1</v>
      </c>
      <c r="S30" s="367">
        <v>4617153</v>
      </c>
      <c r="T30" s="367">
        <v>236118</v>
      </c>
      <c r="U30" s="367">
        <v>354046</v>
      </c>
      <c r="V30" s="367">
        <v>5207317</v>
      </c>
      <c r="W30" s="368">
        <v>6.7990099316020125E-2</v>
      </c>
      <c r="X30" s="369"/>
      <c r="Y30" s="367">
        <v>1238302.1664426399</v>
      </c>
      <c r="Z30" s="367">
        <v>69046.87537186002</v>
      </c>
      <c r="AA30" s="367">
        <v>132868.86178867999</v>
      </c>
      <c r="AB30" s="367">
        <v>1440217.9036031801</v>
      </c>
      <c r="AC30" s="368">
        <v>9.2256082538805212E-2</v>
      </c>
      <c r="AD30" s="13"/>
      <c r="AE30" s="13" t="s">
        <v>49</v>
      </c>
      <c r="AF30" s="13" t="s">
        <v>0</v>
      </c>
      <c r="AG30" s="13"/>
      <c r="AH30" s="13" t="s">
        <v>49</v>
      </c>
      <c r="AI30" s="67">
        <f t="shared" si="0"/>
        <v>4.970618679522773E-2</v>
      </c>
      <c r="AJ30" s="67">
        <f t="shared" si="1"/>
        <v>7.7184710587249322E-2</v>
      </c>
      <c r="AK30" s="13"/>
      <c r="AL30" s="13" t="s">
        <v>1</v>
      </c>
      <c r="AM30" s="67">
        <f t="shared" si="2"/>
        <v>4.7941964336866309E-2</v>
      </c>
      <c r="AN30" s="67">
        <f t="shared" si="3"/>
        <v>9.2256082538805212E-2</v>
      </c>
    </row>
    <row r="31" spans="1:40" s="41" customFormat="1" ht="15" x14ac:dyDescent="0.2">
      <c r="A31" s="13"/>
      <c r="B31" s="13" t="s">
        <v>50</v>
      </c>
      <c r="C31" s="364" t="s">
        <v>0</v>
      </c>
      <c r="D31" s="365">
        <v>399913</v>
      </c>
      <c r="E31" s="365">
        <v>16292</v>
      </c>
      <c r="F31" s="364">
        <v>32944</v>
      </c>
      <c r="G31" s="365">
        <f t="shared" si="5"/>
        <v>449149</v>
      </c>
      <c r="H31" s="366">
        <f t="shared" si="6"/>
        <v>7.3347597345201701E-2</v>
      </c>
      <c r="I31" s="371"/>
      <c r="J31" s="370">
        <v>101201.13715788</v>
      </c>
      <c r="K31" s="370">
        <v>4556.9134477699999</v>
      </c>
      <c r="L31" s="370">
        <v>11468.988219319996</v>
      </c>
      <c r="M31" s="370">
        <f t="shared" si="7"/>
        <v>117227.03882496999</v>
      </c>
      <c r="N31" s="366">
        <f t="shared" si="8"/>
        <v>9.7835689908061033E-2</v>
      </c>
      <c r="O31" s="13"/>
      <c r="P31" s="13"/>
      <c r="Q31" s="13" t="s">
        <v>50</v>
      </c>
      <c r="R31" s="13" t="s">
        <v>1</v>
      </c>
      <c r="S31" s="367">
        <v>4581746</v>
      </c>
      <c r="T31" s="367">
        <v>184666</v>
      </c>
      <c r="U31" s="367">
        <v>463726</v>
      </c>
      <c r="V31" s="367">
        <v>5230138</v>
      </c>
      <c r="W31" s="368">
        <v>8.8664199682685241E-2</v>
      </c>
      <c r="X31" s="369"/>
      <c r="Y31" s="367">
        <v>1225237.7114970102</v>
      </c>
      <c r="Z31" s="367">
        <v>54169.199341549996</v>
      </c>
      <c r="AA31" s="367">
        <v>169352.71501292003</v>
      </c>
      <c r="AB31" s="367">
        <v>1448759.6258514801</v>
      </c>
      <c r="AC31" s="368">
        <v>0.11689497138863619</v>
      </c>
      <c r="AD31" s="13"/>
      <c r="AE31" s="13" t="s">
        <v>50</v>
      </c>
      <c r="AF31" s="13" t="s">
        <v>0</v>
      </c>
      <c r="AG31" s="13"/>
      <c r="AH31" s="13" t="s">
        <v>50</v>
      </c>
      <c r="AI31" s="67">
        <f t="shared" si="0"/>
        <v>3.8872545902774717E-2</v>
      </c>
      <c r="AJ31" s="67">
        <f t="shared" si="1"/>
        <v>9.7835689908061033E-2</v>
      </c>
      <c r="AK31" s="13"/>
      <c r="AL31" s="13" t="s">
        <v>1</v>
      </c>
      <c r="AM31" s="67">
        <f t="shared" si="2"/>
        <v>3.7390053101261096E-2</v>
      </c>
      <c r="AN31" s="67">
        <f t="shared" si="3"/>
        <v>0.11689497138863619</v>
      </c>
    </row>
    <row r="32" spans="1:40" s="41" customFormat="1" ht="15" x14ac:dyDescent="0.2">
      <c r="A32" s="13">
        <v>2020</v>
      </c>
      <c r="B32" s="13" t="s">
        <v>39</v>
      </c>
      <c r="C32" s="364" t="s">
        <v>0</v>
      </c>
      <c r="D32" s="365">
        <v>393711</v>
      </c>
      <c r="E32" s="365">
        <v>19704</v>
      </c>
      <c r="F32" s="364">
        <v>35663</v>
      </c>
      <c r="G32" s="365">
        <f t="shared" si="5"/>
        <v>449078</v>
      </c>
      <c r="H32" s="366">
        <f t="shared" si="6"/>
        <v>7.9413821207006352E-2</v>
      </c>
      <c r="I32" s="371"/>
      <c r="J32" s="370">
        <v>100020.24268983996</v>
      </c>
      <c r="K32" s="370">
        <v>5538.2212699300007</v>
      </c>
      <c r="L32" s="370">
        <v>12653.16079124</v>
      </c>
      <c r="M32" s="370">
        <f t="shared" si="7"/>
        <v>118211.62475100995</v>
      </c>
      <c r="N32" s="366">
        <f t="shared" si="8"/>
        <v>0.10703821064883803</v>
      </c>
      <c r="O32" s="13"/>
      <c r="P32" s="13">
        <v>2020</v>
      </c>
      <c r="Q32" s="13" t="s">
        <v>39</v>
      </c>
      <c r="R32" s="13" t="s">
        <v>1</v>
      </c>
      <c r="S32" s="367">
        <v>4506387</v>
      </c>
      <c r="T32" s="367">
        <v>221611</v>
      </c>
      <c r="U32" s="367">
        <v>500992</v>
      </c>
      <c r="V32" s="367">
        <v>5228990</v>
      </c>
      <c r="W32" s="368">
        <v>9.5810472003197561E-2</v>
      </c>
      <c r="X32" s="369"/>
      <c r="Y32" s="367">
        <v>1209772.2397908701</v>
      </c>
      <c r="Z32" s="367">
        <v>65672.029910030004</v>
      </c>
      <c r="AA32" s="367">
        <v>186565.44095883006</v>
      </c>
      <c r="AB32" s="367">
        <v>1462009.7106597295</v>
      </c>
      <c r="AC32" s="368">
        <v>0.12760889315478124</v>
      </c>
      <c r="AD32" s="13"/>
      <c r="AE32" s="13" t="s">
        <v>39</v>
      </c>
      <c r="AF32" s="13" t="s">
        <v>0</v>
      </c>
      <c r="AG32" s="13">
        <v>2020</v>
      </c>
      <c r="AH32" s="13" t="s">
        <v>39</v>
      </c>
      <c r="AI32" s="67">
        <f t="shared" si="0"/>
        <v>4.685005625796277E-2</v>
      </c>
      <c r="AJ32" s="67">
        <f t="shared" si="1"/>
        <v>0.10703821064883803</v>
      </c>
      <c r="AK32" s="13"/>
      <c r="AL32" s="13" t="s">
        <v>1</v>
      </c>
      <c r="AM32" s="67">
        <f t="shared" si="2"/>
        <v>4.4919010750206032E-2</v>
      </c>
      <c r="AN32" s="67">
        <f t="shared" si="3"/>
        <v>0.12760889315478124</v>
      </c>
    </row>
    <row r="33" spans="1:40" s="41" customFormat="1" ht="15" x14ac:dyDescent="0.2">
      <c r="A33" s="13"/>
      <c r="B33" s="13" t="s">
        <v>40</v>
      </c>
      <c r="C33" s="364" t="s">
        <v>0</v>
      </c>
      <c r="D33" s="365">
        <v>393964</v>
      </c>
      <c r="E33" s="365">
        <v>17550</v>
      </c>
      <c r="F33" s="364">
        <v>37711</v>
      </c>
      <c r="G33" s="365">
        <f t="shared" si="5"/>
        <v>449225</v>
      </c>
      <c r="H33" s="366">
        <f t="shared" si="6"/>
        <v>8.3946797261951145E-2</v>
      </c>
      <c r="I33" s="371"/>
      <c r="J33" s="370">
        <v>100824.99007679999</v>
      </c>
      <c r="K33" s="370">
        <v>4983.1141107400035</v>
      </c>
      <c r="L33" s="370">
        <v>13361.795919449996</v>
      </c>
      <c r="M33" s="370">
        <f t="shared" si="7"/>
        <v>119169.90010699</v>
      </c>
      <c r="N33" s="366">
        <f t="shared" si="8"/>
        <v>0.11212391642062181</v>
      </c>
      <c r="O33" s="13"/>
      <c r="P33" s="13"/>
      <c r="Q33" s="13" t="s">
        <v>40</v>
      </c>
      <c r="R33" s="13" t="s">
        <v>1</v>
      </c>
      <c r="S33" s="367">
        <v>4504336</v>
      </c>
      <c r="T33" s="367">
        <v>199882</v>
      </c>
      <c r="U33" s="367">
        <v>532096</v>
      </c>
      <c r="V33" s="367">
        <v>5236314</v>
      </c>
      <c r="W33" s="368">
        <v>0.1016165187954733</v>
      </c>
      <c r="X33" s="369"/>
      <c r="Y33" s="367">
        <v>1218268.10058787</v>
      </c>
      <c r="Z33" s="367">
        <v>59808.148708120003</v>
      </c>
      <c r="AA33" s="367">
        <v>197595.28429974004</v>
      </c>
      <c r="AB33" s="367">
        <v>1475671.5335957301</v>
      </c>
      <c r="AC33" s="368">
        <v>0.1339019421336026</v>
      </c>
      <c r="AD33" s="13"/>
      <c r="AE33" s="13" t="s">
        <v>40</v>
      </c>
      <c r="AF33" s="13" t="s">
        <v>0</v>
      </c>
      <c r="AG33" s="13"/>
      <c r="AH33" s="13" t="s">
        <v>40</v>
      </c>
      <c r="AI33" s="67">
        <f t="shared" si="0"/>
        <v>4.1815207584014039E-2</v>
      </c>
      <c r="AJ33" s="67">
        <f t="shared" si="1"/>
        <v>0.11212391642062181</v>
      </c>
      <c r="AK33" s="13"/>
      <c r="AL33" s="13" t="s">
        <v>1</v>
      </c>
      <c r="AM33" s="67">
        <f t="shared" si="2"/>
        <v>4.0529445304394437E-2</v>
      </c>
      <c r="AN33" s="67">
        <f t="shared" si="3"/>
        <v>0.1339019421336026</v>
      </c>
    </row>
    <row r="34" spans="1:40" s="41" customFormat="1" ht="15" x14ac:dyDescent="0.2">
      <c r="A34" s="13"/>
      <c r="B34" s="13" t="s">
        <v>41</v>
      </c>
      <c r="C34" s="364" t="s">
        <v>0</v>
      </c>
      <c r="D34" s="365">
        <v>395181</v>
      </c>
      <c r="E34" s="365">
        <v>16370</v>
      </c>
      <c r="F34" s="364">
        <v>38667</v>
      </c>
      <c r="G34" s="365">
        <f t="shared" si="5"/>
        <v>450218</v>
      </c>
      <c r="H34" s="366">
        <f t="shared" si="6"/>
        <v>8.5885060126427645E-2</v>
      </c>
      <c r="I34" s="371"/>
      <c r="J34" s="370">
        <v>100300.53790554001</v>
      </c>
      <c r="K34" s="370">
        <v>4672.4528213300027</v>
      </c>
      <c r="L34" s="370">
        <v>13688.895379629997</v>
      </c>
      <c r="M34" s="370">
        <f t="shared" si="7"/>
        <v>118661.88610650002</v>
      </c>
      <c r="N34" s="366">
        <f t="shared" si="8"/>
        <v>0.11536050731019142</v>
      </c>
      <c r="O34" s="13"/>
      <c r="P34" s="13"/>
      <c r="Q34" s="13" t="s">
        <v>41</v>
      </c>
      <c r="R34" s="13" t="s">
        <v>1</v>
      </c>
      <c r="S34" s="367">
        <v>4515468</v>
      </c>
      <c r="T34" s="367">
        <v>185014</v>
      </c>
      <c r="U34" s="367">
        <v>546951</v>
      </c>
      <c r="V34" s="367">
        <v>5247433</v>
      </c>
      <c r="W34" s="368">
        <v>0.10423210739422495</v>
      </c>
      <c r="X34" s="369"/>
      <c r="Y34" s="367">
        <v>1212303.4934991703</v>
      </c>
      <c r="Z34" s="367">
        <v>55675.983908280017</v>
      </c>
      <c r="AA34" s="367">
        <v>202791.17856412003</v>
      </c>
      <c r="AB34" s="367">
        <v>1470770.6559715699</v>
      </c>
      <c r="AC34" s="368">
        <v>0.13788089784138308</v>
      </c>
      <c r="AD34" s="13"/>
      <c r="AE34" s="13" t="s">
        <v>41</v>
      </c>
      <c r="AF34" s="13" t="s">
        <v>0</v>
      </c>
      <c r="AG34" s="13"/>
      <c r="AH34" s="13" t="s">
        <v>41</v>
      </c>
      <c r="AI34" s="67">
        <f t="shared" si="0"/>
        <v>3.937618872108975E-2</v>
      </c>
      <c r="AJ34" s="67">
        <f t="shared" si="1"/>
        <v>0.11536050731019142</v>
      </c>
      <c r="AK34" s="13"/>
      <c r="AL34" s="13" t="s">
        <v>1</v>
      </c>
      <c r="AM34" s="67">
        <f t="shared" si="2"/>
        <v>3.7854973297316206E-2</v>
      </c>
      <c r="AN34" s="67">
        <f t="shared" si="3"/>
        <v>0.13788089784138308</v>
      </c>
    </row>
    <row r="35" spans="1:40" s="41" customFormat="1" ht="15" x14ac:dyDescent="0.2">
      <c r="A35" s="13"/>
      <c r="B35" s="13" t="s">
        <v>42</v>
      </c>
      <c r="C35" s="364" t="s">
        <v>0</v>
      </c>
      <c r="D35" s="365">
        <v>392604</v>
      </c>
      <c r="E35" s="365">
        <v>17904</v>
      </c>
      <c r="F35" s="364">
        <v>40560</v>
      </c>
      <c r="G35" s="365">
        <f t="shared" si="5"/>
        <v>451068</v>
      </c>
      <c r="H35" s="366">
        <f t="shared" si="6"/>
        <v>8.9919923381840433E-2</v>
      </c>
      <c r="I35" s="371"/>
      <c r="J35" s="370">
        <v>100209.49035113998</v>
      </c>
      <c r="K35" s="370">
        <v>5188.4464710800012</v>
      </c>
      <c r="L35" s="370">
        <v>14291.841751940008</v>
      </c>
      <c r="M35" s="370">
        <f t="shared" si="7"/>
        <v>119689.77857415998</v>
      </c>
      <c r="N35" s="366">
        <f t="shared" si="8"/>
        <v>0.11940737063929616</v>
      </c>
      <c r="O35" s="13"/>
      <c r="P35" s="13"/>
      <c r="Q35" s="13" t="s">
        <v>42</v>
      </c>
      <c r="R35" s="13" t="s">
        <v>1</v>
      </c>
      <c r="S35" s="367">
        <v>4465369</v>
      </c>
      <c r="T35" s="367">
        <v>216198</v>
      </c>
      <c r="U35" s="367">
        <v>574224</v>
      </c>
      <c r="V35" s="367">
        <v>5255791</v>
      </c>
      <c r="W35" s="368">
        <v>0.10925548599630389</v>
      </c>
      <c r="X35" s="369"/>
      <c r="Y35" s="367">
        <v>1204424.18252391</v>
      </c>
      <c r="Z35" s="367">
        <v>66216.503052609987</v>
      </c>
      <c r="AA35" s="367">
        <v>211773.61528609003</v>
      </c>
      <c r="AB35" s="367">
        <v>1482414.3008626101</v>
      </c>
      <c r="AC35" s="368">
        <v>0.14285723981673676</v>
      </c>
      <c r="AD35" s="13"/>
      <c r="AE35" s="13" t="s">
        <v>42</v>
      </c>
      <c r="AF35" s="13" t="s">
        <v>0</v>
      </c>
      <c r="AG35" s="13"/>
      <c r="AH35" s="13" t="s">
        <v>42</v>
      </c>
      <c r="AI35" s="67">
        <f t="shared" si="0"/>
        <v>4.3349119138567302E-2</v>
      </c>
      <c r="AJ35" s="67">
        <f t="shared" si="1"/>
        <v>0.11940737063929616</v>
      </c>
      <c r="AK35" s="13"/>
      <c r="AL35" s="13" t="s">
        <v>1</v>
      </c>
      <c r="AM35" s="67">
        <f t="shared" si="2"/>
        <v>4.4668014207687359E-2</v>
      </c>
      <c r="AN35" s="67">
        <f t="shared" si="3"/>
        <v>0.14285723981673676</v>
      </c>
    </row>
    <row r="36" spans="1:40" s="41" customFormat="1" ht="15" x14ac:dyDescent="0.2">
      <c r="A36" s="13"/>
      <c r="B36" s="13" t="s">
        <v>43</v>
      </c>
      <c r="C36" s="364" t="s">
        <v>0</v>
      </c>
      <c r="D36" s="365">
        <v>385015</v>
      </c>
      <c r="E36" s="365">
        <v>26804</v>
      </c>
      <c r="F36" s="364">
        <v>41443</v>
      </c>
      <c r="G36" s="365">
        <f t="shared" si="5"/>
        <v>453262</v>
      </c>
      <c r="H36" s="366">
        <f t="shared" si="6"/>
        <v>9.1432769568152633E-2</v>
      </c>
      <c r="I36" s="371"/>
      <c r="J36" s="370">
        <v>97367.332487460051</v>
      </c>
      <c r="K36" s="370">
        <v>7597.0839243799946</v>
      </c>
      <c r="L36" s="370">
        <v>14624.859271490002</v>
      </c>
      <c r="M36" s="370">
        <v>119589.27568333005</v>
      </c>
      <c r="N36" s="366">
        <f t="shared" si="8"/>
        <v>0.12229239777500057</v>
      </c>
      <c r="O36" s="13"/>
      <c r="P36" s="13"/>
      <c r="Q36" s="13" t="s">
        <v>43</v>
      </c>
      <c r="R36" s="13" t="s">
        <v>1</v>
      </c>
      <c r="S36" s="367">
        <v>4369397</v>
      </c>
      <c r="T36" s="367">
        <v>321884</v>
      </c>
      <c r="U36" s="367">
        <v>585082</v>
      </c>
      <c r="V36" s="367">
        <v>5276363</v>
      </c>
      <c r="W36" s="368">
        <v>0.11088736692301117</v>
      </c>
      <c r="X36" s="369"/>
      <c r="Y36" s="367">
        <v>1167929.4762534702</v>
      </c>
      <c r="Z36" s="367">
        <v>95617.788159949967</v>
      </c>
      <c r="AA36" s="367">
        <v>216545.01656087997</v>
      </c>
      <c r="AB36" s="367">
        <v>1480092.2809743003</v>
      </c>
      <c r="AC36" s="368">
        <v>0.14630507796333814</v>
      </c>
      <c r="AD36" s="13"/>
      <c r="AE36" s="13" t="s">
        <v>43</v>
      </c>
      <c r="AF36" s="13" t="s">
        <v>0</v>
      </c>
      <c r="AG36" s="13"/>
      <c r="AH36" s="13" t="s">
        <v>43</v>
      </c>
      <c r="AI36" s="67">
        <f t="shared" si="0"/>
        <v>6.3526464902228505E-2</v>
      </c>
      <c r="AJ36" s="67">
        <f t="shared" si="1"/>
        <v>0.12229239777500057</v>
      </c>
      <c r="AK36" s="13"/>
      <c r="AL36" s="13" t="s">
        <v>1</v>
      </c>
      <c r="AM36" s="67">
        <f t="shared" si="2"/>
        <v>6.4602585520551217E-2</v>
      </c>
      <c r="AN36" s="67">
        <f t="shared" si="3"/>
        <v>0.14630507796333814</v>
      </c>
    </row>
    <row r="37" spans="1:40" s="41" customFormat="1" ht="15" x14ac:dyDescent="0.2">
      <c r="A37" s="13"/>
      <c r="B37" s="13" t="s">
        <v>44</v>
      </c>
      <c r="C37" s="364" t="s">
        <v>0</v>
      </c>
      <c r="D37" s="365">
        <v>391983</v>
      </c>
      <c r="E37" s="365">
        <v>21201</v>
      </c>
      <c r="F37" s="364">
        <v>42970</v>
      </c>
      <c r="G37" s="365">
        <f t="shared" si="5"/>
        <v>456154</v>
      </c>
      <c r="H37" s="366">
        <f t="shared" si="6"/>
        <v>9.420064276538187E-2</v>
      </c>
      <c r="I37" s="371"/>
      <c r="J37" s="370">
        <v>99946.937574989977</v>
      </c>
      <c r="K37" s="370">
        <v>6134.1779075400009</v>
      </c>
      <c r="L37" s="370">
        <v>15145.053429279991</v>
      </c>
      <c r="M37" s="370">
        <f t="shared" ref="M37:M41" si="9">J37+K37+L37</f>
        <v>121226.16891180996</v>
      </c>
      <c r="N37" s="366">
        <f t="shared" si="8"/>
        <v>0.12493221195745094</v>
      </c>
      <c r="O37" s="13"/>
      <c r="P37" s="13"/>
      <c r="Q37" s="13" t="s">
        <v>44</v>
      </c>
      <c r="R37" s="13" t="s">
        <v>1</v>
      </c>
      <c r="S37" s="367">
        <v>4437373</v>
      </c>
      <c r="T37" s="367">
        <v>263955</v>
      </c>
      <c r="U37" s="367">
        <v>604277</v>
      </c>
      <c r="V37" s="367">
        <v>5305605</v>
      </c>
      <c r="W37" s="368">
        <v>0.113894079939988</v>
      </c>
      <c r="X37" s="369"/>
      <c r="Y37" s="367">
        <v>1194306.1253092403</v>
      </c>
      <c r="Z37" s="367">
        <v>80310.940344170012</v>
      </c>
      <c r="AA37" s="367">
        <v>223671.67899178999</v>
      </c>
      <c r="AB37" s="367">
        <v>1498288.7446452</v>
      </c>
      <c r="AC37" s="368">
        <v>0.14928476222702736</v>
      </c>
      <c r="AD37" s="13"/>
      <c r="AE37" s="13" t="s">
        <v>44</v>
      </c>
      <c r="AF37" s="13" t="s">
        <v>0</v>
      </c>
      <c r="AG37" s="13"/>
      <c r="AH37" s="13" t="s">
        <v>44</v>
      </c>
      <c r="AI37" s="67">
        <f t="shared" si="0"/>
        <v>5.0601103397093367E-2</v>
      </c>
      <c r="AJ37" s="67">
        <f t="shared" si="1"/>
        <v>0.12493221195745094</v>
      </c>
      <c r="AK37" s="13"/>
      <c r="AL37" s="13" t="s">
        <v>1</v>
      </c>
      <c r="AM37" s="67">
        <f t="shared" si="2"/>
        <v>5.3601777782284497E-2</v>
      </c>
      <c r="AN37" s="67">
        <f t="shared" si="3"/>
        <v>0.14928476222702736</v>
      </c>
    </row>
    <row r="38" spans="1:40" s="41" customFormat="1" ht="15" x14ac:dyDescent="0.2">
      <c r="A38" s="13"/>
      <c r="B38" s="13" t="s">
        <v>45</v>
      </c>
      <c r="C38" s="364" t="s">
        <v>0</v>
      </c>
      <c r="D38" s="365">
        <v>389219</v>
      </c>
      <c r="E38" s="365">
        <v>24546</v>
      </c>
      <c r="F38" s="364">
        <v>43193</v>
      </c>
      <c r="G38" s="365">
        <f t="shared" si="5"/>
        <v>456958</v>
      </c>
      <c r="H38" s="366">
        <f t="shared" si="6"/>
        <v>9.452291020181286E-2</v>
      </c>
      <c r="I38" s="371"/>
      <c r="J38" s="370">
        <v>98613.964017060047</v>
      </c>
      <c r="K38" s="370">
        <v>7014.5085677199977</v>
      </c>
      <c r="L38" s="370">
        <v>15207.771064139997</v>
      </c>
      <c r="M38" s="370">
        <f t="shared" si="9"/>
        <v>120836.24364892003</v>
      </c>
      <c r="N38" s="366">
        <f t="shared" si="8"/>
        <v>0.12585438445376496</v>
      </c>
      <c r="O38" s="13"/>
      <c r="P38" s="13"/>
      <c r="Q38" s="13" t="s">
        <v>45</v>
      </c>
      <c r="R38" s="13" t="s">
        <v>1</v>
      </c>
      <c r="S38" s="367">
        <v>4407512</v>
      </c>
      <c r="T38" s="367">
        <v>293932</v>
      </c>
      <c r="U38" s="367">
        <v>609028</v>
      </c>
      <c r="V38" s="367">
        <v>5310472</v>
      </c>
      <c r="W38" s="368">
        <v>0.11468434444245257</v>
      </c>
      <c r="X38" s="369"/>
      <c r="Y38" s="367">
        <v>1179675.2807552</v>
      </c>
      <c r="Z38" s="367">
        <v>87435.74051732001</v>
      </c>
      <c r="AA38" s="367">
        <v>225608.29711706005</v>
      </c>
      <c r="AB38" s="367">
        <v>1492719.3183895797</v>
      </c>
      <c r="AC38" s="368">
        <v>0.15113912866114548</v>
      </c>
      <c r="AD38" s="13"/>
      <c r="AE38" s="13" t="s">
        <v>45</v>
      </c>
      <c r="AF38" s="13" t="s">
        <v>0</v>
      </c>
      <c r="AG38" s="13"/>
      <c r="AH38" s="13" t="s">
        <v>45</v>
      </c>
      <c r="AI38" s="67">
        <f t="shared" si="0"/>
        <v>5.8049707239328681E-2</v>
      </c>
      <c r="AJ38" s="67">
        <f t="shared" si="1"/>
        <v>0.12585438445376496</v>
      </c>
      <c r="AK38" s="13"/>
      <c r="AL38" s="13" t="s">
        <v>1</v>
      </c>
      <c r="AM38" s="67">
        <f t="shared" si="2"/>
        <v>5.8574803340557063E-2</v>
      </c>
      <c r="AN38" s="67">
        <f t="shared" si="3"/>
        <v>0.15113912866114548</v>
      </c>
    </row>
    <row r="39" spans="1:40" s="41" customFormat="1" ht="15" x14ac:dyDescent="0.2">
      <c r="A39" s="13"/>
      <c r="B39" s="13" t="s">
        <v>46</v>
      </c>
      <c r="C39" s="364" t="s">
        <v>0</v>
      </c>
      <c r="D39" s="365">
        <v>398356</v>
      </c>
      <c r="E39" s="365">
        <v>16789</v>
      </c>
      <c r="F39" s="364">
        <v>44272</v>
      </c>
      <c r="G39" s="365">
        <f t="shared" si="5"/>
        <v>459417</v>
      </c>
      <c r="H39" s="366">
        <f t="shared" si="6"/>
        <v>9.6365611198540757E-2</v>
      </c>
      <c r="I39" s="371"/>
      <c r="J39" s="370">
        <v>101937.81027485993</v>
      </c>
      <c r="K39" s="370">
        <v>4821.019417569999</v>
      </c>
      <c r="L39" s="370">
        <v>15554.282429879993</v>
      </c>
      <c r="M39" s="370">
        <f t="shared" si="9"/>
        <v>122313.11212230993</v>
      </c>
      <c r="N39" s="366">
        <f t="shared" si="8"/>
        <v>0.12716774317970189</v>
      </c>
      <c r="O39" s="13"/>
      <c r="P39" s="13"/>
      <c r="Q39" s="13" t="s">
        <v>46</v>
      </c>
      <c r="R39" s="13" t="s">
        <v>1</v>
      </c>
      <c r="S39" s="367">
        <v>4515408</v>
      </c>
      <c r="T39" s="367">
        <v>200121</v>
      </c>
      <c r="U39" s="367">
        <v>624153</v>
      </c>
      <c r="V39" s="367">
        <v>5339682</v>
      </c>
      <c r="W39" s="368">
        <v>0.11688954510774237</v>
      </c>
      <c r="X39" s="369"/>
      <c r="Y39" s="367">
        <v>1219264.2462061297</v>
      </c>
      <c r="Z39" s="367">
        <v>60561.252389629997</v>
      </c>
      <c r="AA39" s="367">
        <v>230966.87400355999</v>
      </c>
      <c r="AB39" s="367">
        <v>1510792.3725993203</v>
      </c>
      <c r="AC39" s="368">
        <v>0.15287797197849309</v>
      </c>
      <c r="AD39" s="13"/>
      <c r="AE39" s="13" t="s">
        <v>46</v>
      </c>
      <c r="AF39" s="13" t="s">
        <v>0</v>
      </c>
      <c r="AG39" s="13"/>
      <c r="AH39" s="13" t="s">
        <v>46</v>
      </c>
      <c r="AI39" s="67">
        <f t="shared" si="0"/>
        <v>3.9415393279741792E-2</v>
      </c>
      <c r="AJ39" s="67">
        <f t="shared" si="1"/>
        <v>0.12716774317970189</v>
      </c>
      <c r="AK39" s="13"/>
      <c r="AL39" s="13" t="s">
        <v>1</v>
      </c>
      <c r="AM39" s="67">
        <f t="shared" si="2"/>
        <v>4.0085754659612345E-2</v>
      </c>
      <c r="AN39" s="67">
        <f t="shared" si="3"/>
        <v>0.15287797197849309</v>
      </c>
    </row>
    <row r="40" spans="1:40" s="41" customFormat="1" ht="15" x14ac:dyDescent="0.2">
      <c r="A40" s="13"/>
      <c r="B40" s="13" t="s">
        <v>47</v>
      </c>
      <c r="C40" s="364" t="s">
        <v>0</v>
      </c>
      <c r="D40" s="365">
        <v>392151</v>
      </c>
      <c r="E40" s="365">
        <v>23129</v>
      </c>
      <c r="F40" s="364">
        <v>44579</v>
      </c>
      <c r="G40" s="365">
        <f t="shared" si="5"/>
        <v>459859</v>
      </c>
      <c r="H40" s="366">
        <f t="shared" si="6"/>
        <v>9.6940583961605625E-2</v>
      </c>
      <c r="I40" s="371"/>
      <c r="J40" s="370">
        <v>99707.117419700051</v>
      </c>
      <c r="K40" s="370">
        <v>6493.7125167100039</v>
      </c>
      <c r="L40" s="370">
        <v>15642.048354439996</v>
      </c>
      <c r="M40" s="370">
        <f t="shared" si="9"/>
        <v>121842.87829085004</v>
      </c>
      <c r="N40" s="366">
        <f t="shared" si="8"/>
        <v>0.12837884802016086</v>
      </c>
      <c r="O40" s="13"/>
      <c r="P40" s="13"/>
      <c r="Q40" s="13" t="s">
        <v>47</v>
      </c>
      <c r="R40" s="13" t="s">
        <v>1</v>
      </c>
      <c r="S40" s="367">
        <v>4438414</v>
      </c>
      <c r="T40" s="367">
        <v>279845</v>
      </c>
      <c r="U40" s="367">
        <v>626976</v>
      </c>
      <c r="V40" s="367">
        <v>5345235</v>
      </c>
      <c r="W40" s="368">
        <v>0.11729624609582179</v>
      </c>
      <c r="X40" s="369"/>
      <c r="Y40" s="367">
        <v>1191781.0784443801</v>
      </c>
      <c r="Z40" s="367">
        <v>81949.402375830017</v>
      </c>
      <c r="AA40" s="367">
        <v>232194.42585339004</v>
      </c>
      <c r="AB40" s="367">
        <v>1505924.9066735997</v>
      </c>
      <c r="AC40" s="368">
        <v>0.15418725384274212</v>
      </c>
      <c r="AD40" s="13"/>
      <c r="AE40" s="13" t="s">
        <v>47</v>
      </c>
      <c r="AF40" s="13" t="s">
        <v>0</v>
      </c>
      <c r="AG40" s="13"/>
      <c r="AH40" s="13" t="s">
        <v>47</v>
      </c>
      <c r="AI40" s="67">
        <f t="shared" si="0"/>
        <v>5.3295790511521904E-2</v>
      </c>
      <c r="AJ40" s="67">
        <f t="shared" si="1"/>
        <v>0.12837884802016086</v>
      </c>
      <c r="AK40" s="13"/>
      <c r="AL40" s="13" t="s">
        <v>1</v>
      </c>
      <c r="AM40" s="67">
        <f t="shared" si="2"/>
        <v>5.4417987253325945E-2</v>
      </c>
      <c r="AN40" s="67">
        <f t="shared" si="3"/>
        <v>0.15418725384274212</v>
      </c>
    </row>
    <row r="41" spans="1:40" s="41" customFormat="1" ht="15" x14ac:dyDescent="0.2">
      <c r="A41" s="13"/>
      <c r="B41" s="13" t="s">
        <v>48</v>
      </c>
      <c r="C41" s="364" t="s">
        <v>0</v>
      </c>
      <c r="D41" s="365">
        <v>400072</v>
      </c>
      <c r="E41" s="365">
        <v>16557</v>
      </c>
      <c r="F41" s="364">
        <v>45778</v>
      </c>
      <c r="G41" s="365">
        <f t="shared" si="5"/>
        <v>462407</v>
      </c>
      <c r="H41" s="366">
        <f t="shared" si="6"/>
        <v>9.899936635907329E-2</v>
      </c>
      <c r="I41" s="371"/>
      <c r="J41" s="370">
        <v>102632.61181169997</v>
      </c>
      <c r="K41" s="370">
        <v>4622.2666337999981</v>
      </c>
      <c r="L41" s="370">
        <v>16025.859739449998</v>
      </c>
      <c r="M41" s="370">
        <f t="shared" si="9"/>
        <v>123280.73818494997</v>
      </c>
      <c r="N41" s="366">
        <f t="shared" si="8"/>
        <v>0.12999483922141555</v>
      </c>
      <c r="O41" s="13"/>
      <c r="P41" s="13"/>
      <c r="Q41" s="13" t="s">
        <v>48</v>
      </c>
      <c r="R41" s="13" t="s">
        <v>1</v>
      </c>
      <c r="S41" s="367">
        <v>4531371</v>
      </c>
      <c r="T41" s="367">
        <v>204171</v>
      </c>
      <c r="U41" s="367">
        <v>644359</v>
      </c>
      <c r="V41" s="367">
        <v>5379901</v>
      </c>
      <c r="W41" s="368">
        <v>0.11977153482935839</v>
      </c>
      <c r="X41" s="369"/>
      <c r="Y41" s="367">
        <v>1226315.0466399302</v>
      </c>
      <c r="Z41" s="367">
        <v>59454.734082339994</v>
      </c>
      <c r="AA41" s="372">
        <v>238097.33677551008</v>
      </c>
      <c r="AB41" s="367">
        <v>1523867.1174977804</v>
      </c>
      <c r="AC41" s="368">
        <v>0.15624547182727491</v>
      </c>
      <c r="AD41" s="13"/>
      <c r="AE41" s="13" t="s">
        <v>48</v>
      </c>
      <c r="AF41" s="13" t="s">
        <v>0</v>
      </c>
      <c r="AG41" s="13"/>
      <c r="AH41" s="13" t="s">
        <v>48</v>
      </c>
      <c r="AI41" s="67">
        <f t="shared" si="0"/>
        <v>3.7493826706857615E-2</v>
      </c>
      <c r="AJ41" s="67">
        <f t="shared" si="1"/>
        <v>0.12999483922141555</v>
      </c>
      <c r="AK41" s="13"/>
      <c r="AL41" s="13" t="s">
        <v>1</v>
      </c>
      <c r="AM41" s="67">
        <f t="shared" si="2"/>
        <v>3.9015694609885562E-2</v>
      </c>
      <c r="AN41" s="67">
        <f t="shared" si="3"/>
        <v>0.15624547182727491</v>
      </c>
    </row>
    <row r="42" spans="1:40" ht="15" x14ac:dyDescent="0.2">
      <c r="A42" s="13"/>
      <c r="B42" s="13" t="s">
        <v>49</v>
      </c>
      <c r="C42" s="364" t="s">
        <v>0</v>
      </c>
      <c r="D42" s="365">
        <v>393290</v>
      </c>
      <c r="E42" s="365">
        <v>23269</v>
      </c>
      <c r="F42" s="364">
        <v>46003</v>
      </c>
      <c r="G42" s="365">
        <f>D42+E42+F42</f>
        <v>462562</v>
      </c>
      <c r="H42" s="366">
        <f>F42/G42</f>
        <v>9.9452613919863722E-2</v>
      </c>
      <c r="I42" s="373"/>
      <c r="J42" s="370">
        <v>99659.855963609982</v>
      </c>
      <c r="K42" s="370">
        <v>6653.5575999399998</v>
      </c>
      <c r="L42" s="370">
        <v>16076.424810049999</v>
      </c>
      <c r="M42" s="370">
        <f>J42+K42+L42</f>
        <v>122389.83837359998</v>
      </c>
      <c r="N42" s="366">
        <f>L42/M42</f>
        <v>0.13135424495762513</v>
      </c>
      <c r="O42" s="13"/>
      <c r="P42" s="13"/>
      <c r="Q42" s="13" t="s">
        <v>49</v>
      </c>
      <c r="R42" s="13" t="s">
        <v>1</v>
      </c>
      <c r="S42" s="367">
        <v>4448517</v>
      </c>
      <c r="T42" s="367">
        <v>285428</v>
      </c>
      <c r="U42" s="367">
        <v>649214</v>
      </c>
      <c r="V42" s="367">
        <v>5383159</v>
      </c>
      <c r="W42" s="368">
        <v>0.12060093339245599</v>
      </c>
      <c r="X42" s="369"/>
      <c r="Y42" s="367">
        <v>1189199.07203243</v>
      </c>
      <c r="Z42" s="367">
        <v>84920.976092060009</v>
      </c>
      <c r="AA42" s="367">
        <v>239627.78874485</v>
      </c>
      <c r="AB42" s="367">
        <v>1513747.8368693399</v>
      </c>
      <c r="AC42" s="368">
        <v>0.15830099499295511</v>
      </c>
      <c r="AD42" s="13"/>
      <c r="AE42" s="13" t="s">
        <v>49</v>
      </c>
      <c r="AF42" s="13" t="s">
        <v>0</v>
      </c>
      <c r="AG42" s="13"/>
      <c r="AH42" s="13" t="s">
        <v>49</v>
      </c>
      <c r="AI42" s="67">
        <f t="shared" si="0"/>
        <v>5.4363643978593577E-2</v>
      </c>
      <c r="AJ42" s="67">
        <f t="shared" si="1"/>
        <v>0.13135424495762513</v>
      </c>
      <c r="AK42" s="13"/>
      <c r="AL42" s="13" t="s">
        <v>1</v>
      </c>
      <c r="AM42" s="67">
        <f t="shared" si="2"/>
        <v>5.6099816642968398E-2</v>
      </c>
      <c r="AN42" s="67">
        <f t="shared" si="3"/>
        <v>0.15830099499295511</v>
      </c>
    </row>
    <row r="43" spans="1:40" ht="15" x14ac:dyDescent="0.2">
      <c r="A43" s="13"/>
      <c r="B43" s="13" t="s">
        <v>50</v>
      </c>
      <c r="C43" s="364" t="s">
        <v>0</v>
      </c>
      <c r="D43" s="365">
        <v>395177</v>
      </c>
      <c r="E43" s="365">
        <v>21332</v>
      </c>
      <c r="F43" s="364">
        <v>47216</v>
      </c>
      <c r="G43" s="365">
        <f t="shared" ref="G43:G54" si="10">D43+E43+F43</f>
        <v>463725</v>
      </c>
      <c r="H43" s="366">
        <f t="shared" ref="H43:H54" si="11">F43/G43</f>
        <v>0.10181896598199364</v>
      </c>
      <c r="I43" s="371"/>
      <c r="J43" s="370">
        <v>100728.38788457004</v>
      </c>
      <c r="K43" s="370">
        <v>6374.5472478799993</v>
      </c>
      <c r="L43" s="370">
        <v>16463.170609040004</v>
      </c>
      <c r="M43" s="370">
        <f t="shared" ref="M43:M54" si="12">J43+K43+L43</f>
        <v>123566.10574149003</v>
      </c>
      <c r="N43" s="366">
        <f t="shared" ref="N43:N54" si="13">L43/M43</f>
        <v>0.13323370927851563</v>
      </c>
      <c r="O43" s="13"/>
      <c r="P43" s="13"/>
      <c r="Q43" s="13" t="s">
        <v>50</v>
      </c>
      <c r="R43" s="13" t="s">
        <v>1</v>
      </c>
      <c r="S43" s="367">
        <v>4477544</v>
      </c>
      <c r="T43" s="367">
        <v>259220</v>
      </c>
      <c r="U43" s="367">
        <v>664471</v>
      </c>
      <c r="V43" s="367">
        <v>5401235</v>
      </c>
      <c r="W43" s="368">
        <v>0.12302204958680746</v>
      </c>
      <c r="X43" s="369"/>
      <c r="Y43" s="367">
        <v>1203817.4996137901</v>
      </c>
      <c r="Z43" s="367">
        <v>81132.96965506002</v>
      </c>
      <c r="AA43" s="367">
        <v>244714.08037747006</v>
      </c>
      <c r="AB43" s="367">
        <v>1529664.5496463198</v>
      </c>
      <c r="AC43" s="368">
        <v>0.15997891853743451</v>
      </c>
      <c r="AD43" s="13"/>
      <c r="AE43" s="13" t="s">
        <v>50</v>
      </c>
      <c r="AF43" s="13" t="s">
        <v>0</v>
      </c>
      <c r="AG43" s="13"/>
      <c r="AH43" s="13" t="s">
        <v>50</v>
      </c>
      <c r="AI43" s="67">
        <f t="shared" si="0"/>
        <v>5.1588153641549984E-2</v>
      </c>
      <c r="AJ43" s="67">
        <f t="shared" si="1"/>
        <v>0.13323370927851563</v>
      </c>
      <c r="AK43" s="13"/>
      <c r="AL43" s="13" t="s">
        <v>1</v>
      </c>
      <c r="AM43" s="67">
        <f t="shared" si="2"/>
        <v>5.3039713624676153E-2</v>
      </c>
      <c r="AN43" s="67">
        <f t="shared" si="3"/>
        <v>0.15997891853743451</v>
      </c>
    </row>
    <row r="44" spans="1:40" ht="15" x14ac:dyDescent="0.2">
      <c r="A44" s="13">
        <v>2021</v>
      </c>
      <c r="B44" s="13" t="s">
        <v>39</v>
      </c>
      <c r="C44" s="364" t="s">
        <v>0</v>
      </c>
      <c r="D44" s="365">
        <v>388178</v>
      </c>
      <c r="E44" s="365">
        <v>27559</v>
      </c>
      <c r="F44" s="364">
        <v>47720</v>
      </c>
      <c r="G44" s="365">
        <f t="shared" si="10"/>
        <v>463457</v>
      </c>
      <c r="H44" s="366">
        <f t="shared" si="11"/>
        <v>0.10296532364383319</v>
      </c>
      <c r="I44" s="371"/>
      <c r="J44" s="370">
        <v>99410.502482340016</v>
      </c>
      <c r="K44" s="370">
        <v>8266.3048885599947</v>
      </c>
      <c r="L44" s="370">
        <v>17017.261467969998</v>
      </c>
      <c r="M44" s="370">
        <f t="shared" si="12"/>
        <v>124694.06883887001</v>
      </c>
      <c r="N44" s="366">
        <f t="shared" si="13"/>
        <v>0.13647210028858506</v>
      </c>
      <c r="O44" s="13"/>
      <c r="P44" s="13">
        <v>2021</v>
      </c>
      <c r="Q44" s="13" t="s">
        <v>39</v>
      </c>
      <c r="R44" s="13" t="s">
        <v>1</v>
      </c>
      <c r="S44" s="367">
        <v>4398163</v>
      </c>
      <c r="T44" s="367">
        <v>327006</v>
      </c>
      <c r="U44" s="367">
        <v>671357</v>
      </c>
      <c r="V44" s="367">
        <v>5396526</v>
      </c>
      <c r="W44" s="368">
        <v>0.12440540451394101</v>
      </c>
      <c r="X44" s="369"/>
      <c r="Y44" s="367">
        <v>1188122.5034733301</v>
      </c>
      <c r="Z44" s="367">
        <v>103240.95345572998</v>
      </c>
      <c r="AA44" s="367">
        <v>253361.45568978999</v>
      </c>
      <c r="AB44" s="367">
        <v>1544724.9126188501</v>
      </c>
      <c r="AC44" s="368">
        <v>0.16401720048668958</v>
      </c>
      <c r="AD44" s="13"/>
      <c r="AE44" s="13" t="s">
        <v>39</v>
      </c>
      <c r="AF44" s="13" t="s">
        <v>0</v>
      </c>
      <c r="AG44" s="13">
        <v>2021</v>
      </c>
      <c r="AH44" s="13" t="s">
        <v>39</v>
      </c>
      <c r="AI44" s="67">
        <f t="shared" si="0"/>
        <v>6.6292687098387454E-2</v>
      </c>
      <c r="AJ44" s="67">
        <f t="shared" si="1"/>
        <v>0.13647210028858506</v>
      </c>
      <c r="AK44" s="13"/>
      <c r="AL44" s="13" t="s">
        <v>1</v>
      </c>
      <c r="AM44" s="67">
        <f t="shared" si="2"/>
        <v>6.6834523488522229E-2</v>
      </c>
      <c r="AN44" s="67">
        <f t="shared" si="3"/>
        <v>0.16401720048668958</v>
      </c>
    </row>
    <row r="45" spans="1:40" ht="15" x14ac:dyDescent="0.2">
      <c r="A45" s="13"/>
      <c r="B45" s="13" t="s">
        <v>40</v>
      </c>
      <c r="C45" s="364" t="s">
        <v>0</v>
      </c>
      <c r="D45" s="365">
        <v>387235</v>
      </c>
      <c r="E45" s="365">
        <v>27531</v>
      </c>
      <c r="F45" s="364">
        <v>49059</v>
      </c>
      <c r="G45" s="365">
        <f t="shared" si="10"/>
        <v>463825</v>
      </c>
      <c r="H45" s="366">
        <f t="shared" si="11"/>
        <v>0.10577049533768124</v>
      </c>
      <c r="I45" s="371"/>
      <c r="J45" s="370">
        <v>99778.458708300008</v>
      </c>
      <c r="K45" s="370">
        <v>8470.2281089300086</v>
      </c>
      <c r="L45" s="370">
        <v>17472.16395011</v>
      </c>
      <c r="M45" s="370">
        <f t="shared" si="12"/>
        <v>125720.85076734002</v>
      </c>
      <c r="N45" s="366">
        <f t="shared" si="13"/>
        <v>0.13897586473101525</v>
      </c>
      <c r="O45" s="13"/>
      <c r="P45" s="13"/>
      <c r="Q45" s="13" t="s">
        <v>40</v>
      </c>
      <c r="R45" s="13" t="s">
        <v>1</v>
      </c>
      <c r="S45" s="367">
        <v>4387723</v>
      </c>
      <c r="T45" s="367">
        <v>325765</v>
      </c>
      <c r="U45" s="367">
        <v>689413</v>
      </c>
      <c r="V45" s="367">
        <v>5402901</v>
      </c>
      <c r="W45" s="368">
        <v>0.12760052423688681</v>
      </c>
      <c r="X45" s="369"/>
      <c r="Y45" s="367">
        <v>1192413.41146351</v>
      </c>
      <c r="Z45" s="367">
        <v>105745.12036790999</v>
      </c>
      <c r="AA45" s="367">
        <v>259573.92138714</v>
      </c>
      <c r="AB45" s="367">
        <v>1557732.4532185602</v>
      </c>
      <c r="AC45" s="368">
        <v>0.16663575368851871</v>
      </c>
      <c r="AD45" s="13"/>
      <c r="AE45" s="13" t="s">
        <v>40</v>
      </c>
      <c r="AF45" s="13" t="s">
        <v>0</v>
      </c>
      <c r="AG45" s="13"/>
      <c r="AH45" s="13" t="s">
        <v>40</v>
      </c>
      <c r="AI45" s="67">
        <f t="shared" si="0"/>
        <v>6.7373296133710375E-2</v>
      </c>
      <c r="AJ45" s="67">
        <f t="shared" si="1"/>
        <v>0.13897586473101525</v>
      </c>
      <c r="AK45" s="13"/>
      <c r="AL45" s="13" t="s">
        <v>1</v>
      </c>
      <c r="AM45" s="67">
        <f t="shared" si="2"/>
        <v>6.7884006749311304E-2</v>
      </c>
      <c r="AN45" s="67">
        <f t="shared" si="3"/>
        <v>0.16663575368851871</v>
      </c>
    </row>
    <row r="46" spans="1:40" ht="15" x14ac:dyDescent="0.2">
      <c r="A46" s="13"/>
      <c r="B46" s="13" t="s">
        <v>41</v>
      </c>
      <c r="C46" s="364" t="s">
        <v>0</v>
      </c>
      <c r="D46" s="365">
        <v>385514</v>
      </c>
      <c r="E46" s="365">
        <v>29416</v>
      </c>
      <c r="F46" s="364">
        <v>49131</v>
      </c>
      <c r="G46" s="365">
        <f t="shared" si="10"/>
        <v>464061</v>
      </c>
      <c r="H46" s="366">
        <f t="shared" si="11"/>
        <v>0.10587185736357936</v>
      </c>
      <c r="I46" s="371"/>
      <c r="J46" s="370">
        <v>98756.407153640059</v>
      </c>
      <c r="K46" s="370">
        <v>8867.8315378299958</v>
      </c>
      <c r="L46" s="370">
        <v>17512.999096400003</v>
      </c>
      <c r="M46" s="370">
        <f t="shared" si="12"/>
        <v>125137.23778787006</v>
      </c>
      <c r="N46" s="366">
        <f t="shared" si="13"/>
        <v>0.13995034096954945</v>
      </c>
      <c r="O46" s="13"/>
      <c r="P46" s="13"/>
      <c r="Q46" s="13" t="s">
        <v>41</v>
      </c>
      <c r="R46" s="13" t="s">
        <v>1</v>
      </c>
      <c r="S46" s="367">
        <v>4367288</v>
      </c>
      <c r="T46" s="367">
        <v>348058</v>
      </c>
      <c r="U46" s="367">
        <v>688495</v>
      </c>
      <c r="V46" s="367">
        <v>5403841</v>
      </c>
      <c r="W46" s="368">
        <v>0.12740844891624309</v>
      </c>
      <c r="X46" s="369"/>
      <c r="Y46" s="367">
        <v>1180792.8602364301</v>
      </c>
      <c r="Z46" s="367">
        <v>110426.43201645998</v>
      </c>
      <c r="AA46" s="367">
        <v>259525.67251673993</v>
      </c>
      <c r="AB46" s="367">
        <v>1550744.9647696305</v>
      </c>
      <c r="AC46" s="368">
        <v>0.1673554829535065</v>
      </c>
      <c r="AD46" s="13"/>
      <c r="AE46" s="13" t="s">
        <v>41</v>
      </c>
      <c r="AF46" s="13" t="s">
        <v>0</v>
      </c>
      <c r="AG46" s="13"/>
      <c r="AH46" s="13" t="s">
        <v>41</v>
      </c>
      <c r="AI46" s="67">
        <f t="shared" si="0"/>
        <v>7.0864849621042073E-2</v>
      </c>
      <c r="AJ46" s="67">
        <f t="shared" si="1"/>
        <v>0.13995034096954945</v>
      </c>
      <c r="AK46" s="13"/>
      <c r="AL46" s="13" t="s">
        <v>1</v>
      </c>
      <c r="AM46" s="67">
        <f t="shared" si="2"/>
        <v>7.1208634898172488E-2</v>
      </c>
      <c r="AN46" s="67">
        <f t="shared" si="3"/>
        <v>0.1673554829535065</v>
      </c>
    </row>
    <row r="47" spans="1:40" ht="15" x14ac:dyDescent="0.2">
      <c r="A47" s="13"/>
      <c r="B47" s="13" t="s">
        <v>42</v>
      </c>
      <c r="C47" s="364" t="s">
        <v>0</v>
      </c>
      <c r="D47" s="365">
        <v>392680</v>
      </c>
      <c r="E47" s="365">
        <v>21403</v>
      </c>
      <c r="F47" s="364">
        <v>50485</v>
      </c>
      <c r="G47" s="365">
        <f t="shared" si="10"/>
        <v>464568</v>
      </c>
      <c r="H47" s="366">
        <f t="shared" si="11"/>
        <v>0.10867085119939385</v>
      </c>
      <c r="I47" s="371"/>
      <c r="J47" s="370">
        <v>101910.70286961997</v>
      </c>
      <c r="K47" s="370">
        <v>6367.3998716700007</v>
      </c>
      <c r="L47" s="370">
        <v>17971.892890849998</v>
      </c>
      <c r="M47" s="370">
        <f t="shared" si="12"/>
        <v>126249.99563213997</v>
      </c>
      <c r="N47" s="366">
        <f t="shared" si="13"/>
        <v>0.14235163178314456</v>
      </c>
      <c r="O47" s="13"/>
      <c r="P47" s="13"/>
      <c r="Q47" s="13" t="s">
        <v>42</v>
      </c>
      <c r="R47" s="13" t="s">
        <v>1</v>
      </c>
      <c r="S47" s="367">
        <v>4456705</v>
      </c>
      <c r="T47" s="367">
        <v>248875</v>
      </c>
      <c r="U47" s="367">
        <v>705958</v>
      </c>
      <c r="V47" s="367">
        <v>5411538</v>
      </c>
      <c r="W47" s="368">
        <v>0.13045422576724031</v>
      </c>
      <c r="X47" s="374"/>
      <c r="Y47" s="367">
        <v>1221604.9651668896</v>
      </c>
      <c r="Z47" s="367">
        <v>77171.151183509995</v>
      </c>
      <c r="AA47" s="367">
        <v>265854.55207919003</v>
      </c>
      <c r="AB47" s="367">
        <v>1564630.6684295903</v>
      </c>
      <c r="AC47" s="368">
        <v>0.16991521222450953</v>
      </c>
      <c r="AD47" s="13"/>
      <c r="AE47" s="13" t="s">
        <v>42</v>
      </c>
      <c r="AF47" s="13" t="s">
        <v>0</v>
      </c>
      <c r="AG47" s="13"/>
      <c r="AH47" s="13" t="s">
        <v>42</v>
      </c>
      <c r="AI47" s="67">
        <f t="shared" si="0"/>
        <v>5.0434852213563378E-2</v>
      </c>
      <c r="AJ47" s="67">
        <f t="shared" si="1"/>
        <v>0.14235163178314456</v>
      </c>
      <c r="AK47" s="13"/>
      <c r="AL47" s="13" t="s">
        <v>1</v>
      </c>
      <c r="AM47" s="67">
        <f t="shared" si="2"/>
        <v>4.9322279526174816E-2</v>
      </c>
      <c r="AN47" s="67">
        <f t="shared" si="3"/>
        <v>0.16991521222450953</v>
      </c>
    </row>
    <row r="48" spans="1:40" ht="15" x14ac:dyDescent="0.2">
      <c r="A48" s="13"/>
      <c r="B48" s="13" t="s">
        <v>43</v>
      </c>
      <c r="C48" s="364" t="s">
        <v>0</v>
      </c>
      <c r="D48" s="365">
        <v>390762</v>
      </c>
      <c r="E48" s="365">
        <v>23079</v>
      </c>
      <c r="F48" s="364">
        <v>51031</v>
      </c>
      <c r="G48" s="365">
        <f t="shared" si="10"/>
        <v>464872</v>
      </c>
      <c r="H48" s="366">
        <f t="shared" si="11"/>
        <v>0.10977430346417939</v>
      </c>
      <c r="I48" s="371"/>
      <c r="J48" s="370">
        <v>100903.21513254994</v>
      </c>
      <c r="K48" s="370">
        <v>6705.6426928400006</v>
      </c>
      <c r="L48" s="370">
        <v>18122.766177720001</v>
      </c>
      <c r="M48" s="370">
        <f t="shared" si="12"/>
        <v>125731.62400310994</v>
      </c>
      <c r="N48" s="366">
        <f t="shared" si="13"/>
        <v>0.14413848800101189</v>
      </c>
      <c r="O48" s="13"/>
      <c r="P48" s="13"/>
      <c r="Q48" s="13" t="s">
        <v>43</v>
      </c>
      <c r="R48" s="13" t="s">
        <v>1</v>
      </c>
      <c r="S48" s="367">
        <v>4436728</v>
      </c>
      <c r="T48" s="367">
        <v>273241</v>
      </c>
      <c r="U48" s="367">
        <v>708967</v>
      </c>
      <c r="V48" s="367">
        <v>5418936</v>
      </c>
      <c r="W48" s="368">
        <v>0.13083140306510355</v>
      </c>
      <c r="X48" s="374"/>
      <c r="Y48" s="367">
        <v>1210358.3269891602</v>
      </c>
      <c r="Z48" s="367">
        <v>82683.484300159995</v>
      </c>
      <c r="AA48" s="367">
        <v>266803.72687137988</v>
      </c>
      <c r="AB48" s="367">
        <v>1559845.5381607001</v>
      </c>
      <c r="AC48" s="368">
        <v>0.17104496589193238</v>
      </c>
      <c r="AD48" s="13"/>
      <c r="AE48" s="13" t="s">
        <v>43</v>
      </c>
      <c r="AF48" s="13" t="s">
        <v>0</v>
      </c>
      <c r="AG48" s="13"/>
      <c r="AH48" s="13" t="s">
        <v>43</v>
      </c>
      <c r="AI48" s="67">
        <f t="shared" si="0"/>
        <v>5.3332984012631049E-2</v>
      </c>
      <c r="AJ48" s="67">
        <f t="shared" si="1"/>
        <v>0.14413848800101189</v>
      </c>
      <c r="AK48" s="13"/>
      <c r="AL48" s="13" t="s">
        <v>1</v>
      </c>
      <c r="AM48" s="67">
        <f t="shared" si="2"/>
        <v>5.300748200854339E-2</v>
      </c>
      <c r="AN48" s="67">
        <f t="shared" si="3"/>
        <v>0.17104496589193238</v>
      </c>
    </row>
    <row r="49" spans="1:40" ht="15" x14ac:dyDescent="0.2">
      <c r="A49" s="13"/>
      <c r="B49" s="13" t="s">
        <v>44</v>
      </c>
      <c r="C49" s="364" t="s">
        <v>0</v>
      </c>
      <c r="D49" s="365">
        <v>395524</v>
      </c>
      <c r="E49" s="365">
        <v>17426</v>
      </c>
      <c r="F49" s="364">
        <v>51981</v>
      </c>
      <c r="G49" s="365">
        <f t="shared" si="10"/>
        <v>464931</v>
      </c>
      <c r="H49" s="366">
        <f t="shared" si="11"/>
        <v>0.11180368699871594</v>
      </c>
      <c r="I49" s="371"/>
      <c r="J49" s="370">
        <v>103412.48387299001</v>
      </c>
      <c r="K49" s="370">
        <v>4965.4194781099986</v>
      </c>
      <c r="L49" s="370">
        <v>18428.767330310009</v>
      </c>
      <c r="M49" s="370">
        <f t="shared" si="12"/>
        <v>126806.67068141</v>
      </c>
      <c r="N49" s="366">
        <f t="shared" si="13"/>
        <v>0.14532963629816115</v>
      </c>
      <c r="O49" s="13"/>
      <c r="P49" s="13"/>
      <c r="Q49" s="13" t="s">
        <v>44</v>
      </c>
      <c r="R49" s="13" t="s">
        <v>1</v>
      </c>
      <c r="S49" s="367">
        <v>4493695</v>
      </c>
      <c r="T49" s="367">
        <v>209532</v>
      </c>
      <c r="U49" s="367">
        <v>721641</v>
      </c>
      <c r="V49" s="367">
        <v>5424868</v>
      </c>
      <c r="W49" s="368">
        <v>0.1330246192165413</v>
      </c>
      <c r="X49" s="374"/>
      <c r="Y49" s="367">
        <v>1241655.6678422601</v>
      </c>
      <c r="Z49" s="367">
        <v>61691.950219810002</v>
      </c>
      <c r="AA49" s="367">
        <v>271258.38662566995</v>
      </c>
      <c r="AB49" s="367">
        <v>1574606.0046877402</v>
      </c>
      <c r="AC49" s="368">
        <v>0.17227064155611621</v>
      </c>
      <c r="AD49" s="13"/>
      <c r="AE49" s="13" t="s">
        <v>44</v>
      </c>
      <c r="AF49" s="13" t="s">
        <v>0</v>
      </c>
      <c r="AG49" s="13"/>
      <c r="AH49" s="13" t="s">
        <v>44</v>
      </c>
      <c r="AI49" s="67">
        <f t="shared" si="0"/>
        <v>3.9157399618078091E-2</v>
      </c>
      <c r="AJ49" s="67">
        <f t="shared" si="1"/>
        <v>0.14532963629816115</v>
      </c>
      <c r="AK49" s="13"/>
      <c r="AL49" s="13" t="s">
        <v>1</v>
      </c>
      <c r="AM49" s="67">
        <f t="shared" si="2"/>
        <v>3.9179293128660538E-2</v>
      </c>
      <c r="AN49" s="67">
        <f t="shared" si="3"/>
        <v>0.17227064155611621</v>
      </c>
    </row>
    <row r="50" spans="1:40" ht="15" x14ac:dyDescent="0.2">
      <c r="A50" s="13"/>
      <c r="B50" s="13" t="s">
        <v>45</v>
      </c>
      <c r="C50" s="364" t="s">
        <v>0</v>
      </c>
      <c r="D50" s="365">
        <v>394661</v>
      </c>
      <c r="E50" s="365">
        <v>21421</v>
      </c>
      <c r="F50" s="364">
        <v>51573</v>
      </c>
      <c r="G50" s="365">
        <f t="shared" si="10"/>
        <v>467655</v>
      </c>
      <c r="H50" s="366">
        <f t="shared" si="11"/>
        <v>0.11028001411296789</v>
      </c>
      <c r="I50" s="371"/>
      <c r="J50" s="370">
        <v>102503.62407997005</v>
      </c>
      <c r="K50" s="370">
        <v>6073.4123132199993</v>
      </c>
      <c r="L50" s="370">
        <v>18276.571344659995</v>
      </c>
      <c r="M50" s="370">
        <f t="shared" si="12"/>
        <v>126853.60773785005</v>
      </c>
      <c r="N50" s="366">
        <f t="shared" si="13"/>
        <v>0.14407608636901786</v>
      </c>
      <c r="O50" s="13"/>
      <c r="P50" s="13"/>
      <c r="Q50" s="13" t="s">
        <v>45</v>
      </c>
      <c r="R50" s="13" t="s">
        <v>1</v>
      </c>
      <c r="S50" s="367">
        <v>4496683</v>
      </c>
      <c r="T50" s="367">
        <v>258163</v>
      </c>
      <c r="U50" s="367">
        <v>716990</v>
      </c>
      <c r="V50" s="367">
        <v>5471836</v>
      </c>
      <c r="W50" s="368">
        <v>0.13103280142168003</v>
      </c>
      <c r="X50" s="374"/>
      <c r="Y50" s="367">
        <v>1233502.0927382205</v>
      </c>
      <c r="Z50" s="367">
        <v>76090.853540399999</v>
      </c>
      <c r="AA50" s="367">
        <v>269667.78668523993</v>
      </c>
      <c r="AB50" s="367">
        <v>1579260.7329638596</v>
      </c>
      <c r="AC50" s="368">
        <v>0.17075570933695286</v>
      </c>
      <c r="AD50" s="13"/>
      <c r="AE50" s="13" t="s">
        <v>45</v>
      </c>
      <c r="AF50" s="13" t="s">
        <v>0</v>
      </c>
      <c r="AG50" s="13"/>
      <c r="AH50" s="13" t="s">
        <v>45</v>
      </c>
      <c r="AI50" s="67">
        <f t="shared" si="0"/>
        <v>4.7877332158901144E-2</v>
      </c>
      <c r="AJ50" s="67">
        <f t="shared" si="1"/>
        <v>0.14407608636901786</v>
      </c>
      <c r="AK50" s="13"/>
      <c r="AL50" s="13" t="s">
        <v>1</v>
      </c>
      <c r="AM50" s="67">
        <f t="shared" si="2"/>
        <v>4.818131164294661E-2</v>
      </c>
      <c r="AN50" s="67">
        <f t="shared" si="3"/>
        <v>0.17075570933695286</v>
      </c>
    </row>
    <row r="51" spans="1:40" ht="15" x14ac:dyDescent="0.2">
      <c r="A51" s="13"/>
      <c r="B51" s="13" t="s">
        <v>46</v>
      </c>
      <c r="C51" s="364" t="s">
        <v>0</v>
      </c>
      <c r="D51" s="365">
        <v>399006</v>
      </c>
      <c r="E51" s="365">
        <v>16636</v>
      </c>
      <c r="F51" s="364">
        <v>52598</v>
      </c>
      <c r="G51" s="365">
        <f t="shared" si="10"/>
        <v>468240</v>
      </c>
      <c r="H51" s="366">
        <f t="shared" si="11"/>
        <v>0.11233128310268238</v>
      </c>
      <c r="I51" s="373"/>
      <c r="J51" s="370">
        <v>104566.72874937004</v>
      </c>
      <c r="K51" s="370">
        <v>4753.2345378699993</v>
      </c>
      <c r="L51" s="370">
        <v>18609.502422480004</v>
      </c>
      <c r="M51" s="370">
        <f t="shared" si="12"/>
        <v>127929.46570972004</v>
      </c>
      <c r="N51" s="366">
        <f t="shared" si="13"/>
        <v>0.14546689708457103</v>
      </c>
      <c r="O51" s="13"/>
      <c r="P51" s="13"/>
      <c r="Q51" s="13" t="s">
        <v>46</v>
      </c>
      <c r="R51" s="13" t="s">
        <v>1</v>
      </c>
      <c r="S51" s="367">
        <v>4550923</v>
      </c>
      <c r="T51" s="367">
        <v>198778</v>
      </c>
      <c r="U51" s="367">
        <v>728405</v>
      </c>
      <c r="V51" s="367">
        <v>5478106</v>
      </c>
      <c r="W51" s="368">
        <v>0.1329665764043266</v>
      </c>
      <c r="X51" s="374"/>
      <c r="Y51" s="367">
        <v>1260475.3106943802</v>
      </c>
      <c r="Z51" s="367">
        <v>58693.780604769992</v>
      </c>
      <c r="AA51" s="367">
        <v>273441.61814798997</v>
      </c>
      <c r="AB51" s="367">
        <v>1592610.7094471403</v>
      </c>
      <c r="AC51" s="368">
        <v>0.17169394662862253</v>
      </c>
      <c r="AD51" s="13"/>
      <c r="AE51" s="13" t="s">
        <v>46</v>
      </c>
      <c r="AF51" s="13" t="s">
        <v>0</v>
      </c>
      <c r="AG51" s="13"/>
      <c r="AH51" s="13" t="s">
        <v>46</v>
      </c>
      <c r="AI51" s="67">
        <f t="shared" si="0"/>
        <v>3.7155119123653546E-2</v>
      </c>
      <c r="AJ51" s="67">
        <f t="shared" si="1"/>
        <v>0.14546689708457103</v>
      </c>
      <c r="AK51" s="13"/>
      <c r="AL51" s="13" t="s">
        <v>1</v>
      </c>
      <c r="AM51" s="67">
        <f t="shared" si="2"/>
        <v>3.6853815095306608E-2</v>
      </c>
      <c r="AN51" s="67">
        <f t="shared" si="3"/>
        <v>0.17169394662862253</v>
      </c>
    </row>
    <row r="52" spans="1:40" ht="15" x14ac:dyDescent="0.2">
      <c r="A52" s="13"/>
      <c r="B52" s="13" t="s">
        <v>47</v>
      </c>
      <c r="C52" s="364" t="s">
        <v>0</v>
      </c>
      <c r="D52" s="365">
        <v>398641</v>
      </c>
      <c r="E52" s="365">
        <v>19782</v>
      </c>
      <c r="F52" s="364">
        <v>52474</v>
      </c>
      <c r="G52" s="365">
        <f t="shared" si="10"/>
        <v>470897</v>
      </c>
      <c r="H52" s="366">
        <f t="shared" si="11"/>
        <v>0.11143413527799073</v>
      </c>
      <c r="I52" s="373"/>
      <c r="J52" s="370">
        <v>103534.64630637011</v>
      </c>
      <c r="K52" s="370">
        <v>5644.7974401500005</v>
      </c>
      <c r="L52" s="370">
        <v>18549.915495879999</v>
      </c>
      <c r="M52" s="370">
        <f t="shared" si="12"/>
        <v>127729.3592424001</v>
      </c>
      <c r="N52" s="366">
        <f t="shared" si="13"/>
        <v>0.14522828272141136</v>
      </c>
      <c r="O52" s="13"/>
      <c r="P52" s="13"/>
      <c r="Q52" s="13" t="s">
        <v>47</v>
      </c>
      <c r="R52" s="13" t="s">
        <v>1</v>
      </c>
      <c r="S52" s="367">
        <v>4559385</v>
      </c>
      <c r="T52" s="367">
        <v>233232</v>
      </c>
      <c r="U52" s="367">
        <v>727540</v>
      </c>
      <c r="V52" s="367">
        <v>5520157</v>
      </c>
      <c r="W52" s="368">
        <v>0.13179697606426774</v>
      </c>
      <c r="X52" s="374"/>
      <c r="Y52" s="367">
        <v>1251552.0487678598</v>
      </c>
      <c r="Z52" s="367">
        <v>69025.662708329983</v>
      </c>
      <c r="AA52" s="367">
        <v>272796.93234100996</v>
      </c>
      <c r="AB52" s="367">
        <v>1593374.6438172008</v>
      </c>
      <c r="AC52" s="368">
        <v>0.17120702491378825</v>
      </c>
      <c r="AD52" s="13"/>
      <c r="AE52" s="13" t="s">
        <v>47</v>
      </c>
      <c r="AF52" s="13" t="s">
        <v>0</v>
      </c>
      <c r="AG52" s="13"/>
      <c r="AH52" s="13" t="s">
        <v>47</v>
      </c>
      <c r="AI52" s="67">
        <f t="shared" si="0"/>
        <v>4.4193421728809509E-2</v>
      </c>
      <c r="AJ52" s="67">
        <f t="shared" si="1"/>
        <v>0.14522828272141136</v>
      </c>
      <c r="AK52" s="13"/>
      <c r="AL52" s="13" t="s">
        <v>1</v>
      </c>
      <c r="AM52" s="67">
        <f t="shared" si="2"/>
        <v>4.3320422460700912E-2</v>
      </c>
      <c r="AN52" s="67">
        <f t="shared" si="3"/>
        <v>0.17120702491378825</v>
      </c>
    </row>
    <row r="53" spans="1:40" ht="15" x14ac:dyDescent="0.2">
      <c r="A53" s="13"/>
      <c r="B53" s="13" t="s">
        <v>48</v>
      </c>
      <c r="C53" s="364" t="s">
        <v>0</v>
      </c>
      <c r="D53" s="365">
        <v>401246</v>
      </c>
      <c r="E53" s="365">
        <v>16243</v>
      </c>
      <c r="F53" s="364">
        <v>53414</v>
      </c>
      <c r="G53" s="365">
        <f t="shared" si="10"/>
        <v>470903</v>
      </c>
      <c r="H53" s="366">
        <f t="shared" si="11"/>
        <v>0.11342888025771762</v>
      </c>
      <c r="I53" s="373"/>
      <c r="J53" s="370">
        <v>105432.77171923996</v>
      </c>
      <c r="K53" s="370">
        <v>4657.3373263900003</v>
      </c>
      <c r="L53" s="370">
        <v>18846.675046959997</v>
      </c>
      <c r="M53" s="370">
        <f t="shared" si="12"/>
        <v>128936.78409258995</v>
      </c>
      <c r="N53" s="366">
        <f t="shared" si="13"/>
        <v>0.14616988611586695</v>
      </c>
      <c r="O53" s="13"/>
      <c r="P53" s="13"/>
      <c r="Q53" s="13" t="s">
        <v>48</v>
      </c>
      <c r="R53" s="13" t="s">
        <v>1</v>
      </c>
      <c r="S53" s="367">
        <v>4596454</v>
      </c>
      <c r="T53" s="367">
        <v>190301</v>
      </c>
      <c r="U53" s="367">
        <v>737000</v>
      </c>
      <c r="V53" s="367">
        <v>5523755</v>
      </c>
      <c r="W53" s="368">
        <v>0.1334237307773426</v>
      </c>
      <c r="X53" s="375"/>
      <c r="Y53" s="367">
        <v>1275642.2525911503</v>
      </c>
      <c r="Z53" s="367">
        <v>56760.252133430004</v>
      </c>
      <c r="AA53" s="367">
        <v>275988.84220810008</v>
      </c>
      <c r="AB53" s="367">
        <v>1608391.3469326799</v>
      </c>
      <c r="AC53" s="368">
        <v>0.17159309065821016</v>
      </c>
      <c r="AD53" s="13"/>
      <c r="AE53" s="13" t="s">
        <v>48</v>
      </c>
      <c r="AF53" s="13" t="s">
        <v>0</v>
      </c>
      <c r="AG53" s="13"/>
      <c r="AH53" s="13" t="s">
        <v>48</v>
      </c>
      <c r="AI53" s="67">
        <f t="shared" si="0"/>
        <v>3.6121091115825801E-2</v>
      </c>
      <c r="AJ53" s="67">
        <f t="shared" si="1"/>
        <v>0.14616988611586695</v>
      </c>
      <c r="AK53" s="13"/>
      <c r="AL53" s="13" t="s">
        <v>1</v>
      </c>
      <c r="AM53" s="67">
        <f t="shared" si="2"/>
        <v>3.5290075541425887E-2</v>
      </c>
      <c r="AN53" s="67">
        <f t="shared" si="3"/>
        <v>0.17159309065821016</v>
      </c>
    </row>
    <row r="54" spans="1:40" ht="15" x14ac:dyDescent="0.2">
      <c r="A54" s="13"/>
      <c r="B54" s="13" t="s">
        <v>49</v>
      </c>
      <c r="C54" s="364" t="s">
        <v>0</v>
      </c>
      <c r="D54" s="365">
        <v>397302</v>
      </c>
      <c r="E54" s="365">
        <v>20611</v>
      </c>
      <c r="F54" s="364">
        <v>52780</v>
      </c>
      <c r="G54" s="365">
        <f t="shared" si="10"/>
        <v>470693</v>
      </c>
      <c r="H54" s="366">
        <f t="shared" si="11"/>
        <v>0.112132536494063</v>
      </c>
      <c r="I54" s="373"/>
      <c r="J54" s="370">
        <v>103959.45447907002</v>
      </c>
      <c r="K54" s="370">
        <v>5834.0049197300004</v>
      </c>
      <c r="L54" s="370">
        <v>18605.012421760002</v>
      </c>
      <c r="M54" s="370">
        <f t="shared" si="12"/>
        <v>128398.47182056002</v>
      </c>
      <c r="N54" s="366">
        <f t="shared" si="13"/>
        <v>0.14490057520124505</v>
      </c>
      <c r="O54" s="13"/>
      <c r="P54" s="13"/>
      <c r="Q54" s="13" t="s">
        <v>49</v>
      </c>
      <c r="R54" s="13" t="s">
        <v>1</v>
      </c>
      <c r="S54" s="367">
        <v>4555642</v>
      </c>
      <c r="T54" s="367">
        <v>239911</v>
      </c>
      <c r="U54" s="367">
        <v>725284</v>
      </c>
      <c r="V54" s="367">
        <v>5520837</v>
      </c>
      <c r="W54" s="368">
        <v>0.13137210897550497</v>
      </c>
      <c r="X54" s="376"/>
      <c r="Y54" s="367">
        <v>1259290.4277449299</v>
      </c>
      <c r="Z54" s="367">
        <v>71081.953627110022</v>
      </c>
      <c r="AA54" s="367">
        <v>271945.42279434006</v>
      </c>
      <c r="AB54" s="367">
        <v>1602317.8041663799</v>
      </c>
      <c r="AC54" s="368">
        <v>0.16972002812876569</v>
      </c>
      <c r="AD54" s="13"/>
      <c r="AE54" s="13" t="s">
        <v>49</v>
      </c>
      <c r="AF54" s="13" t="s">
        <v>0</v>
      </c>
      <c r="AG54" s="13"/>
      <c r="AH54" s="13" t="s">
        <v>49</v>
      </c>
      <c r="AI54" s="67">
        <f t="shared" si="0"/>
        <v>4.5436716161880525E-2</v>
      </c>
      <c r="AJ54" s="67">
        <f t="shared" si="1"/>
        <v>0.14490057520124505</v>
      </c>
      <c r="AK54" s="13"/>
      <c r="AL54" s="13" t="s">
        <v>1</v>
      </c>
      <c r="AM54" s="67">
        <f t="shared" si="2"/>
        <v>4.4361957061377751E-2</v>
      </c>
      <c r="AN54" s="67">
        <f t="shared" si="3"/>
        <v>0.16972002812876569</v>
      </c>
    </row>
    <row r="55" spans="1:40" x14ac:dyDescent="0.2">
      <c r="AI55" s="67"/>
      <c r="AJ55" s="67"/>
      <c r="AM55" s="67"/>
      <c r="AN55" s="67"/>
    </row>
    <row r="56" spans="1:40" x14ac:dyDescent="0.2">
      <c r="AI56" s="67"/>
      <c r="AJ56" s="67"/>
      <c r="AM56" s="67"/>
      <c r="AN56" s="67"/>
    </row>
    <row r="57" spans="1:40" x14ac:dyDescent="0.2">
      <c r="AI57" s="67"/>
      <c r="AJ57" s="67"/>
      <c r="AM57" s="67"/>
      <c r="AN57" s="67"/>
    </row>
    <row r="58" spans="1:40" x14ac:dyDescent="0.2">
      <c r="AI58" s="67"/>
      <c r="AJ58" s="67"/>
      <c r="AM58" s="67"/>
      <c r="AN58" s="67"/>
    </row>
    <row r="59" spans="1:40" x14ac:dyDescent="0.2">
      <c r="AI59" s="67"/>
      <c r="AJ59" s="67"/>
      <c r="AM59" s="67"/>
      <c r="AN59" s="67"/>
    </row>
    <row r="60" spans="1:40" x14ac:dyDescent="0.2">
      <c r="AI60" s="67"/>
      <c r="AJ60" s="67"/>
      <c r="AM60" s="67"/>
      <c r="AN60" s="67"/>
    </row>
    <row r="61" spans="1:40" x14ac:dyDescent="0.2">
      <c r="AI61" s="67"/>
      <c r="AJ61" s="67"/>
      <c r="AM61" s="67"/>
      <c r="AN61" s="67"/>
    </row>
    <row r="62" spans="1:40" x14ac:dyDescent="0.2">
      <c r="AI62" s="67"/>
      <c r="AJ62" s="67"/>
      <c r="AM62" s="67"/>
      <c r="AN62" s="67"/>
    </row>
    <row r="63" spans="1:40" x14ac:dyDescent="0.2">
      <c r="AI63" s="67"/>
      <c r="AJ63" s="67"/>
      <c r="AM63" s="67"/>
      <c r="AN63" s="67"/>
    </row>
    <row r="64" spans="1:40" x14ac:dyDescent="0.2">
      <c r="AI64" s="67"/>
      <c r="AJ64" s="67"/>
      <c r="AM64" s="67"/>
      <c r="AN64" s="67"/>
    </row>
    <row r="65" spans="35:40" x14ac:dyDescent="0.2">
      <c r="AI65" s="67"/>
      <c r="AJ65" s="67"/>
      <c r="AM65" s="67"/>
      <c r="AN65" s="67"/>
    </row>
    <row r="66" spans="35:40" x14ac:dyDescent="0.2">
      <c r="AI66" s="67"/>
      <c r="AJ66" s="67"/>
      <c r="AM66" s="67"/>
      <c r="AN66" s="67"/>
    </row>
    <row r="67" spans="35:40" x14ac:dyDescent="0.2">
      <c r="AI67" s="67"/>
      <c r="AJ67" s="67"/>
      <c r="AM67" s="67"/>
      <c r="AN67" s="67"/>
    </row>
    <row r="68" spans="35:40" x14ac:dyDescent="0.2">
      <c r="AI68" s="67"/>
      <c r="AJ68" s="67"/>
      <c r="AM68" s="67"/>
      <c r="AN68" s="67"/>
    </row>
    <row r="69" spans="35:40" x14ac:dyDescent="0.2">
      <c r="AI69" s="67"/>
      <c r="AJ69" s="67"/>
      <c r="AM69" s="67"/>
      <c r="AN69" s="67"/>
    </row>
    <row r="70" spans="35:40" x14ac:dyDescent="0.2">
      <c r="AI70" s="67"/>
      <c r="AJ70" s="67"/>
      <c r="AM70" s="67"/>
      <c r="AN70" s="67"/>
    </row>
    <row r="71" spans="35:40" x14ac:dyDescent="0.2">
      <c r="AI71" s="67"/>
      <c r="AJ71" s="67"/>
      <c r="AM71" s="67"/>
      <c r="AN71" s="67"/>
    </row>
    <row r="72" spans="35:40" x14ac:dyDescent="0.2">
      <c r="AI72" s="67"/>
      <c r="AJ72" s="67"/>
      <c r="AM72" s="67"/>
      <c r="AN72" s="67"/>
    </row>
    <row r="73" spans="35:40" x14ac:dyDescent="0.2">
      <c r="AI73" s="67"/>
      <c r="AJ73" s="67"/>
      <c r="AM73" s="67"/>
      <c r="AN73" s="67"/>
    </row>
    <row r="74" spans="35:40" x14ac:dyDescent="0.2">
      <c r="AI74" s="67"/>
      <c r="AJ74" s="67"/>
      <c r="AM74" s="67"/>
      <c r="AN74" s="67"/>
    </row>
    <row r="75" spans="35:40" x14ac:dyDescent="0.2">
      <c r="AI75" s="67"/>
      <c r="AJ75" s="67"/>
      <c r="AM75" s="67"/>
      <c r="AN75" s="67"/>
    </row>
    <row r="76" spans="35:40" x14ac:dyDescent="0.2">
      <c r="AI76" s="67"/>
      <c r="AJ76" s="67"/>
      <c r="AM76" s="67"/>
      <c r="AN76" s="67"/>
    </row>
    <row r="77" spans="35:40" x14ac:dyDescent="0.2">
      <c r="AI77" s="67"/>
      <c r="AJ77" s="67"/>
      <c r="AM77" s="67"/>
      <c r="AN77" s="67"/>
    </row>
    <row r="78" spans="35:40" x14ac:dyDescent="0.2">
      <c r="AI78" s="67"/>
      <c r="AJ78" s="67"/>
      <c r="AM78" s="67"/>
      <c r="AN78" s="67"/>
    </row>
    <row r="79" spans="35:40" x14ac:dyDescent="0.2">
      <c r="AI79" s="67"/>
      <c r="AJ79" s="67"/>
      <c r="AM79" s="67"/>
      <c r="AN79" s="67"/>
    </row>
    <row r="80" spans="35:40" x14ac:dyDescent="0.2">
      <c r="AI80" s="67"/>
      <c r="AJ80" s="67"/>
      <c r="AM80" s="67"/>
      <c r="AN80" s="67"/>
    </row>
    <row r="81" spans="35:40" x14ac:dyDescent="0.2">
      <c r="AI81" s="67"/>
      <c r="AJ81" s="67"/>
      <c r="AM81" s="67"/>
      <c r="AN81" s="67"/>
    </row>
    <row r="82" spans="35:40" x14ac:dyDescent="0.2">
      <c r="AI82" s="67"/>
      <c r="AJ82" s="67"/>
      <c r="AM82" s="67"/>
      <c r="AN82" s="67"/>
    </row>
    <row r="83" spans="35:40" x14ac:dyDescent="0.2">
      <c r="AI83" s="67"/>
      <c r="AJ83" s="67"/>
      <c r="AM83" s="67"/>
      <c r="AN83" s="67"/>
    </row>
    <row r="84" spans="35:40" x14ac:dyDescent="0.2">
      <c r="AI84" s="67"/>
      <c r="AJ84" s="67"/>
      <c r="AM84" s="67"/>
      <c r="AN84" s="67"/>
    </row>
    <row r="85" spans="35:40" x14ac:dyDescent="0.2">
      <c r="AI85" s="67"/>
      <c r="AJ85" s="67"/>
      <c r="AM85" s="67"/>
      <c r="AN85" s="67"/>
    </row>
    <row r="86" spans="35:40" x14ac:dyDescent="0.2">
      <c r="AI86" s="67"/>
      <c r="AJ86" s="67"/>
      <c r="AM86" s="67"/>
      <c r="AN86" s="67"/>
    </row>
    <row r="87" spans="35:40" x14ac:dyDescent="0.2">
      <c r="AI87" s="67"/>
      <c r="AJ87" s="67"/>
      <c r="AM87" s="67"/>
      <c r="AN87" s="67"/>
    </row>
    <row r="88" spans="35:40" x14ac:dyDescent="0.2">
      <c r="AI88" s="67"/>
      <c r="AJ88" s="67"/>
      <c r="AM88" s="67"/>
      <c r="AN88" s="67"/>
    </row>
    <row r="89" spans="35:40" x14ac:dyDescent="0.2">
      <c r="AI89" s="67"/>
      <c r="AJ89" s="67"/>
      <c r="AM89" s="67"/>
      <c r="AN89" s="67"/>
    </row>
    <row r="90" spans="35:40" x14ac:dyDescent="0.2">
      <c r="AI90" s="67"/>
      <c r="AJ90" s="67"/>
      <c r="AM90" s="67"/>
      <c r="AN90" s="67"/>
    </row>
    <row r="91" spans="35:40" x14ac:dyDescent="0.2">
      <c r="AI91" s="67"/>
      <c r="AJ91" s="67"/>
      <c r="AM91" s="67"/>
      <c r="AN91" s="67"/>
    </row>
    <row r="92" spans="35:40" x14ac:dyDescent="0.2">
      <c r="AI92" s="67"/>
      <c r="AJ92" s="67"/>
      <c r="AM92" s="67"/>
      <c r="AN92" s="67"/>
    </row>
    <row r="93" spans="35:40" x14ac:dyDescent="0.2">
      <c r="AI93" s="67"/>
      <c r="AJ93" s="67"/>
      <c r="AM93" s="67"/>
      <c r="AN93" s="67"/>
    </row>
    <row r="94" spans="35:40" x14ac:dyDescent="0.2">
      <c r="AI94" s="67"/>
      <c r="AJ94" s="67"/>
      <c r="AM94" s="67"/>
      <c r="AN94" s="67"/>
    </row>
    <row r="95" spans="35:40" x14ac:dyDescent="0.2">
      <c r="AI95" s="67"/>
      <c r="AJ95" s="67"/>
      <c r="AM95" s="67"/>
      <c r="AN95" s="67"/>
    </row>
    <row r="96" spans="35:40" x14ac:dyDescent="0.2">
      <c r="AI96" s="67"/>
      <c r="AJ96" s="67"/>
      <c r="AM96" s="67"/>
      <c r="AN96" s="67"/>
    </row>
    <row r="97" spans="35:40" x14ac:dyDescent="0.2">
      <c r="AI97" s="67"/>
      <c r="AJ97" s="67"/>
      <c r="AM97" s="67"/>
      <c r="AN97" s="67"/>
    </row>
    <row r="98" spans="35:40" x14ac:dyDescent="0.2">
      <c r="AI98" s="67"/>
      <c r="AJ98" s="67"/>
      <c r="AM98" s="67"/>
      <c r="AN98" s="67"/>
    </row>
    <row r="99" spans="35:40" x14ac:dyDescent="0.2">
      <c r="AI99" s="67"/>
      <c r="AJ99" s="67"/>
      <c r="AM99" s="67"/>
      <c r="AN99" s="67"/>
    </row>
    <row r="100" spans="35:40" x14ac:dyDescent="0.2">
      <c r="AI100" s="67"/>
      <c r="AJ100" s="67"/>
      <c r="AM100" s="67"/>
      <c r="AN100" s="67"/>
    </row>
    <row r="101" spans="35:40" x14ac:dyDescent="0.2">
      <c r="AI101" s="67"/>
      <c r="AJ101" s="67"/>
      <c r="AM101" s="67"/>
      <c r="AN101" s="67"/>
    </row>
    <row r="102" spans="35:40" x14ac:dyDescent="0.2">
      <c r="AI102" s="67"/>
      <c r="AJ102" s="67"/>
      <c r="AM102" s="67"/>
      <c r="AN102" s="67"/>
    </row>
    <row r="103" spans="35:40" x14ac:dyDescent="0.2">
      <c r="AI103" s="67"/>
      <c r="AJ103" s="67"/>
      <c r="AM103" s="67"/>
      <c r="AN103" s="67"/>
    </row>
    <row r="104" spans="35:40" x14ac:dyDescent="0.2">
      <c r="AI104" s="67"/>
      <c r="AJ104" s="67"/>
      <c r="AM104" s="67"/>
      <c r="AN104" s="67"/>
    </row>
    <row r="105" spans="35:40" x14ac:dyDescent="0.2">
      <c r="AI105" s="67"/>
      <c r="AJ105" s="67"/>
      <c r="AM105" s="67"/>
      <c r="AN105" s="67"/>
    </row>
    <row r="106" spans="35:40" x14ac:dyDescent="0.2">
      <c r="AI106" s="67"/>
      <c r="AJ106" s="67"/>
      <c r="AM106" s="67"/>
      <c r="AN106" s="67"/>
    </row>
    <row r="107" spans="35:40" x14ac:dyDescent="0.2">
      <c r="AI107" s="67"/>
      <c r="AJ107" s="67"/>
      <c r="AM107" s="67"/>
      <c r="AN107" s="67"/>
    </row>
    <row r="108" spans="35:40" x14ac:dyDescent="0.2">
      <c r="AI108" s="67"/>
      <c r="AJ108" s="67"/>
      <c r="AM108" s="67"/>
      <c r="AN108" s="67"/>
    </row>
    <row r="109" spans="35:40" x14ac:dyDescent="0.2">
      <c r="AI109" s="67"/>
      <c r="AJ109" s="67"/>
      <c r="AM109" s="67"/>
      <c r="AN109" s="67"/>
    </row>
    <row r="110" spans="35:40" x14ac:dyDescent="0.2">
      <c r="AI110" s="67"/>
      <c r="AJ110" s="67"/>
      <c r="AM110" s="67"/>
      <c r="AN110" s="67"/>
    </row>
    <row r="111" spans="35:40" x14ac:dyDescent="0.2">
      <c r="AI111" s="67"/>
      <c r="AJ111" s="67"/>
      <c r="AM111" s="67"/>
      <c r="AN111" s="67"/>
    </row>
    <row r="112" spans="35:40" x14ac:dyDescent="0.2">
      <c r="AI112" s="67"/>
      <c r="AJ112" s="67"/>
      <c r="AM112" s="67"/>
      <c r="AN112" s="67"/>
    </row>
    <row r="113" spans="35:40" x14ac:dyDescent="0.2">
      <c r="AI113" s="67"/>
      <c r="AJ113" s="67"/>
      <c r="AM113" s="67"/>
      <c r="AN113" s="67"/>
    </row>
    <row r="114" spans="35:40" x14ac:dyDescent="0.2">
      <c r="AI114" s="67"/>
      <c r="AJ114" s="67"/>
      <c r="AM114" s="67"/>
      <c r="AN114" s="67"/>
    </row>
    <row r="115" spans="35:40" x14ac:dyDescent="0.2">
      <c r="AI115" s="67"/>
      <c r="AJ115" s="67"/>
      <c r="AM115" s="67"/>
      <c r="AN115" s="67"/>
    </row>
    <row r="116" spans="35:40" x14ac:dyDescent="0.2">
      <c r="AI116" s="67"/>
      <c r="AJ116" s="67"/>
      <c r="AM116" s="67"/>
      <c r="AN116" s="67"/>
    </row>
    <row r="117" spans="35:40" x14ac:dyDescent="0.2">
      <c r="AI117" s="67"/>
      <c r="AJ117" s="67"/>
      <c r="AM117" s="67"/>
      <c r="AN117" s="67"/>
    </row>
    <row r="118" spans="35:40" x14ac:dyDescent="0.2">
      <c r="AI118" s="67"/>
      <c r="AJ118" s="67"/>
      <c r="AM118" s="67"/>
      <c r="AN118" s="67"/>
    </row>
    <row r="119" spans="35:40" x14ac:dyDescent="0.2">
      <c r="AI119" s="67"/>
      <c r="AJ119" s="67"/>
      <c r="AM119" s="67"/>
      <c r="AN119" s="67"/>
    </row>
    <row r="120" spans="35:40" x14ac:dyDescent="0.2">
      <c r="AI120" s="67"/>
      <c r="AJ120" s="67"/>
      <c r="AM120" s="67"/>
      <c r="AN120" s="67"/>
    </row>
    <row r="121" spans="35:40" x14ac:dyDescent="0.2">
      <c r="AI121" s="67"/>
      <c r="AJ121" s="67"/>
      <c r="AM121" s="67"/>
      <c r="AN121" s="67"/>
    </row>
    <row r="122" spans="35:40" x14ac:dyDescent="0.2">
      <c r="AI122" s="67"/>
      <c r="AJ122" s="67"/>
      <c r="AM122" s="67"/>
      <c r="AN122" s="67"/>
    </row>
    <row r="123" spans="35:40" x14ac:dyDescent="0.2">
      <c r="AI123" s="67"/>
      <c r="AJ123" s="67"/>
      <c r="AM123" s="67"/>
      <c r="AN123" s="67"/>
    </row>
    <row r="124" spans="35:40" x14ac:dyDescent="0.2">
      <c r="AI124" s="67"/>
      <c r="AJ124" s="67"/>
      <c r="AM124" s="67"/>
      <c r="AN124" s="67"/>
    </row>
    <row r="125" spans="35:40" x14ac:dyDescent="0.2">
      <c r="AI125" s="67"/>
      <c r="AJ125" s="67"/>
      <c r="AM125" s="67"/>
      <c r="AN125" s="67"/>
    </row>
    <row r="126" spans="35:40" x14ac:dyDescent="0.2">
      <c r="AI126" s="67"/>
      <c r="AJ126" s="67"/>
      <c r="AM126" s="67"/>
      <c r="AN126" s="67"/>
    </row>
    <row r="127" spans="35:40" x14ac:dyDescent="0.2">
      <c r="AI127" s="67"/>
      <c r="AJ127" s="67"/>
      <c r="AM127" s="67"/>
      <c r="AN127" s="67"/>
    </row>
    <row r="128" spans="35:40" x14ac:dyDescent="0.2">
      <c r="AI128" s="67"/>
      <c r="AJ128" s="67"/>
      <c r="AM128" s="67"/>
      <c r="AN128" s="67"/>
    </row>
    <row r="129" spans="35:40" x14ac:dyDescent="0.2">
      <c r="AI129" s="67"/>
      <c r="AJ129" s="67"/>
      <c r="AM129" s="67"/>
      <c r="AN129" s="67"/>
    </row>
    <row r="130" spans="35:40" x14ac:dyDescent="0.2">
      <c r="AI130" s="67"/>
      <c r="AJ130" s="67"/>
      <c r="AM130" s="67"/>
      <c r="AN130" s="67"/>
    </row>
    <row r="131" spans="35:40" x14ac:dyDescent="0.2">
      <c r="AI131" s="67"/>
      <c r="AJ131" s="67"/>
      <c r="AM131" s="67"/>
      <c r="AN131" s="67"/>
    </row>
    <row r="132" spans="35:40" x14ac:dyDescent="0.2">
      <c r="AI132" s="67"/>
      <c r="AJ132" s="67"/>
      <c r="AM132" s="67"/>
      <c r="AN132" s="67"/>
    </row>
    <row r="133" spans="35:40" x14ac:dyDescent="0.2">
      <c r="AI133" s="67"/>
      <c r="AJ133" s="67"/>
      <c r="AM133" s="67"/>
      <c r="AN133" s="67"/>
    </row>
    <row r="134" spans="35:40" x14ac:dyDescent="0.2">
      <c r="AI134" s="67"/>
      <c r="AJ134" s="67"/>
      <c r="AM134" s="67"/>
      <c r="AN134" s="67"/>
    </row>
    <row r="135" spans="35:40" x14ac:dyDescent="0.2">
      <c r="AI135" s="67"/>
      <c r="AJ135" s="67"/>
      <c r="AM135" s="67"/>
      <c r="AN135" s="67"/>
    </row>
    <row r="136" spans="35:40" x14ac:dyDescent="0.2">
      <c r="AI136" s="67"/>
      <c r="AJ136" s="67"/>
      <c r="AM136" s="67"/>
      <c r="AN136" s="67"/>
    </row>
    <row r="137" spans="35:40" x14ac:dyDescent="0.2">
      <c r="AI137" s="67"/>
      <c r="AJ137" s="67"/>
      <c r="AM137" s="67"/>
      <c r="AN137" s="67"/>
    </row>
    <row r="138" spans="35:40" x14ac:dyDescent="0.2">
      <c r="AI138" s="67"/>
      <c r="AJ138" s="67"/>
      <c r="AM138" s="67"/>
      <c r="AN138" s="67"/>
    </row>
    <row r="139" spans="35:40" x14ac:dyDescent="0.2">
      <c r="AI139" s="67"/>
      <c r="AJ139" s="67"/>
      <c r="AM139" s="67"/>
      <c r="AN139" s="67"/>
    </row>
    <row r="140" spans="35:40" x14ac:dyDescent="0.2">
      <c r="AI140" s="67"/>
      <c r="AJ140" s="67"/>
      <c r="AM140" s="67"/>
      <c r="AN140" s="67"/>
    </row>
    <row r="141" spans="35:40" x14ac:dyDescent="0.2">
      <c r="AI141" s="67"/>
      <c r="AJ141" s="67"/>
      <c r="AM141" s="67"/>
      <c r="AN141" s="67"/>
    </row>
    <row r="142" spans="35:40" x14ac:dyDescent="0.2">
      <c r="AI142" s="67"/>
      <c r="AJ142" s="67"/>
      <c r="AM142" s="67"/>
      <c r="AN142" s="67"/>
    </row>
    <row r="143" spans="35:40" x14ac:dyDescent="0.2">
      <c r="AI143" s="67"/>
      <c r="AJ143" s="67"/>
      <c r="AM143" s="67"/>
      <c r="AN143" s="67"/>
    </row>
    <row r="144" spans="35:40" x14ac:dyDescent="0.2">
      <c r="AI144" s="67"/>
      <c r="AJ144" s="67"/>
      <c r="AM144" s="67"/>
      <c r="AN144" s="67"/>
    </row>
    <row r="145" spans="2:40" x14ac:dyDescent="0.2">
      <c r="AI145" s="67"/>
      <c r="AJ145" s="67"/>
      <c r="AM145" s="67"/>
      <c r="AN145" s="67"/>
    </row>
    <row r="146" spans="2:40" x14ac:dyDescent="0.2">
      <c r="AI146" s="67"/>
      <c r="AJ146" s="67"/>
      <c r="AM146" s="67"/>
      <c r="AN146" s="67"/>
    </row>
    <row r="147" spans="2:40" x14ac:dyDescent="0.2">
      <c r="AI147" s="67"/>
      <c r="AJ147" s="67"/>
      <c r="AM147" s="67"/>
      <c r="AN147" s="67"/>
    </row>
    <row r="148" spans="2:40" x14ac:dyDescent="0.2">
      <c r="AI148" s="67"/>
      <c r="AJ148" s="67"/>
      <c r="AM148" s="67"/>
      <c r="AN148" s="67"/>
    </row>
    <row r="149" spans="2:40" x14ac:dyDescent="0.2">
      <c r="AI149" s="67"/>
      <c r="AJ149" s="67"/>
      <c r="AM149" s="67"/>
      <c r="AN149" s="67"/>
    </row>
    <row r="150" spans="2:40" x14ac:dyDescent="0.2">
      <c r="AI150" s="67"/>
      <c r="AJ150" s="67"/>
      <c r="AM150" s="67"/>
      <c r="AN150" s="67"/>
    </row>
    <row r="151" spans="2:40" x14ac:dyDescent="0.2">
      <c r="AI151" s="67"/>
      <c r="AJ151" s="67"/>
      <c r="AM151" s="67"/>
      <c r="AN151" s="67"/>
    </row>
    <row r="152" spans="2:40" x14ac:dyDescent="0.2">
      <c r="AI152" s="67"/>
      <c r="AJ152" s="67"/>
      <c r="AM152" s="67"/>
      <c r="AN152" s="67"/>
    </row>
    <row r="153" spans="2:40" x14ac:dyDescent="0.2">
      <c r="AI153" s="67"/>
      <c r="AJ153" s="67"/>
      <c r="AM153" s="67"/>
      <c r="AN153" s="67"/>
    </row>
    <row r="154" spans="2:40" x14ac:dyDescent="0.2">
      <c r="AI154" s="67"/>
      <c r="AJ154" s="67"/>
      <c r="AM154" s="67"/>
      <c r="AN154" s="67"/>
    </row>
    <row r="155" spans="2:40" x14ac:dyDescent="0.2">
      <c r="AI155" s="67"/>
      <c r="AJ155" s="67"/>
      <c r="AM155" s="67"/>
      <c r="AN155" s="67"/>
    </row>
    <row r="156" spans="2:40" x14ac:dyDescent="0.2">
      <c r="AI156" s="67"/>
      <c r="AJ156" s="67"/>
      <c r="AM156" s="67"/>
      <c r="AN156" s="67"/>
    </row>
    <row r="157" spans="2:40" x14ac:dyDescent="0.2">
      <c r="AI157" s="67"/>
      <c r="AJ157" s="67"/>
      <c r="AM157" s="67"/>
      <c r="AN157" s="67"/>
    </row>
    <row r="158" spans="2:40" x14ac:dyDescent="0.2">
      <c r="AI158" s="67"/>
      <c r="AJ158" s="67"/>
      <c r="AM158" s="67"/>
      <c r="AN158" s="67"/>
    </row>
    <row r="159" spans="2:40" x14ac:dyDescent="0.2">
      <c r="B159" s="219"/>
      <c r="AI159" s="67"/>
      <c r="AJ159" s="67"/>
      <c r="AM159" s="67"/>
      <c r="AN159" s="67"/>
    </row>
    <row r="160" spans="2:40" x14ac:dyDescent="0.2">
      <c r="AI160" s="67"/>
      <c r="AJ160" s="67"/>
      <c r="AM160" s="67"/>
      <c r="AN160" s="67"/>
    </row>
    <row r="161" spans="35:40" x14ac:dyDescent="0.2">
      <c r="AI161" s="67"/>
      <c r="AJ161" s="67"/>
      <c r="AM161" s="67"/>
      <c r="AN161" s="67"/>
    </row>
    <row r="162" spans="35:40" x14ac:dyDescent="0.2">
      <c r="AI162" s="67"/>
      <c r="AJ162" s="67"/>
      <c r="AM162" s="67"/>
      <c r="AN162" s="67"/>
    </row>
    <row r="163" spans="35:40" x14ac:dyDescent="0.2">
      <c r="AI163" s="67"/>
      <c r="AJ163" s="67"/>
      <c r="AM163" s="67"/>
      <c r="AN163" s="67"/>
    </row>
    <row r="164" spans="35:40" x14ac:dyDescent="0.2">
      <c r="AI164" s="67"/>
      <c r="AJ164" s="67"/>
      <c r="AM164" s="67"/>
      <c r="AN164" s="67"/>
    </row>
    <row r="165" spans="35:40" x14ac:dyDescent="0.2">
      <c r="AI165" s="67"/>
      <c r="AJ165" s="67"/>
      <c r="AM165" s="67"/>
      <c r="AN165" s="67"/>
    </row>
    <row r="166" spans="35:40" x14ac:dyDescent="0.2">
      <c r="AI166" s="67"/>
      <c r="AJ166" s="67"/>
      <c r="AM166" s="67"/>
      <c r="AN166" s="67"/>
    </row>
    <row r="167" spans="35:40" x14ac:dyDescent="0.2">
      <c r="AI167" s="67"/>
      <c r="AJ167" s="67"/>
      <c r="AM167" s="67"/>
      <c r="AN167" s="67"/>
    </row>
    <row r="168" spans="35:40" x14ac:dyDescent="0.2">
      <c r="AI168" s="67"/>
      <c r="AJ168" s="67"/>
      <c r="AM168" s="67"/>
      <c r="AN168" s="67"/>
    </row>
    <row r="169" spans="35:40" x14ac:dyDescent="0.2">
      <c r="AI169" s="67"/>
      <c r="AJ169" s="67"/>
      <c r="AM169" s="67"/>
      <c r="AN169" s="67"/>
    </row>
    <row r="170" spans="35:40" x14ac:dyDescent="0.2">
      <c r="AI170" s="67"/>
      <c r="AJ170" s="67"/>
      <c r="AM170" s="67"/>
      <c r="AN170" s="67"/>
    </row>
    <row r="171" spans="35:40" x14ac:dyDescent="0.2">
      <c r="AI171" s="67"/>
      <c r="AJ171" s="67"/>
      <c r="AM171" s="67"/>
      <c r="AN171" s="67"/>
    </row>
    <row r="172" spans="35:40" x14ac:dyDescent="0.2">
      <c r="AI172" s="67"/>
      <c r="AJ172" s="67"/>
      <c r="AM172" s="67"/>
      <c r="AN172" s="67"/>
    </row>
    <row r="173" spans="35:40" x14ac:dyDescent="0.2">
      <c r="AI173" s="67"/>
      <c r="AJ173" s="67"/>
      <c r="AM173" s="67"/>
      <c r="AN173" s="67"/>
    </row>
    <row r="174" spans="35:40" x14ac:dyDescent="0.2">
      <c r="AI174" s="67"/>
      <c r="AJ174" s="67"/>
      <c r="AM174" s="67"/>
      <c r="AN174" s="67"/>
    </row>
    <row r="175" spans="35:40" x14ac:dyDescent="0.2">
      <c r="AI175" s="67"/>
      <c r="AJ175" s="67"/>
      <c r="AM175" s="67"/>
      <c r="AN175" s="67"/>
    </row>
    <row r="176" spans="35:40" x14ac:dyDescent="0.2">
      <c r="AI176" s="67"/>
      <c r="AJ176" s="67"/>
      <c r="AM176" s="67"/>
      <c r="AN176" s="67"/>
    </row>
    <row r="177" spans="35:40" x14ac:dyDescent="0.2">
      <c r="AI177" s="67"/>
      <c r="AJ177" s="67"/>
      <c r="AM177" s="67"/>
      <c r="AN177" s="67"/>
    </row>
    <row r="178" spans="35:40" x14ac:dyDescent="0.2">
      <c r="AI178" s="67"/>
      <c r="AJ178" s="67"/>
      <c r="AM178" s="67"/>
      <c r="AN178" s="67"/>
    </row>
    <row r="179" spans="35:40" x14ac:dyDescent="0.2">
      <c r="AI179" s="67"/>
      <c r="AJ179" s="67"/>
      <c r="AM179" s="67"/>
      <c r="AN179" s="67"/>
    </row>
    <row r="180" spans="35:40" x14ac:dyDescent="0.2">
      <c r="AI180" s="67"/>
      <c r="AJ180" s="67"/>
      <c r="AM180" s="67"/>
      <c r="AN180" s="67"/>
    </row>
    <row r="181" spans="35:40" x14ac:dyDescent="0.2">
      <c r="AI181" s="67"/>
      <c r="AJ181" s="67"/>
      <c r="AM181" s="67"/>
      <c r="AN181" s="67"/>
    </row>
    <row r="182" spans="35:40" x14ac:dyDescent="0.2">
      <c r="AI182" s="67"/>
      <c r="AJ182" s="67"/>
      <c r="AM182" s="67"/>
      <c r="AN182" s="67"/>
    </row>
    <row r="183" spans="35:40" x14ac:dyDescent="0.2">
      <c r="AI183" s="67"/>
      <c r="AJ183" s="67"/>
      <c r="AM183" s="67"/>
      <c r="AN183" s="67"/>
    </row>
    <row r="184" spans="35:40" x14ac:dyDescent="0.2">
      <c r="AI184" s="67"/>
      <c r="AJ184" s="67"/>
      <c r="AM184" s="67"/>
      <c r="AN184" s="67"/>
    </row>
    <row r="185" spans="35:40" x14ac:dyDescent="0.2">
      <c r="AI185" s="67"/>
      <c r="AJ185" s="67"/>
      <c r="AM185" s="67"/>
      <c r="AN185" s="67"/>
    </row>
    <row r="186" spans="35:40" x14ac:dyDescent="0.2">
      <c r="AI186" s="67"/>
      <c r="AJ186" s="67"/>
      <c r="AM186" s="67"/>
      <c r="AN186" s="67"/>
    </row>
    <row r="187" spans="35:40" x14ac:dyDescent="0.2">
      <c r="AI187" s="67"/>
      <c r="AJ187" s="67"/>
      <c r="AM187" s="67"/>
      <c r="AN187" s="67"/>
    </row>
    <row r="188" spans="35:40" x14ac:dyDescent="0.2">
      <c r="AI188" s="67"/>
      <c r="AJ188" s="67"/>
      <c r="AM188" s="67"/>
      <c r="AN188" s="67"/>
    </row>
    <row r="189" spans="35:40" x14ac:dyDescent="0.2">
      <c r="AI189" s="67"/>
      <c r="AJ189" s="67"/>
      <c r="AM189" s="67"/>
      <c r="AN189" s="67"/>
    </row>
    <row r="190" spans="35:40" x14ac:dyDescent="0.2">
      <c r="AI190" s="67"/>
      <c r="AJ190" s="67"/>
      <c r="AM190" s="67"/>
      <c r="AN190" s="67"/>
    </row>
    <row r="191" spans="35:40" x14ac:dyDescent="0.2">
      <c r="AI191" s="67"/>
      <c r="AJ191" s="67"/>
      <c r="AM191" s="67"/>
      <c r="AN191" s="67"/>
    </row>
    <row r="192" spans="35:40" x14ac:dyDescent="0.2">
      <c r="AI192" s="67"/>
      <c r="AJ192" s="67"/>
      <c r="AM192" s="67"/>
      <c r="AN192" s="67"/>
    </row>
    <row r="193" spans="35:40" x14ac:dyDescent="0.2">
      <c r="AI193" s="67"/>
      <c r="AJ193" s="67"/>
      <c r="AM193" s="67"/>
      <c r="AN193" s="67"/>
    </row>
    <row r="194" spans="35:40" x14ac:dyDescent="0.2">
      <c r="AI194" s="67"/>
      <c r="AJ194" s="67"/>
      <c r="AM194" s="67"/>
      <c r="AN194" s="67"/>
    </row>
    <row r="195" spans="35:40" x14ac:dyDescent="0.2">
      <c r="AI195" s="67"/>
      <c r="AJ195" s="67"/>
      <c r="AM195" s="67"/>
      <c r="AN195" s="67"/>
    </row>
    <row r="196" spans="35:40" x14ac:dyDescent="0.2">
      <c r="AI196" s="67"/>
      <c r="AJ196" s="67"/>
      <c r="AM196" s="67"/>
      <c r="AN196" s="67"/>
    </row>
    <row r="197" spans="35:40" x14ac:dyDescent="0.2">
      <c r="AI197" s="67"/>
      <c r="AJ197" s="67"/>
      <c r="AM197" s="67"/>
      <c r="AN197" s="67"/>
    </row>
    <row r="198" spans="35:40" x14ac:dyDescent="0.2">
      <c r="AI198" s="67"/>
      <c r="AJ198" s="67"/>
      <c r="AM198" s="67"/>
      <c r="AN198" s="67"/>
    </row>
    <row r="199" spans="35:40" x14ac:dyDescent="0.2">
      <c r="AI199" s="67"/>
      <c r="AJ199" s="67"/>
      <c r="AM199" s="67"/>
      <c r="AN199" s="67"/>
    </row>
    <row r="200" spans="35:40" x14ac:dyDescent="0.2">
      <c r="AI200" s="67"/>
      <c r="AJ200" s="67"/>
      <c r="AM200" s="67"/>
      <c r="AN200" s="67"/>
    </row>
    <row r="201" spans="35:40" x14ac:dyDescent="0.2">
      <c r="AI201" s="67"/>
      <c r="AJ201" s="67"/>
      <c r="AM201" s="67"/>
      <c r="AN201" s="67"/>
    </row>
    <row r="202" spans="35:40" x14ac:dyDescent="0.2">
      <c r="AI202" s="67"/>
      <c r="AJ202" s="67"/>
      <c r="AM202" s="67"/>
      <c r="AN202" s="67"/>
    </row>
    <row r="203" spans="35:40" x14ac:dyDescent="0.2">
      <c r="AI203" s="67"/>
      <c r="AJ203" s="67"/>
      <c r="AM203" s="67"/>
      <c r="AN203" s="67"/>
    </row>
    <row r="204" spans="35:40" x14ac:dyDescent="0.2">
      <c r="AI204" s="67"/>
      <c r="AJ204" s="67"/>
      <c r="AM204" s="67"/>
      <c r="AN204" s="67"/>
    </row>
    <row r="205" spans="35:40" x14ac:dyDescent="0.2">
      <c r="AI205" s="67"/>
      <c r="AJ205" s="67"/>
      <c r="AM205" s="67"/>
      <c r="AN205" s="67"/>
    </row>
    <row r="206" spans="35:40" x14ac:dyDescent="0.2">
      <c r="AI206" s="67"/>
      <c r="AJ206" s="67"/>
      <c r="AM206" s="67"/>
      <c r="AN206" s="67"/>
    </row>
    <row r="207" spans="35:40" x14ac:dyDescent="0.2">
      <c r="AI207" s="67"/>
      <c r="AJ207" s="67"/>
      <c r="AM207" s="67"/>
      <c r="AN207" s="67"/>
    </row>
    <row r="208" spans="35:40" x14ac:dyDescent="0.2">
      <c r="AI208" s="67"/>
      <c r="AJ208" s="67"/>
      <c r="AM208" s="67"/>
      <c r="AN208" s="67"/>
    </row>
    <row r="209" spans="35:40" x14ac:dyDescent="0.2">
      <c r="AI209" s="67"/>
      <c r="AJ209" s="67"/>
      <c r="AM209" s="67"/>
      <c r="AN209" s="67"/>
    </row>
    <row r="210" spans="35:40" x14ac:dyDescent="0.2">
      <c r="AI210" s="67"/>
      <c r="AJ210" s="67"/>
      <c r="AM210" s="67"/>
      <c r="AN210" s="67"/>
    </row>
    <row r="211" spans="35:40" x14ac:dyDescent="0.2">
      <c r="AI211" s="67"/>
      <c r="AJ211" s="67"/>
      <c r="AM211" s="67"/>
      <c r="AN211" s="67"/>
    </row>
    <row r="212" spans="35:40" x14ac:dyDescent="0.2">
      <c r="AI212" s="67"/>
      <c r="AJ212" s="67"/>
      <c r="AM212" s="67"/>
      <c r="AN212" s="67"/>
    </row>
    <row r="213" spans="35:40" x14ac:dyDescent="0.2">
      <c r="AI213" s="67"/>
      <c r="AJ213" s="67"/>
      <c r="AM213" s="67"/>
      <c r="AN213" s="67"/>
    </row>
    <row r="214" spans="35:40" x14ac:dyDescent="0.2">
      <c r="AI214" s="67"/>
      <c r="AJ214" s="67"/>
      <c r="AM214" s="67"/>
      <c r="AN214" s="67"/>
    </row>
    <row r="215" spans="35:40" x14ac:dyDescent="0.2">
      <c r="AI215" s="67"/>
      <c r="AJ215" s="67"/>
      <c r="AM215" s="67"/>
      <c r="AN215" s="67"/>
    </row>
    <row r="216" spans="35:40" x14ac:dyDescent="0.2">
      <c r="AI216" s="67"/>
      <c r="AJ216" s="67"/>
      <c r="AM216" s="67"/>
      <c r="AN216" s="67"/>
    </row>
    <row r="217" spans="35:40" x14ac:dyDescent="0.2">
      <c r="AI217" s="67"/>
      <c r="AJ217" s="67"/>
      <c r="AM217" s="67"/>
      <c r="AN217" s="67"/>
    </row>
    <row r="218" spans="35:40" x14ac:dyDescent="0.2">
      <c r="AI218" s="67"/>
      <c r="AJ218" s="67"/>
      <c r="AM218" s="67"/>
      <c r="AN218" s="67"/>
    </row>
    <row r="219" spans="35:40" x14ac:dyDescent="0.2">
      <c r="AI219" s="67"/>
      <c r="AJ219" s="67"/>
      <c r="AM219" s="67"/>
      <c r="AN219" s="67"/>
    </row>
    <row r="220" spans="35:40" x14ac:dyDescent="0.2">
      <c r="AI220" s="67"/>
      <c r="AJ220" s="67"/>
      <c r="AM220" s="67"/>
      <c r="AN220" s="67"/>
    </row>
    <row r="221" spans="35:40" x14ac:dyDescent="0.2">
      <c r="AI221" s="67"/>
      <c r="AJ221" s="67"/>
      <c r="AM221" s="67"/>
      <c r="AN221" s="67"/>
    </row>
    <row r="222" spans="35:40" x14ac:dyDescent="0.2">
      <c r="AI222" s="67"/>
      <c r="AJ222" s="67"/>
      <c r="AM222" s="67"/>
      <c r="AN222" s="67"/>
    </row>
    <row r="223" spans="35:40" x14ac:dyDescent="0.2">
      <c r="AI223" s="67"/>
      <c r="AJ223" s="67"/>
      <c r="AM223" s="67"/>
      <c r="AN223" s="67"/>
    </row>
    <row r="224" spans="35:40" x14ac:dyDescent="0.2">
      <c r="AI224" s="67"/>
      <c r="AJ224" s="67"/>
      <c r="AM224" s="67"/>
      <c r="AN224" s="67"/>
    </row>
    <row r="225" spans="35:40" x14ac:dyDescent="0.2">
      <c r="AI225" s="67"/>
      <c r="AJ225" s="67"/>
      <c r="AM225" s="67"/>
      <c r="AN225" s="67"/>
    </row>
    <row r="226" spans="35:40" x14ac:dyDescent="0.2">
      <c r="AI226" s="67"/>
      <c r="AJ226" s="67"/>
      <c r="AM226" s="67"/>
      <c r="AN226" s="67"/>
    </row>
    <row r="227" spans="35:40" x14ac:dyDescent="0.2">
      <c r="AI227" s="67"/>
      <c r="AJ227" s="67"/>
      <c r="AM227" s="67"/>
      <c r="AN227" s="67"/>
    </row>
    <row r="228" spans="35:40" x14ac:dyDescent="0.2">
      <c r="AI228" s="67"/>
      <c r="AJ228" s="67"/>
      <c r="AM228" s="67"/>
      <c r="AN228" s="67"/>
    </row>
    <row r="229" spans="35:40" x14ac:dyDescent="0.2">
      <c r="AI229" s="67"/>
      <c r="AJ229" s="67"/>
      <c r="AM229" s="67"/>
      <c r="AN229" s="67"/>
    </row>
    <row r="230" spans="35:40" x14ac:dyDescent="0.2">
      <c r="AI230" s="67"/>
      <c r="AJ230" s="67"/>
      <c r="AM230" s="67"/>
      <c r="AN230" s="67"/>
    </row>
    <row r="231" spans="35:40" x14ac:dyDescent="0.2">
      <c r="AI231" s="67"/>
      <c r="AJ231" s="67"/>
      <c r="AM231" s="67"/>
      <c r="AN231" s="67"/>
    </row>
    <row r="232" spans="35:40" x14ac:dyDescent="0.2">
      <c r="AI232" s="67"/>
      <c r="AJ232" s="67"/>
      <c r="AM232" s="67"/>
      <c r="AN232" s="67"/>
    </row>
    <row r="233" spans="35:40" x14ac:dyDescent="0.2">
      <c r="AI233" s="67"/>
      <c r="AJ233" s="67"/>
      <c r="AM233" s="67"/>
      <c r="AN233" s="67"/>
    </row>
    <row r="234" spans="35:40" x14ac:dyDescent="0.2">
      <c r="AI234" s="67"/>
      <c r="AJ234" s="67"/>
      <c r="AM234" s="67"/>
      <c r="AN234" s="67"/>
    </row>
    <row r="235" spans="35:40" x14ac:dyDescent="0.2">
      <c r="AI235" s="67"/>
      <c r="AJ235" s="67"/>
      <c r="AM235" s="67"/>
      <c r="AN235" s="67"/>
    </row>
    <row r="236" spans="35:40" x14ac:dyDescent="0.2">
      <c r="AI236" s="67"/>
      <c r="AJ236" s="67"/>
      <c r="AM236" s="67"/>
      <c r="AN236" s="67"/>
    </row>
    <row r="237" spans="35:40" x14ac:dyDescent="0.2">
      <c r="AI237" s="67"/>
      <c r="AJ237" s="67"/>
      <c r="AM237" s="67"/>
      <c r="AN237" s="67"/>
    </row>
    <row r="238" spans="35:40" x14ac:dyDescent="0.2">
      <c r="AI238" s="67"/>
      <c r="AJ238" s="67"/>
      <c r="AM238" s="67"/>
      <c r="AN238" s="67"/>
    </row>
    <row r="239" spans="35:40" x14ac:dyDescent="0.2">
      <c r="AI239" s="67"/>
      <c r="AJ239" s="67"/>
      <c r="AM239" s="67"/>
      <c r="AN239" s="67"/>
    </row>
    <row r="240" spans="35:40" x14ac:dyDescent="0.2">
      <c r="AI240" s="67"/>
      <c r="AJ240" s="67"/>
      <c r="AM240" s="67"/>
      <c r="AN240" s="67"/>
    </row>
    <row r="241" spans="35:40" x14ac:dyDescent="0.2">
      <c r="AI241" s="67"/>
      <c r="AJ241" s="67"/>
      <c r="AM241" s="67"/>
      <c r="AN241" s="67"/>
    </row>
    <row r="242" spans="35:40" x14ac:dyDescent="0.2">
      <c r="AI242" s="67"/>
      <c r="AJ242" s="67"/>
      <c r="AM242" s="67"/>
      <c r="AN242" s="67"/>
    </row>
    <row r="243" spans="35:40" x14ac:dyDescent="0.2">
      <c r="AI243" s="67"/>
      <c r="AJ243" s="67"/>
      <c r="AM243" s="67"/>
      <c r="AN243" s="67"/>
    </row>
    <row r="244" spans="35:40" x14ac:dyDescent="0.2">
      <c r="AI244" s="67"/>
      <c r="AJ244" s="67"/>
      <c r="AM244" s="67"/>
      <c r="AN244" s="67"/>
    </row>
    <row r="245" spans="35:40" x14ac:dyDescent="0.2">
      <c r="AI245" s="67"/>
      <c r="AJ245" s="67"/>
      <c r="AM245" s="67"/>
      <c r="AN245" s="67"/>
    </row>
    <row r="246" spans="35:40" x14ac:dyDescent="0.2">
      <c r="AI246" s="67"/>
      <c r="AJ246" s="67"/>
      <c r="AM246" s="67"/>
      <c r="AN246" s="67"/>
    </row>
    <row r="247" spans="35:40" x14ac:dyDescent="0.2">
      <c r="AI247" s="67"/>
      <c r="AJ247" s="67"/>
      <c r="AM247" s="67"/>
      <c r="AN247" s="67"/>
    </row>
    <row r="248" spans="35:40" x14ac:dyDescent="0.2">
      <c r="AI248" s="67"/>
      <c r="AJ248" s="67"/>
      <c r="AM248" s="67"/>
      <c r="AN248" s="67"/>
    </row>
    <row r="249" spans="35:40" x14ac:dyDescent="0.2">
      <c r="AI249" s="67"/>
      <c r="AJ249" s="67"/>
      <c r="AM249" s="67"/>
      <c r="AN249" s="67"/>
    </row>
    <row r="250" spans="35:40" x14ac:dyDescent="0.2">
      <c r="AI250" s="67"/>
      <c r="AJ250" s="67"/>
      <c r="AM250" s="67"/>
      <c r="AN250" s="67"/>
    </row>
    <row r="251" spans="35:40" x14ac:dyDescent="0.2">
      <c r="AI251" s="67"/>
      <c r="AJ251" s="67"/>
      <c r="AM251" s="67"/>
      <c r="AN251" s="67"/>
    </row>
    <row r="252" spans="35:40" x14ac:dyDescent="0.2">
      <c r="AI252" s="67"/>
      <c r="AJ252" s="67"/>
      <c r="AM252" s="67"/>
      <c r="AN252" s="67"/>
    </row>
    <row r="253" spans="35:40" x14ac:dyDescent="0.2">
      <c r="AI253" s="67"/>
      <c r="AJ253" s="67"/>
      <c r="AM253" s="67"/>
      <c r="AN253" s="67"/>
    </row>
    <row r="254" spans="35:40" x14ac:dyDescent="0.2">
      <c r="AI254" s="67"/>
      <c r="AJ254" s="67"/>
      <c r="AM254" s="67"/>
      <c r="AN254" s="67"/>
    </row>
    <row r="255" spans="35:40" x14ac:dyDescent="0.2">
      <c r="AI255" s="67"/>
      <c r="AJ255" s="67"/>
      <c r="AM255" s="67"/>
      <c r="AN255" s="67"/>
    </row>
    <row r="256" spans="35:40" x14ac:dyDescent="0.2">
      <c r="AI256" s="67"/>
      <c r="AJ256" s="67"/>
      <c r="AM256" s="67"/>
      <c r="AN256" s="67"/>
    </row>
    <row r="257" spans="35:40" x14ac:dyDescent="0.2">
      <c r="AI257" s="67"/>
      <c r="AJ257" s="67"/>
      <c r="AM257" s="67"/>
      <c r="AN257" s="67"/>
    </row>
    <row r="258" spans="35:40" x14ac:dyDescent="0.2">
      <c r="AI258" s="67"/>
      <c r="AJ258" s="67"/>
      <c r="AM258" s="67"/>
      <c r="AN258" s="67"/>
    </row>
    <row r="259" spans="35:40" x14ac:dyDescent="0.2">
      <c r="AI259" s="67"/>
      <c r="AJ259" s="67"/>
      <c r="AM259" s="67"/>
      <c r="AN259" s="67"/>
    </row>
    <row r="260" spans="35:40" x14ac:dyDescent="0.2">
      <c r="AI260" s="67"/>
      <c r="AJ260" s="67"/>
      <c r="AM260" s="67"/>
      <c r="AN260" s="67"/>
    </row>
    <row r="261" spans="35:40" x14ac:dyDescent="0.2">
      <c r="AI261" s="67"/>
      <c r="AJ261" s="67"/>
      <c r="AM261" s="67"/>
      <c r="AN261" s="67"/>
    </row>
    <row r="262" spans="35:40" x14ac:dyDescent="0.2">
      <c r="AI262" s="67"/>
      <c r="AJ262" s="67"/>
      <c r="AM262" s="67"/>
      <c r="AN262" s="67"/>
    </row>
    <row r="263" spans="35:40" x14ac:dyDescent="0.2">
      <c r="AI263" s="67"/>
      <c r="AJ263" s="67"/>
      <c r="AM263" s="67"/>
      <c r="AN263" s="67"/>
    </row>
    <row r="264" spans="35:40" x14ac:dyDescent="0.2">
      <c r="AI264" s="67"/>
      <c r="AJ264" s="67"/>
      <c r="AM264" s="67"/>
      <c r="AN264" s="67"/>
    </row>
    <row r="265" spans="35:40" x14ac:dyDescent="0.2">
      <c r="AI265" s="67"/>
      <c r="AJ265" s="67"/>
      <c r="AM265" s="67"/>
      <c r="AN265" s="67"/>
    </row>
    <row r="266" spans="35:40" x14ac:dyDescent="0.2">
      <c r="AI266" s="67"/>
      <c r="AJ266" s="67"/>
      <c r="AM266" s="67"/>
      <c r="AN266" s="67"/>
    </row>
    <row r="267" spans="35:40" x14ac:dyDescent="0.2">
      <c r="AI267" s="67"/>
      <c r="AJ267" s="67"/>
      <c r="AM267" s="67"/>
      <c r="AN267" s="67"/>
    </row>
    <row r="268" spans="35:40" x14ac:dyDescent="0.2">
      <c r="AI268" s="67"/>
      <c r="AJ268" s="67"/>
      <c r="AM268" s="67"/>
      <c r="AN268" s="67"/>
    </row>
    <row r="269" spans="35:40" x14ac:dyDescent="0.2">
      <c r="AI269" s="67"/>
      <c r="AJ269" s="67"/>
      <c r="AM269" s="67"/>
      <c r="AN269" s="67"/>
    </row>
    <row r="270" spans="35:40" x14ac:dyDescent="0.2">
      <c r="AI270" s="67"/>
      <c r="AJ270" s="67"/>
      <c r="AM270" s="67"/>
      <c r="AN270" s="67"/>
    </row>
    <row r="271" spans="35:40" x14ac:dyDescent="0.2">
      <c r="AI271" s="67"/>
      <c r="AJ271" s="67"/>
      <c r="AM271" s="67"/>
      <c r="AN271" s="67"/>
    </row>
    <row r="272" spans="35:40" x14ac:dyDescent="0.2">
      <c r="AI272" s="67"/>
      <c r="AJ272" s="67"/>
      <c r="AM272" s="67"/>
      <c r="AN272" s="67"/>
    </row>
    <row r="273" spans="35:40" x14ac:dyDescent="0.2">
      <c r="AI273" s="67"/>
      <c r="AJ273" s="67"/>
      <c r="AM273" s="67"/>
      <c r="AN273" s="67"/>
    </row>
    <row r="274" spans="35:40" x14ac:dyDescent="0.2">
      <c r="AI274" s="67"/>
      <c r="AJ274" s="67"/>
      <c r="AM274" s="67"/>
      <c r="AN274" s="67"/>
    </row>
    <row r="275" spans="35:40" x14ac:dyDescent="0.2">
      <c r="AI275" s="67"/>
      <c r="AJ275" s="67"/>
      <c r="AM275" s="67"/>
      <c r="AN275" s="67"/>
    </row>
    <row r="276" spans="35:40" x14ac:dyDescent="0.2">
      <c r="AI276" s="67"/>
      <c r="AJ276" s="67"/>
      <c r="AM276" s="67"/>
      <c r="AN276" s="67"/>
    </row>
    <row r="277" spans="35:40" x14ac:dyDescent="0.2">
      <c r="AI277" s="67"/>
      <c r="AJ277" s="67"/>
      <c r="AM277" s="67"/>
      <c r="AN277" s="67"/>
    </row>
    <row r="278" spans="35:40" x14ac:dyDescent="0.2">
      <c r="AI278" s="67"/>
      <c r="AJ278" s="67"/>
      <c r="AM278" s="67"/>
      <c r="AN278" s="67"/>
    </row>
    <row r="279" spans="35:40" x14ac:dyDescent="0.2">
      <c r="AI279" s="67"/>
      <c r="AJ279" s="67"/>
      <c r="AM279" s="67"/>
      <c r="AN279" s="67"/>
    </row>
    <row r="280" spans="35:40" x14ac:dyDescent="0.2">
      <c r="AI280" s="67"/>
      <c r="AJ280" s="67"/>
      <c r="AM280" s="67"/>
      <c r="AN280" s="67"/>
    </row>
    <row r="281" spans="35:40" x14ac:dyDescent="0.2">
      <c r="AI281" s="67"/>
      <c r="AJ281" s="67"/>
      <c r="AM281" s="67"/>
      <c r="AN281" s="67"/>
    </row>
    <row r="282" spans="35:40" x14ac:dyDescent="0.2">
      <c r="AI282" s="67"/>
      <c r="AJ282" s="67"/>
      <c r="AM282" s="67"/>
      <c r="AN282" s="67"/>
    </row>
    <row r="283" spans="35:40" x14ac:dyDescent="0.2">
      <c r="AI283" s="67"/>
      <c r="AJ283" s="67"/>
      <c r="AM283" s="67"/>
      <c r="AN283" s="67"/>
    </row>
    <row r="284" spans="35:40" x14ac:dyDescent="0.2">
      <c r="AI284" s="67"/>
      <c r="AJ284" s="67"/>
      <c r="AM284" s="67"/>
      <c r="AN284" s="67"/>
    </row>
    <row r="285" spans="35:40" x14ac:dyDescent="0.2">
      <c r="AI285" s="67"/>
      <c r="AJ285" s="67"/>
      <c r="AM285" s="67"/>
      <c r="AN285" s="67"/>
    </row>
    <row r="286" spans="35:40" x14ac:dyDescent="0.2">
      <c r="AI286" s="67"/>
      <c r="AJ286" s="67"/>
      <c r="AM286" s="67"/>
      <c r="AN286" s="67"/>
    </row>
    <row r="287" spans="35:40" x14ac:dyDescent="0.2">
      <c r="AI287" s="67"/>
      <c r="AJ287" s="67"/>
      <c r="AM287" s="67"/>
      <c r="AN287" s="67"/>
    </row>
    <row r="288" spans="35:40" x14ac:dyDescent="0.2">
      <c r="AI288" s="67"/>
      <c r="AJ288" s="67"/>
      <c r="AM288" s="67"/>
      <c r="AN288" s="67"/>
    </row>
    <row r="289" spans="35:40" x14ac:dyDescent="0.2">
      <c r="AI289" s="67"/>
      <c r="AJ289" s="67"/>
      <c r="AM289" s="67"/>
      <c r="AN289" s="67"/>
    </row>
    <row r="290" spans="35:40" x14ac:dyDescent="0.2">
      <c r="AI290" s="67"/>
      <c r="AJ290" s="67"/>
      <c r="AM290" s="67"/>
      <c r="AN290" s="67"/>
    </row>
    <row r="291" spans="35:40" x14ac:dyDescent="0.2">
      <c r="AI291" s="67"/>
      <c r="AJ291" s="67"/>
      <c r="AM291" s="67"/>
      <c r="AN291" s="67"/>
    </row>
    <row r="292" spans="35:40" x14ac:dyDescent="0.2">
      <c r="AI292" s="67"/>
      <c r="AJ292" s="67"/>
      <c r="AM292" s="67"/>
      <c r="AN292" s="67"/>
    </row>
    <row r="293" spans="35:40" x14ac:dyDescent="0.2">
      <c r="AI293" s="67"/>
      <c r="AJ293" s="67"/>
      <c r="AM293" s="67"/>
      <c r="AN293" s="67"/>
    </row>
    <row r="294" spans="35:40" x14ac:dyDescent="0.2">
      <c r="AI294" s="67"/>
      <c r="AJ294" s="67"/>
      <c r="AM294" s="67"/>
      <c r="AN294" s="67"/>
    </row>
    <row r="295" spans="35:40" x14ac:dyDescent="0.2">
      <c r="AI295" s="67"/>
      <c r="AJ295" s="67"/>
      <c r="AM295" s="67"/>
      <c r="AN295" s="67"/>
    </row>
    <row r="296" spans="35:40" x14ac:dyDescent="0.2">
      <c r="AI296" s="67"/>
      <c r="AJ296" s="67"/>
      <c r="AM296" s="67"/>
      <c r="AN296" s="67"/>
    </row>
    <row r="297" spans="35:40" x14ac:dyDescent="0.2">
      <c r="AI297" s="67"/>
      <c r="AJ297" s="67"/>
      <c r="AM297" s="67"/>
      <c r="AN297" s="67"/>
    </row>
    <row r="298" spans="35:40" x14ac:dyDescent="0.2">
      <c r="AI298" s="67"/>
      <c r="AJ298" s="67"/>
      <c r="AM298" s="67"/>
      <c r="AN298" s="67"/>
    </row>
    <row r="299" spans="35:40" x14ac:dyDescent="0.2">
      <c r="AI299" s="67"/>
      <c r="AJ299" s="67"/>
      <c r="AM299" s="67"/>
      <c r="AN299" s="67"/>
    </row>
    <row r="300" spans="35:40" x14ac:dyDescent="0.2">
      <c r="AI300" s="67"/>
      <c r="AJ300" s="67"/>
      <c r="AM300" s="67"/>
      <c r="AN300" s="67"/>
    </row>
    <row r="301" spans="35:40" x14ac:dyDescent="0.2">
      <c r="AI301" s="67"/>
      <c r="AJ301" s="67"/>
      <c r="AM301" s="67"/>
      <c r="AN301" s="67"/>
    </row>
    <row r="302" spans="35:40" x14ac:dyDescent="0.2">
      <c r="AI302" s="67"/>
      <c r="AJ302" s="67"/>
      <c r="AM302" s="67"/>
      <c r="AN302" s="67"/>
    </row>
    <row r="303" spans="35:40" x14ac:dyDescent="0.2">
      <c r="AI303" s="67"/>
      <c r="AJ303" s="67"/>
      <c r="AM303" s="67"/>
      <c r="AN303" s="67"/>
    </row>
    <row r="304" spans="35:40" x14ac:dyDescent="0.2">
      <c r="AI304" s="67"/>
      <c r="AJ304" s="67"/>
      <c r="AM304" s="67"/>
      <c r="AN304" s="67"/>
    </row>
    <row r="305" spans="35:40" x14ac:dyDescent="0.2">
      <c r="AI305" s="67"/>
      <c r="AJ305" s="67"/>
      <c r="AM305" s="67"/>
      <c r="AN305" s="67"/>
    </row>
    <row r="306" spans="35:40" x14ac:dyDescent="0.2">
      <c r="AI306" s="67"/>
      <c r="AJ306" s="67"/>
      <c r="AM306" s="67"/>
      <c r="AN306" s="67"/>
    </row>
    <row r="307" spans="35:40" x14ac:dyDescent="0.2">
      <c r="AI307" s="67"/>
      <c r="AJ307" s="67"/>
      <c r="AM307" s="67"/>
      <c r="AN307" s="67"/>
    </row>
    <row r="308" spans="35:40" x14ac:dyDescent="0.2">
      <c r="AI308" s="67"/>
      <c r="AJ308" s="67"/>
      <c r="AM308" s="67"/>
      <c r="AN308" s="67"/>
    </row>
    <row r="309" spans="35:40" x14ac:dyDescent="0.2">
      <c r="AI309" s="67"/>
      <c r="AJ309" s="67"/>
      <c r="AM309" s="67"/>
      <c r="AN309" s="67"/>
    </row>
    <row r="310" spans="35:40" x14ac:dyDescent="0.2">
      <c r="AI310" s="67"/>
      <c r="AJ310" s="67"/>
      <c r="AM310" s="67"/>
      <c r="AN310" s="67"/>
    </row>
    <row r="311" spans="35:40" x14ac:dyDescent="0.2">
      <c r="AI311" s="67"/>
      <c r="AJ311" s="67"/>
      <c r="AM311" s="67"/>
      <c r="AN311" s="67"/>
    </row>
    <row r="312" spans="35:40" x14ac:dyDescent="0.2">
      <c r="AI312" s="67"/>
      <c r="AJ312" s="67"/>
      <c r="AM312" s="67"/>
      <c r="AN312" s="67"/>
    </row>
    <row r="313" spans="35:40" x14ac:dyDescent="0.2">
      <c r="AI313" s="67"/>
      <c r="AJ313" s="67"/>
      <c r="AM313" s="67"/>
      <c r="AN313" s="67"/>
    </row>
    <row r="314" spans="35:40" x14ac:dyDescent="0.2">
      <c r="AI314" s="67"/>
      <c r="AJ314" s="67"/>
      <c r="AM314" s="67"/>
      <c r="AN314" s="67"/>
    </row>
    <row r="315" spans="35:40" x14ac:dyDescent="0.2">
      <c r="AI315" s="67"/>
      <c r="AJ315" s="67"/>
      <c r="AM315" s="67"/>
      <c r="AN315" s="67"/>
    </row>
    <row r="316" spans="35:40" x14ac:dyDescent="0.2">
      <c r="AI316" s="67"/>
      <c r="AJ316" s="67"/>
      <c r="AM316" s="67"/>
      <c r="AN316" s="67"/>
    </row>
    <row r="317" spans="35:40" x14ac:dyDescent="0.2">
      <c r="AI317" s="67"/>
      <c r="AJ317" s="67"/>
      <c r="AM317" s="67"/>
      <c r="AN317" s="67"/>
    </row>
    <row r="318" spans="35:40" x14ac:dyDescent="0.2">
      <c r="AI318" s="67"/>
      <c r="AJ318" s="67"/>
      <c r="AM318" s="67"/>
      <c r="AN318" s="67"/>
    </row>
    <row r="319" spans="35:40" x14ac:dyDescent="0.2">
      <c r="AI319" s="67"/>
      <c r="AJ319" s="67"/>
      <c r="AM319" s="67"/>
      <c r="AN319" s="67"/>
    </row>
    <row r="320" spans="35:40" x14ac:dyDescent="0.2">
      <c r="AI320" s="67"/>
      <c r="AJ320" s="67"/>
      <c r="AM320" s="67"/>
      <c r="AN320" s="67"/>
    </row>
    <row r="321" spans="35:40" x14ac:dyDescent="0.2">
      <c r="AI321" s="67"/>
      <c r="AJ321" s="67"/>
      <c r="AM321" s="67"/>
      <c r="AN321" s="67"/>
    </row>
    <row r="322" spans="35:40" x14ac:dyDescent="0.2">
      <c r="AI322" s="67"/>
      <c r="AJ322" s="67"/>
      <c r="AM322" s="67"/>
      <c r="AN322" s="67"/>
    </row>
    <row r="323" spans="35:40" x14ac:dyDescent="0.2">
      <c r="AI323" s="67"/>
      <c r="AJ323" s="67"/>
      <c r="AM323" s="67"/>
      <c r="AN323" s="67"/>
    </row>
    <row r="324" spans="35:40" x14ac:dyDescent="0.2">
      <c r="AI324" s="67"/>
      <c r="AJ324" s="67"/>
      <c r="AM324" s="67"/>
      <c r="AN324" s="67"/>
    </row>
    <row r="325" spans="35:40" x14ac:dyDescent="0.2">
      <c r="AI325" s="67"/>
      <c r="AJ325" s="67"/>
      <c r="AM325" s="67"/>
      <c r="AN325" s="67"/>
    </row>
    <row r="326" spans="35:40" x14ac:dyDescent="0.2">
      <c r="AI326" s="67"/>
      <c r="AJ326" s="67"/>
      <c r="AM326" s="67"/>
      <c r="AN326" s="67"/>
    </row>
    <row r="327" spans="35:40" x14ac:dyDescent="0.2">
      <c r="AI327" s="67"/>
      <c r="AJ327" s="67"/>
      <c r="AM327" s="67"/>
      <c r="AN327" s="67"/>
    </row>
    <row r="328" spans="35:40" x14ac:dyDescent="0.2">
      <c r="AI328" s="67"/>
      <c r="AJ328" s="67"/>
      <c r="AM328" s="67"/>
      <c r="AN328" s="67"/>
    </row>
    <row r="329" spans="35:40" x14ac:dyDescent="0.2">
      <c r="AI329" s="67"/>
      <c r="AJ329" s="67"/>
      <c r="AM329" s="67"/>
      <c r="AN329" s="67"/>
    </row>
    <row r="330" spans="35:40" x14ac:dyDescent="0.2">
      <c r="AI330" s="67"/>
      <c r="AJ330" s="67"/>
      <c r="AM330" s="67"/>
      <c r="AN330" s="67"/>
    </row>
    <row r="331" spans="35:40" x14ac:dyDescent="0.2">
      <c r="AI331" s="67"/>
      <c r="AJ331" s="67"/>
      <c r="AM331" s="67"/>
      <c r="AN331" s="67"/>
    </row>
    <row r="332" spans="35:40" x14ac:dyDescent="0.2">
      <c r="AI332" s="67"/>
      <c r="AJ332" s="67"/>
      <c r="AM332" s="67"/>
      <c r="AN332" s="67"/>
    </row>
    <row r="333" spans="35:40" x14ac:dyDescent="0.2">
      <c r="AI333" s="67"/>
      <c r="AJ333" s="67"/>
      <c r="AM333" s="67"/>
      <c r="AN333" s="67"/>
    </row>
    <row r="334" spans="35:40" x14ac:dyDescent="0.2">
      <c r="AI334" s="67"/>
      <c r="AJ334" s="67"/>
      <c r="AM334" s="67"/>
      <c r="AN334" s="67"/>
    </row>
    <row r="335" spans="35:40" x14ac:dyDescent="0.2">
      <c r="AI335" s="67"/>
      <c r="AJ335" s="67"/>
      <c r="AM335" s="67"/>
      <c r="AN335" s="67"/>
    </row>
    <row r="336" spans="35:40" x14ac:dyDescent="0.2">
      <c r="AI336" s="67"/>
      <c r="AJ336" s="67"/>
      <c r="AM336" s="67"/>
      <c r="AN336" s="67"/>
    </row>
    <row r="337" spans="35:40" x14ac:dyDescent="0.2">
      <c r="AI337" s="67"/>
      <c r="AJ337" s="67"/>
      <c r="AM337" s="67"/>
      <c r="AN337" s="67"/>
    </row>
    <row r="338" spans="35:40" x14ac:dyDescent="0.2">
      <c r="AI338" s="67"/>
      <c r="AJ338" s="67"/>
      <c r="AM338" s="67"/>
      <c r="AN338" s="67"/>
    </row>
    <row r="339" spans="35:40" x14ac:dyDescent="0.2">
      <c r="AI339" s="67"/>
      <c r="AJ339" s="67"/>
      <c r="AM339" s="67"/>
      <c r="AN339" s="67"/>
    </row>
    <row r="340" spans="35:40" x14ac:dyDescent="0.2">
      <c r="AI340" s="67"/>
      <c r="AJ340" s="67"/>
      <c r="AM340" s="67"/>
      <c r="AN340" s="67"/>
    </row>
    <row r="341" spans="35:40" x14ac:dyDescent="0.2">
      <c r="AI341" s="67"/>
      <c r="AJ341" s="67"/>
      <c r="AM341" s="67"/>
      <c r="AN341" s="67"/>
    </row>
    <row r="342" spans="35:40" x14ac:dyDescent="0.2">
      <c r="AI342" s="67"/>
      <c r="AJ342" s="67"/>
      <c r="AM342" s="67"/>
      <c r="AN342" s="67"/>
    </row>
    <row r="343" spans="35:40" x14ac:dyDescent="0.2">
      <c r="AI343" s="67"/>
      <c r="AJ343" s="67"/>
      <c r="AM343" s="67"/>
      <c r="AN343" s="67"/>
    </row>
    <row r="344" spans="35:40" x14ac:dyDescent="0.2">
      <c r="AI344" s="67"/>
      <c r="AJ344" s="67"/>
      <c r="AM344" s="67"/>
      <c r="AN344" s="67"/>
    </row>
    <row r="345" spans="35:40" x14ac:dyDescent="0.2">
      <c r="AI345" s="67"/>
      <c r="AJ345" s="67"/>
      <c r="AM345" s="67"/>
      <c r="AN345" s="67"/>
    </row>
    <row r="346" spans="35:40" x14ac:dyDescent="0.2">
      <c r="AI346" s="67"/>
      <c r="AJ346" s="67"/>
      <c r="AM346" s="67"/>
      <c r="AN346" s="67"/>
    </row>
    <row r="347" spans="35:40" x14ac:dyDescent="0.2">
      <c r="AI347" s="67"/>
      <c r="AJ347" s="67"/>
      <c r="AM347" s="67"/>
      <c r="AN347" s="67"/>
    </row>
    <row r="348" spans="35:40" x14ac:dyDescent="0.2">
      <c r="AI348" s="67"/>
      <c r="AJ348" s="67"/>
      <c r="AM348" s="67"/>
      <c r="AN348" s="67"/>
    </row>
    <row r="349" spans="35:40" x14ac:dyDescent="0.2">
      <c r="AI349" s="67"/>
      <c r="AJ349" s="67"/>
      <c r="AM349" s="67"/>
      <c r="AN349" s="67"/>
    </row>
    <row r="350" spans="35:40" x14ac:dyDescent="0.2">
      <c r="AI350" s="67"/>
      <c r="AJ350" s="67"/>
      <c r="AM350" s="67"/>
      <c r="AN350" s="67"/>
    </row>
    <row r="351" spans="35:40" x14ac:dyDescent="0.2">
      <c r="AI351" s="67"/>
      <c r="AJ351" s="67"/>
      <c r="AM351" s="67"/>
      <c r="AN351" s="67"/>
    </row>
    <row r="352" spans="35:40" x14ac:dyDescent="0.2">
      <c r="AI352" s="67"/>
      <c r="AJ352" s="67"/>
      <c r="AM352" s="67"/>
      <c r="AN352" s="67"/>
    </row>
    <row r="353" spans="35:40" x14ac:dyDescent="0.2">
      <c r="AI353" s="67"/>
      <c r="AJ353" s="67"/>
      <c r="AM353" s="67"/>
      <c r="AN353" s="67"/>
    </row>
    <row r="354" spans="35:40" x14ac:dyDescent="0.2">
      <c r="AI354" s="67"/>
      <c r="AJ354" s="67"/>
      <c r="AM354" s="67"/>
      <c r="AN354" s="67"/>
    </row>
    <row r="355" spans="35:40" x14ac:dyDescent="0.2">
      <c r="AI355" s="67"/>
      <c r="AJ355" s="67"/>
      <c r="AM355" s="67"/>
      <c r="AN355" s="67"/>
    </row>
    <row r="356" spans="35:40" x14ac:dyDescent="0.2">
      <c r="AI356" s="67"/>
      <c r="AJ356" s="67"/>
      <c r="AM356" s="67"/>
      <c r="AN356" s="67"/>
    </row>
    <row r="357" spans="35:40" x14ac:dyDescent="0.2">
      <c r="AI357" s="67"/>
      <c r="AJ357" s="67"/>
      <c r="AM357" s="67"/>
      <c r="AN357" s="67"/>
    </row>
    <row r="358" spans="35:40" x14ac:dyDescent="0.2">
      <c r="AI358" s="67"/>
      <c r="AJ358" s="67"/>
      <c r="AM358" s="67"/>
      <c r="AN358" s="67"/>
    </row>
    <row r="359" spans="35:40" x14ac:dyDescent="0.2">
      <c r="AI359" s="67"/>
      <c r="AJ359" s="67"/>
      <c r="AM359" s="67"/>
      <c r="AN359" s="67"/>
    </row>
    <row r="360" spans="35:40" x14ac:dyDescent="0.2">
      <c r="AI360" s="67"/>
      <c r="AJ360" s="67"/>
      <c r="AM360" s="67"/>
      <c r="AN360" s="67"/>
    </row>
    <row r="361" spans="35:40" x14ac:dyDescent="0.2">
      <c r="AI361" s="67"/>
      <c r="AJ361" s="67"/>
      <c r="AM361" s="67"/>
      <c r="AN361" s="67"/>
    </row>
    <row r="362" spans="35:40" x14ac:dyDescent="0.2">
      <c r="AI362" s="67"/>
      <c r="AJ362" s="67"/>
      <c r="AM362" s="67"/>
      <c r="AN362" s="67"/>
    </row>
    <row r="363" spans="35:40" x14ac:dyDescent="0.2">
      <c r="AI363" s="67"/>
      <c r="AJ363" s="67"/>
    </row>
    <row r="364" spans="35:40" x14ac:dyDescent="0.2">
      <c r="AI364" s="67"/>
      <c r="AJ364" s="67"/>
    </row>
    <row r="365" spans="35:40" x14ac:dyDescent="0.2">
      <c r="AI365" s="67"/>
      <c r="AJ365" s="67"/>
    </row>
    <row r="366" spans="35:40" x14ac:dyDescent="0.2">
      <c r="AI366" s="67"/>
      <c r="AJ366" s="67"/>
    </row>
    <row r="367" spans="35:40" x14ac:dyDescent="0.2">
      <c r="AI367" s="67"/>
      <c r="AJ367" s="67"/>
    </row>
    <row r="368" spans="35:40" x14ac:dyDescent="0.2">
      <c r="AI368" s="67"/>
      <c r="AJ368" s="67"/>
    </row>
    <row r="369" spans="35:36" x14ac:dyDescent="0.2">
      <c r="AI369" s="67"/>
      <c r="AJ369" s="67"/>
    </row>
    <row r="370" spans="35:36" x14ac:dyDescent="0.2">
      <c r="AI370" s="67"/>
      <c r="AJ370" s="67"/>
    </row>
    <row r="371" spans="35:36" x14ac:dyDescent="0.2">
      <c r="AI371" s="67"/>
      <c r="AJ371" s="67"/>
    </row>
    <row r="372" spans="35:36" x14ac:dyDescent="0.2">
      <c r="AI372" s="67"/>
      <c r="AJ372" s="67"/>
    </row>
    <row r="373" spans="35:36" x14ac:dyDescent="0.2">
      <c r="AI373" s="67"/>
      <c r="AJ373" s="67"/>
    </row>
    <row r="374" spans="35:36" x14ac:dyDescent="0.2">
      <c r="AI374" s="67"/>
      <c r="AJ374" s="67"/>
    </row>
    <row r="375" spans="35:36" x14ac:dyDescent="0.2">
      <c r="AI375" s="67"/>
      <c r="AJ375" s="67"/>
    </row>
    <row r="376" spans="35:36" x14ac:dyDescent="0.2">
      <c r="AI376" s="67"/>
      <c r="AJ376" s="67"/>
    </row>
    <row r="377" spans="35:36" x14ac:dyDescent="0.2">
      <c r="AI377" s="67"/>
      <c r="AJ377" s="67"/>
    </row>
    <row r="378" spans="35:36" x14ac:dyDescent="0.2">
      <c r="AI378" s="67"/>
      <c r="AJ378" s="67"/>
    </row>
    <row r="379" spans="35:36" x14ac:dyDescent="0.2">
      <c r="AI379" s="67"/>
      <c r="AJ379" s="67"/>
    </row>
    <row r="380" spans="35:36" x14ac:dyDescent="0.2">
      <c r="AI380" s="67"/>
      <c r="AJ380" s="67"/>
    </row>
    <row r="381" spans="35:36" x14ac:dyDescent="0.2">
      <c r="AI381" s="67"/>
      <c r="AJ381" s="67"/>
    </row>
    <row r="382" spans="35:36" x14ac:dyDescent="0.2">
      <c r="AI382" s="67"/>
      <c r="AJ382" s="67"/>
    </row>
    <row r="383" spans="35:36" x14ac:dyDescent="0.2">
      <c r="AI383" s="67"/>
      <c r="AJ383" s="67"/>
    </row>
    <row r="384" spans="35:36" x14ac:dyDescent="0.2">
      <c r="AI384" s="67"/>
      <c r="AJ384" s="67"/>
    </row>
    <row r="385" spans="35:36" x14ac:dyDescent="0.2">
      <c r="AI385" s="67"/>
      <c r="AJ385" s="67"/>
    </row>
    <row r="386" spans="35:36" x14ac:dyDescent="0.2">
      <c r="AI386" s="67"/>
      <c r="AJ386" s="67"/>
    </row>
    <row r="387" spans="35:36" x14ac:dyDescent="0.2">
      <c r="AI387" s="67"/>
      <c r="AJ387" s="67"/>
    </row>
    <row r="388" spans="35:36" x14ac:dyDescent="0.2">
      <c r="AI388" s="67"/>
      <c r="AJ388" s="67"/>
    </row>
    <row r="389" spans="35:36" x14ac:dyDescent="0.2">
      <c r="AI389" s="67"/>
      <c r="AJ389" s="67"/>
    </row>
    <row r="390" spans="35:36" x14ac:dyDescent="0.2">
      <c r="AI390" s="67"/>
      <c r="AJ390" s="67"/>
    </row>
    <row r="391" spans="35:36" x14ac:dyDescent="0.2">
      <c r="AI391" s="67"/>
      <c r="AJ391" s="67"/>
    </row>
    <row r="392" spans="35:36" x14ac:dyDescent="0.2">
      <c r="AI392" s="67"/>
      <c r="AJ392" s="67"/>
    </row>
    <row r="393" spans="35:36" x14ac:dyDescent="0.2">
      <c r="AI393" s="67"/>
      <c r="AJ393" s="67"/>
    </row>
    <row r="394" spans="35:36" x14ac:dyDescent="0.2">
      <c r="AI394" s="67"/>
      <c r="AJ394" s="67"/>
    </row>
    <row r="395" spans="35:36" x14ac:dyDescent="0.2">
      <c r="AI395" s="67"/>
      <c r="AJ395" s="67"/>
    </row>
    <row r="396" spans="35:36" x14ac:dyDescent="0.2">
      <c r="AI396" s="67"/>
      <c r="AJ396" s="67"/>
    </row>
    <row r="397" spans="35:36" x14ac:dyDescent="0.2">
      <c r="AI397" s="67"/>
      <c r="AJ397" s="67"/>
    </row>
    <row r="398" spans="35:36" x14ac:dyDescent="0.2">
      <c r="AI398" s="67"/>
      <c r="AJ398" s="67"/>
    </row>
    <row r="399" spans="35:36" x14ac:dyDescent="0.2">
      <c r="AI399" s="67"/>
      <c r="AJ399" s="67"/>
    </row>
    <row r="400" spans="35:36" x14ac:dyDescent="0.2">
      <c r="AI400" s="67"/>
      <c r="AJ400" s="67"/>
    </row>
    <row r="401" spans="35:36" x14ac:dyDescent="0.2">
      <c r="AI401" s="67"/>
      <c r="AJ401" s="67"/>
    </row>
    <row r="402" spans="35:36" x14ac:dyDescent="0.2">
      <c r="AI402" s="67"/>
      <c r="AJ402" s="67"/>
    </row>
    <row r="403" spans="35:36" x14ac:dyDescent="0.2">
      <c r="AI403" s="67"/>
      <c r="AJ403" s="67"/>
    </row>
    <row r="404" spans="35:36" x14ac:dyDescent="0.2">
      <c r="AI404" s="67"/>
      <c r="AJ404" s="67"/>
    </row>
    <row r="405" spans="35:36" x14ac:dyDescent="0.2">
      <c r="AI405" s="67"/>
      <c r="AJ405" s="67"/>
    </row>
    <row r="406" spans="35:36" x14ac:dyDescent="0.2">
      <c r="AI406" s="67"/>
      <c r="AJ406" s="67"/>
    </row>
    <row r="407" spans="35:36" x14ac:dyDescent="0.2">
      <c r="AI407" s="67"/>
      <c r="AJ407" s="67"/>
    </row>
    <row r="408" spans="35:36" x14ac:dyDescent="0.2">
      <c r="AI408" s="67"/>
      <c r="AJ408" s="67"/>
    </row>
    <row r="409" spans="35:36" x14ac:dyDescent="0.2">
      <c r="AI409" s="67"/>
      <c r="AJ409" s="67"/>
    </row>
    <row r="410" spans="35:36" x14ac:dyDescent="0.2">
      <c r="AI410" s="67"/>
      <c r="AJ410" s="67"/>
    </row>
    <row r="411" spans="35:36" x14ac:dyDescent="0.2">
      <c r="AI411" s="67"/>
      <c r="AJ411" s="67"/>
    </row>
    <row r="412" spans="35:36" x14ac:dyDescent="0.2">
      <c r="AI412" s="67"/>
      <c r="AJ412" s="67"/>
    </row>
    <row r="413" spans="35:36" x14ac:dyDescent="0.2">
      <c r="AI413" s="67"/>
      <c r="AJ413" s="67"/>
    </row>
    <row r="414" spans="35:36" x14ac:dyDescent="0.2">
      <c r="AI414" s="67"/>
      <c r="AJ414" s="67"/>
    </row>
    <row r="415" spans="35:36" x14ac:dyDescent="0.2">
      <c r="AI415" s="67"/>
      <c r="AJ415" s="67"/>
    </row>
    <row r="416" spans="35:36" x14ac:dyDescent="0.2">
      <c r="AI416" s="67"/>
      <c r="AJ416" s="67"/>
    </row>
    <row r="417" spans="35:36" x14ac:dyDescent="0.2">
      <c r="AI417" s="67"/>
      <c r="AJ417" s="67"/>
    </row>
    <row r="418" spans="35:36" x14ac:dyDescent="0.2">
      <c r="AI418" s="67"/>
      <c r="AJ418" s="67"/>
    </row>
    <row r="419" spans="35:36" x14ac:dyDescent="0.2">
      <c r="AI419" s="67"/>
      <c r="AJ419" s="67"/>
    </row>
    <row r="420" spans="35:36" x14ac:dyDescent="0.2">
      <c r="AI420" s="67"/>
      <c r="AJ420" s="67"/>
    </row>
    <row r="421" spans="35:36" x14ac:dyDescent="0.2">
      <c r="AI421" s="67"/>
      <c r="AJ421" s="67"/>
    </row>
    <row r="422" spans="35:36" x14ac:dyDescent="0.2">
      <c r="AI422" s="67"/>
      <c r="AJ422" s="67"/>
    </row>
  </sheetData>
  <mergeCells count="5">
    <mergeCell ref="H1:I1"/>
    <mergeCell ref="D6:H6"/>
    <mergeCell ref="J6:N6"/>
    <mergeCell ref="S6:W6"/>
    <mergeCell ref="Y6:AC6"/>
  </mergeCells>
  <hyperlinks>
    <hyperlink ref="H1:I1" location="Index!A1" display="Regresar al Índice" xr:uid="{00000000-0004-0000-2200-000000000000}"/>
  </hyperlinks>
  <pageMargins left="0.7" right="0.7" top="0.75" bottom="0.75" header="0.3" footer="0.3"/>
  <pageSetup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3"/>
  <dimension ref="A1:I159"/>
  <sheetViews>
    <sheetView zoomScale="106" zoomScaleNormal="106" workbookViewId="0"/>
  </sheetViews>
  <sheetFormatPr baseColWidth="10" defaultColWidth="9.140625" defaultRowHeight="14.25" x14ac:dyDescent="0.2"/>
  <cols>
    <col min="1" max="16384" width="9.140625" style="69"/>
  </cols>
  <sheetData>
    <row r="1" spans="1:9" x14ac:dyDescent="0.2">
      <c r="A1" s="13" t="s">
        <v>1164</v>
      </c>
      <c r="H1" s="291" t="s">
        <v>38</v>
      </c>
      <c r="I1" s="291"/>
    </row>
    <row r="2" spans="1:9" x14ac:dyDescent="0.2">
      <c r="A2" s="70" t="s">
        <v>782</v>
      </c>
    </row>
    <row r="3" spans="1:9" x14ac:dyDescent="0.2">
      <c r="A3" s="70" t="s">
        <v>780</v>
      </c>
    </row>
    <row r="6" spans="1:9" x14ac:dyDescent="0.2">
      <c r="A6" s="77" t="s">
        <v>28</v>
      </c>
      <c r="B6" s="78">
        <v>0.20578285795677101</v>
      </c>
    </row>
    <row r="7" spans="1:9" x14ac:dyDescent="0.2">
      <c r="A7" s="77" t="s">
        <v>27</v>
      </c>
      <c r="B7" s="78">
        <v>0.17279005585657756</v>
      </c>
    </row>
    <row r="8" spans="1:9" x14ac:dyDescent="0.2">
      <c r="A8" s="77" t="s">
        <v>29</v>
      </c>
      <c r="B8" s="78">
        <v>0.1635392874957339</v>
      </c>
    </row>
    <row r="9" spans="1:9" x14ac:dyDescent="0.2">
      <c r="A9" s="77" t="s">
        <v>31</v>
      </c>
      <c r="B9" s="78">
        <v>0.16180859669186354</v>
      </c>
    </row>
    <row r="10" spans="1:9" x14ac:dyDescent="0.2">
      <c r="A10" s="77" t="s">
        <v>15</v>
      </c>
      <c r="B10" s="78">
        <v>0.15082376037991138</v>
      </c>
    </row>
    <row r="11" spans="1:9" x14ac:dyDescent="0.2">
      <c r="A11" s="77" t="s">
        <v>51</v>
      </c>
      <c r="B11" s="78">
        <v>0.14820560353440046</v>
      </c>
    </row>
    <row r="12" spans="1:9" x14ac:dyDescent="0.2">
      <c r="A12" s="77" t="s">
        <v>9</v>
      </c>
      <c r="B12" s="78">
        <v>0.14396130857325365</v>
      </c>
    </row>
    <row r="13" spans="1:9" x14ac:dyDescent="0.2">
      <c r="A13" s="77" t="s">
        <v>24</v>
      </c>
      <c r="B13" s="78">
        <v>0.14150061146680096</v>
      </c>
    </row>
    <row r="14" spans="1:9" x14ac:dyDescent="0.2">
      <c r="A14" s="77" t="s">
        <v>10</v>
      </c>
      <c r="B14" s="78">
        <v>0.1404714962735068</v>
      </c>
    </row>
    <row r="15" spans="1:9" x14ac:dyDescent="0.2">
      <c r="A15" s="77" t="s">
        <v>21</v>
      </c>
      <c r="B15" s="78">
        <v>0.13922050561797752</v>
      </c>
    </row>
    <row r="16" spans="1:9" x14ac:dyDescent="0.2">
      <c r="A16" s="77" t="s">
        <v>12</v>
      </c>
      <c r="B16" s="78">
        <v>0.13727884944641022</v>
      </c>
    </row>
    <row r="17" spans="1:2" x14ac:dyDescent="0.2">
      <c r="A17" s="77" t="s">
        <v>6</v>
      </c>
      <c r="B17" s="78">
        <v>0.13280731221436662</v>
      </c>
    </row>
    <row r="18" spans="1:2" x14ac:dyDescent="0.2">
      <c r="A18" s="77" t="s">
        <v>18</v>
      </c>
      <c r="B18" s="78">
        <v>0.13165186500888099</v>
      </c>
    </row>
    <row r="19" spans="1:2" x14ac:dyDescent="0.2">
      <c r="A19" s="77" t="s">
        <v>4</v>
      </c>
      <c r="B19" s="78">
        <v>0.13150879010389691</v>
      </c>
    </row>
    <row r="20" spans="1:2" x14ac:dyDescent="0.2">
      <c r="A20" s="77" t="s">
        <v>1</v>
      </c>
      <c r="B20" s="78">
        <v>0.13137210897550497</v>
      </c>
    </row>
    <row r="21" spans="1:2" x14ac:dyDescent="0.2">
      <c r="A21" s="79" t="s">
        <v>32</v>
      </c>
      <c r="B21" s="80">
        <v>0.13082806739505617</v>
      </c>
    </row>
    <row r="22" spans="1:2" x14ac:dyDescent="0.2">
      <c r="A22" s="77" t="s">
        <v>30</v>
      </c>
      <c r="B22" s="78">
        <v>0.12865806360623369</v>
      </c>
    </row>
    <row r="23" spans="1:2" x14ac:dyDescent="0.2">
      <c r="A23" s="77" t="s">
        <v>20</v>
      </c>
      <c r="B23" s="78">
        <v>0.12796339533265236</v>
      </c>
    </row>
    <row r="24" spans="1:2" x14ac:dyDescent="0.2">
      <c r="A24" s="77" t="s">
        <v>16</v>
      </c>
      <c r="B24" s="78">
        <v>0.12731920687108034</v>
      </c>
    </row>
    <row r="25" spans="1:2" x14ac:dyDescent="0.2">
      <c r="A25" s="77" t="s">
        <v>26</v>
      </c>
      <c r="B25" s="78">
        <v>0.12674076279315935</v>
      </c>
    </row>
    <row r="26" spans="1:2" x14ac:dyDescent="0.2">
      <c r="A26" s="77" t="s">
        <v>8</v>
      </c>
      <c r="B26" s="78">
        <v>0.12656233308407222</v>
      </c>
    </row>
    <row r="27" spans="1:2" x14ac:dyDescent="0.2">
      <c r="A27" s="77" t="s">
        <v>5</v>
      </c>
      <c r="B27" s="78">
        <v>0.12413324928477913</v>
      </c>
    </row>
    <row r="28" spans="1:2" x14ac:dyDescent="0.2">
      <c r="A28" s="77" t="s">
        <v>22</v>
      </c>
      <c r="B28" s="78">
        <v>0.1238936842537242</v>
      </c>
    </row>
    <row r="29" spans="1:2" x14ac:dyDescent="0.2">
      <c r="A29" s="77" t="s">
        <v>7</v>
      </c>
      <c r="B29" s="78">
        <v>0.12188268352651914</v>
      </c>
    </row>
    <row r="30" spans="1:2" x14ac:dyDescent="0.2">
      <c r="A30" s="77" t="s">
        <v>11</v>
      </c>
      <c r="B30" s="78">
        <v>0.11815074405275697</v>
      </c>
    </row>
    <row r="31" spans="1:2" x14ac:dyDescent="0.2">
      <c r="A31" s="77" t="s">
        <v>0</v>
      </c>
      <c r="B31" s="78">
        <v>0.112132536494063</v>
      </c>
    </row>
    <row r="32" spans="1:2" x14ac:dyDescent="0.2">
      <c r="A32" s="77" t="s">
        <v>17</v>
      </c>
      <c r="B32" s="78">
        <v>0.11194425777243307</v>
      </c>
    </row>
    <row r="33" spans="1:2" x14ac:dyDescent="0.2">
      <c r="A33" s="77" t="s">
        <v>14</v>
      </c>
      <c r="B33" s="78">
        <v>0.11061634370297577</v>
      </c>
    </row>
    <row r="34" spans="1:2" x14ac:dyDescent="0.2">
      <c r="A34" s="77" t="s">
        <v>19</v>
      </c>
      <c r="B34" s="78">
        <v>0.10688964884477438</v>
      </c>
    </row>
    <row r="35" spans="1:2" x14ac:dyDescent="0.2">
      <c r="A35" s="77" t="s">
        <v>23</v>
      </c>
      <c r="B35" s="78">
        <v>9.4548508786538171E-2</v>
      </c>
    </row>
    <row r="36" spans="1:2" x14ac:dyDescent="0.2">
      <c r="A36" s="77" t="s">
        <v>3</v>
      </c>
      <c r="B36" s="78">
        <v>9.0238805697756122E-2</v>
      </c>
    </row>
    <row r="37" spans="1:2" x14ac:dyDescent="0.2">
      <c r="A37" s="77" t="s">
        <v>33</v>
      </c>
      <c r="B37" s="78">
        <v>8.1666793399741464E-2</v>
      </c>
    </row>
    <row r="38" spans="1:2" x14ac:dyDescent="0.2">
      <c r="A38" s="77" t="s">
        <v>25</v>
      </c>
      <c r="B38" s="78">
        <v>8.0115439265547123E-2</v>
      </c>
    </row>
    <row r="159" spans="2:2" x14ac:dyDescent="0.2">
      <c r="B159" s="219"/>
    </row>
  </sheetData>
  <mergeCells count="1">
    <mergeCell ref="H1:I1"/>
  </mergeCells>
  <hyperlinks>
    <hyperlink ref="H1:I1" location="Index!A1" display="Regresar al Índice" xr:uid="{00000000-0004-0000-2300-000000000000}"/>
  </hyperlinks>
  <pageMargins left="0.7" right="0.7" top="0.75" bottom="0.75" header="0.3" footer="0.3"/>
  <pageSetup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2"/>
  <dimension ref="A1:L159"/>
  <sheetViews>
    <sheetView zoomScale="106" zoomScaleNormal="106" workbookViewId="0"/>
  </sheetViews>
  <sheetFormatPr baseColWidth="10" defaultColWidth="9.140625" defaultRowHeight="14.25" x14ac:dyDescent="0.2"/>
  <cols>
    <col min="1" max="1" width="9.140625" style="69"/>
    <col min="2" max="2" width="11.42578125" style="69" bestFit="1" customWidth="1"/>
    <col min="3" max="5" width="11.42578125" style="69" customWidth="1"/>
    <col min="6" max="6" width="32.28515625" style="69" bestFit="1" customWidth="1"/>
    <col min="7" max="7" width="15.5703125" style="69" bestFit="1" customWidth="1"/>
    <col min="8" max="16384" width="9.140625" style="69"/>
  </cols>
  <sheetData>
    <row r="1" spans="1:9" x14ac:dyDescent="0.2">
      <c r="A1" s="13" t="s">
        <v>1165</v>
      </c>
      <c r="H1" s="291" t="s">
        <v>38</v>
      </c>
      <c r="I1" s="291"/>
    </row>
    <row r="2" spans="1:9" x14ac:dyDescent="0.2">
      <c r="A2" s="70" t="s">
        <v>782</v>
      </c>
    </row>
    <row r="3" spans="1:9" x14ac:dyDescent="0.2">
      <c r="A3" s="70" t="s">
        <v>781</v>
      </c>
    </row>
    <row r="6" spans="1:9" x14ac:dyDescent="0.2">
      <c r="A6" s="13"/>
      <c r="B6" s="13"/>
      <c r="C6" s="13" t="s">
        <v>466</v>
      </c>
      <c r="D6" s="13" t="s">
        <v>467</v>
      </c>
      <c r="E6" s="13"/>
      <c r="F6" s="13" t="s">
        <v>468</v>
      </c>
      <c r="G6" s="13" t="s">
        <v>469</v>
      </c>
    </row>
    <row r="7" spans="1:9" x14ac:dyDescent="0.2">
      <c r="A7" s="13">
        <v>2018</v>
      </c>
      <c r="B7" s="13" t="s">
        <v>39</v>
      </c>
      <c r="C7" s="67">
        <v>4.0931184479757965E-2</v>
      </c>
      <c r="D7" s="67">
        <v>6.2933926924759451E-2</v>
      </c>
      <c r="E7" s="13"/>
      <c r="F7" s="67">
        <v>4.1908600566468536E-2</v>
      </c>
      <c r="G7" s="67">
        <v>7.8838823001645075E-2</v>
      </c>
    </row>
    <row r="8" spans="1:9" x14ac:dyDescent="0.2">
      <c r="A8" s="13"/>
      <c r="B8" s="13" t="s">
        <v>40</v>
      </c>
      <c r="C8" s="67">
        <v>3.9811552292802158E-2</v>
      </c>
      <c r="D8" s="67">
        <v>6.3015362514989418E-2</v>
      </c>
      <c r="E8" s="13"/>
      <c r="F8" s="67">
        <v>4.045763443320028E-2</v>
      </c>
      <c r="G8" s="67">
        <v>7.9049442966268535E-2</v>
      </c>
    </row>
    <row r="9" spans="1:9" x14ac:dyDescent="0.2">
      <c r="A9" s="13"/>
      <c r="B9" s="13" t="s">
        <v>41</v>
      </c>
      <c r="C9" s="67">
        <v>4.1367840294514263E-2</v>
      </c>
      <c r="D9" s="67">
        <v>6.3163593117657624E-2</v>
      </c>
      <c r="E9" s="13"/>
      <c r="F9" s="67">
        <v>4.1670444039278311E-2</v>
      </c>
      <c r="G9" s="67">
        <v>8.0009644694729959E-2</v>
      </c>
    </row>
    <row r="10" spans="1:9" x14ac:dyDescent="0.2">
      <c r="A10" s="13"/>
      <c r="B10" s="13" t="s">
        <v>42</v>
      </c>
      <c r="C10" s="67">
        <v>3.9513563582854579E-2</v>
      </c>
      <c r="D10" s="67">
        <v>6.1674374640313716E-2</v>
      </c>
      <c r="E10" s="13"/>
      <c r="F10" s="67">
        <v>4.0039163836293974E-2</v>
      </c>
      <c r="G10" s="67">
        <v>7.946316528403452E-2</v>
      </c>
    </row>
    <row r="11" spans="1:9" x14ac:dyDescent="0.2">
      <c r="A11" s="13"/>
      <c r="B11" s="13" t="s">
        <v>43</v>
      </c>
      <c r="C11" s="67">
        <v>4.0323165159157653E-2</v>
      </c>
      <c r="D11" s="67">
        <v>6.0937207055575426E-2</v>
      </c>
      <c r="E11" s="13"/>
      <c r="F11" s="67">
        <v>4.1084838036470894E-2</v>
      </c>
      <c r="G11" s="67">
        <v>7.8645026380104857E-2</v>
      </c>
    </row>
    <row r="12" spans="1:9" x14ac:dyDescent="0.2">
      <c r="A12" s="13"/>
      <c r="B12" s="13" t="s">
        <v>44</v>
      </c>
      <c r="C12" s="67">
        <v>3.6934377492993428E-2</v>
      </c>
      <c r="D12" s="67">
        <v>6.0412996245941576E-2</v>
      </c>
      <c r="E12" s="13"/>
      <c r="F12" s="67">
        <v>3.7251339258620939E-2</v>
      </c>
      <c r="G12" s="67">
        <v>7.7700474291856975E-2</v>
      </c>
    </row>
    <row r="13" spans="1:9" x14ac:dyDescent="0.2">
      <c r="A13" s="13"/>
      <c r="B13" s="13" t="s">
        <v>45</v>
      </c>
      <c r="C13" s="67">
        <v>3.9542317218209756E-2</v>
      </c>
      <c r="D13" s="67">
        <v>6.110643883657349E-2</v>
      </c>
      <c r="E13" s="13"/>
      <c r="F13" s="67">
        <v>3.9485004622921302E-2</v>
      </c>
      <c r="G13" s="67">
        <v>7.7557381471072398E-2</v>
      </c>
    </row>
    <row r="14" spans="1:9" x14ac:dyDescent="0.2">
      <c r="A14" s="13"/>
      <c r="B14" s="13" t="s">
        <v>46</v>
      </c>
      <c r="C14" s="67">
        <v>3.5271643516572332E-2</v>
      </c>
      <c r="D14" s="67">
        <v>6.0590792341586965E-2</v>
      </c>
      <c r="E14" s="13"/>
      <c r="F14" s="67">
        <v>3.5052231531424317E-2</v>
      </c>
      <c r="G14" s="67">
        <v>7.6611551239286521E-2</v>
      </c>
    </row>
    <row r="15" spans="1:9" x14ac:dyDescent="0.2">
      <c r="A15" s="13"/>
      <c r="B15" s="13" t="s">
        <v>47</v>
      </c>
      <c r="C15" s="67">
        <v>3.6834607150578243E-2</v>
      </c>
      <c r="D15" s="67">
        <v>6.0016125293587137E-2</v>
      </c>
      <c r="E15" s="13"/>
      <c r="F15" s="67">
        <v>3.6959832375328759E-2</v>
      </c>
      <c r="G15" s="67">
        <v>7.6277738996861924E-2</v>
      </c>
    </row>
    <row r="16" spans="1:9" x14ac:dyDescent="0.2">
      <c r="A16" s="13"/>
      <c r="B16" s="13" t="s">
        <v>48</v>
      </c>
      <c r="C16" s="67">
        <v>3.4141755901481219E-2</v>
      </c>
      <c r="D16" s="67">
        <v>5.980075068103944E-2</v>
      </c>
      <c r="E16" s="13"/>
      <c r="F16" s="67">
        <v>3.3415183491260964E-2</v>
      </c>
      <c r="G16" s="67">
        <v>7.6164106746489699E-2</v>
      </c>
    </row>
    <row r="17" spans="1:7" x14ac:dyDescent="0.2">
      <c r="A17" s="13"/>
      <c r="B17" s="13" t="s">
        <v>49</v>
      </c>
      <c r="C17" s="67">
        <v>3.2809290968900451E-2</v>
      </c>
      <c r="D17" s="67">
        <v>5.9423014585093296E-2</v>
      </c>
      <c r="E17" s="13"/>
      <c r="F17" s="67">
        <v>3.269898032993105E-2</v>
      </c>
      <c r="G17" s="67">
        <v>7.5975510609979188E-2</v>
      </c>
    </row>
    <row r="18" spans="1:7" x14ac:dyDescent="0.2">
      <c r="A18" s="13"/>
      <c r="B18" s="13" t="s">
        <v>50</v>
      </c>
      <c r="C18" s="67">
        <v>3.0138593845821567E-2</v>
      </c>
      <c r="D18" s="67">
        <v>6.0247070229374089E-2</v>
      </c>
      <c r="E18" s="13"/>
      <c r="F18" s="67">
        <v>2.9485438912324746E-2</v>
      </c>
      <c r="G18" s="67">
        <v>7.5783729081586121E-2</v>
      </c>
    </row>
    <row r="19" spans="1:7" x14ac:dyDescent="0.2">
      <c r="A19" s="13">
        <v>2019</v>
      </c>
      <c r="B19" s="13" t="s">
        <v>39</v>
      </c>
      <c r="C19" s="67">
        <v>3.8651452390359761E-2</v>
      </c>
      <c r="D19" s="67">
        <v>6.1684620541800628E-2</v>
      </c>
      <c r="E19" s="13"/>
      <c r="F19" s="67">
        <v>3.8346023777673439E-2</v>
      </c>
      <c r="G19" s="67">
        <v>7.699560077352445E-2</v>
      </c>
    </row>
    <row r="20" spans="1:7" x14ac:dyDescent="0.2">
      <c r="A20" s="13"/>
      <c r="B20" s="13" t="s">
        <v>40</v>
      </c>
      <c r="C20" s="67">
        <v>3.3613438585584417E-2</v>
      </c>
      <c r="D20" s="67">
        <v>6.202403856519241E-2</v>
      </c>
      <c r="E20" s="13"/>
      <c r="F20" s="67">
        <v>3.3177910565851919E-2</v>
      </c>
      <c r="G20" s="67">
        <v>7.6914850574331672E-2</v>
      </c>
    </row>
    <row r="21" spans="1:7" x14ac:dyDescent="0.2">
      <c r="A21" s="13"/>
      <c r="B21" s="13" t="s">
        <v>41</v>
      </c>
      <c r="C21" s="67">
        <v>3.5476956093233307E-2</v>
      </c>
      <c r="D21" s="67">
        <v>6.2566353255355076E-2</v>
      </c>
      <c r="E21" s="13"/>
      <c r="F21" s="67">
        <v>3.4425613970336465E-2</v>
      </c>
      <c r="G21" s="67">
        <v>7.7220714023111106E-2</v>
      </c>
    </row>
    <row r="22" spans="1:7" x14ac:dyDescent="0.2">
      <c r="A22" s="13"/>
      <c r="B22" s="13" t="s">
        <v>42</v>
      </c>
      <c r="C22" s="67">
        <v>3.3674163585528813E-2</v>
      </c>
      <c r="D22" s="67">
        <v>6.1446917608619429E-2</v>
      </c>
      <c r="E22" s="13"/>
      <c r="F22" s="67">
        <v>3.233458188127282E-2</v>
      </c>
      <c r="G22" s="67">
        <v>7.7188017406474463E-2</v>
      </c>
    </row>
    <row r="23" spans="1:7" x14ac:dyDescent="0.2">
      <c r="A23" s="13"/>
      <c r="B23" s="13" t="s">
        <v>43</v>
      </c>
      <c r="C23" s="67">
        <v>3.6569421704101643E-2</v>
      </c>
      <c r="D23" s="67">
        <v>6.2770041613867067E-2</v>
      </c>
      <c r="E23" s="13"/>
      <c r="F23" s="67">
        <v>3.4555412576495921E-2</v>
      </c>
      <c r="G23" s="67">
        <v>7.8254181047467647E-2</v>
      </c>
    </row>
    <row r="24" spans="1:7" x14ac:dyDescent="0.2">
      <c r="A24" s="13"/>
      <c r="B24" s="13" t="s">
        <v>44</v>
      </c>
      <c r="C24" s="67">
        <v>3.4624249404285178E-2</v>
      </c>
      <c r="D24" s="67">
        <v>6.3450441874328536E-2</v>
      </c>
      <c r="E24" s="13"/>
      <c r="F24" s="67">
        <v>3.3133171722488496E-2</v>
      </c>
      <c r="G24" s="67">
        <v>7.8186505196954373E-2</v>
      </c>
    </row>
    <row r="25" spans="1:7" x14ac:dyDescent="0.2">
      <c r="A25" s="13"/>
      <c r="B25" s="13" t="s">
        <v>45</v>
      </c>
      <c r="C25" s="67">
        <v>3.8245710236100627E-2</v>
      </c>
      <c r="D25" s="67">
        <v>6.4298340886633873E-2</v>
      </c>
      <c r="E25" s="13"/>
      <c r="F25" s="67">
        <v>3.6442472099498392E-2</v>
      </c>
      <c r="G25" s="67">
        <v>7.8440036039788705E-2</v>
      </c>
    </row>
    <row r="26" spans="1:7" x14ac:dyDescent="0.2">
      <c r="A26" s="13"/>
      <c r="B26" s="13" t="s">
        <v>46</v>
      </c>
      <c r="C26" s="67">
        <v>3.7596605911798045E-2</v>
      </c>
      <c r="D26" s="67">
        <v>6.5141205451279743E-2</v>
      </c>
      <c r="E26" s="13"/>
      <c r="F26" s="67">
        <v>3.5708040014824707E-2</v>
      </c>
      <c r="G26" s="67">
        <v>7.8821348570396299E-2</v>
      </c>
    </row>
    <row r="27" spans="1:7" x14ac:dyDescent="0.2">
      <c r="A27" s="13"/>
      <c r="B27" s="13" t="s">
        <v>47</v>
      </c>
      <c r="C27" s="67">
        <v>3.9761456518229335E-2</v>
      </c>
      <c r="D27" s="67">
        <v>6.7480420346656203E-2</v>
      </c>
      <c r="E27" s="13"/>
      <c r="F27" s="67">
        <v>3.8629680895040666E-2</v>
      </c>
      <c r="G27" s="67">
        <v>8.0757780900566484E-2</v>
      </c>
    </row>
    <row r="28" spans="1:7" x14ac:dyDescent="0.2">
      <c r="A28" s="13"/>
      <c r="B28" s="13" t="s">
        <v>48</v>
      </c>
      <c r="C28" s="67">
        <v>3.6136716644600365E-2</v>
      </c>
      <c r="D28" s="67">
        <v>7.1638299820573584E-2</v>
      </c>
      <c r="E28" s="13"/>
      <c r="F28" s="67">
        <v>3.6132368843057261E-2</v>
      </c>
      <c r="G28" s="67">
        <v>8.5576751265161913E-2</v>
      </c>
    </row>
    <row r="29" spans="1:7" x14ac:dyDescent="0.2">
      <c r="A29" s="13"/>
      <c r="B29" s="13" t="s">
        <v>49</v>
      </c>
      <c r="C29" s="67">
        <v>4.970618679522773E-2</v>
      </c>
      <c r="D29" s="67">
        <v>7.7184710587249322E-2</v>
      </c>
      <c r="E29" s="13"/>
      <c r="F29" s="67">
        <v>4.7941964336866309E-2</v>
      </c>
      <c r="G29" s="67">
        <v>9.2256082538805212E-2</v>
      </c>
    </row>
    <row r="30" spans="1:7" x14ac:dyDescent="0.2">
      <c r="A30" s="13"/>
      <c r="B30" s="13" t="s">
        <v>50</v>
      </c>
      <c r="C30" s="67">
        <v>3.8872545902774717E-2</v>
      </c>
      <c r="D30" s="67">
        <v>9.7835689908061033E-2</v>
      </c>
      <c r="E30" s="13"/>
      <c r="F30" s="67">
        <v>3.7390053101261096E-2</v>
      </c>
      <c r="G30" s="67">
        <v>0.11689497138863619</v>
      </c>
    </row>
    <row r="31" spans="1:7" x14ac:dyDescent="0.2">
      <c r="A31" s="13">
        <v>2020</v>
      </c>
      <c r="B31" s="13" t="s">
        <v>39</v>
      </c>
      <c r="C31" s="67">
        <v>4.685005625796277E-2</v>
      </c>
      <c r="D31" s="67">
        <v>0.10703821064883803</v>
      </c>
      <c r="E31" s="13"/>
      <c r="F31" s="67">
        <v>4.4919010750206032E-2</v>
      </c>
      <c r="G31" s="67">
        <v>0.12760889315478124</v>
      </c>
    </row>
    <row r="32" spans="1:7" x14ac:dyDescent="0.2">
      <c r="A32" s="13"/>
      <c r="B32" s="13" t="s">
        <v>40</v>
      </c>
      <c r="C32" s="67">
        <v>4.1815207584014039E-2</v>
      </c>
      <c r="D32" s="67">
        <v>0.11212391642062181</v>
      </c>
      <c r="E32" s="13"/>
      <c r="F32" s="67">
        <v>4.0529445304394437E-2</v>
      </c>
      <c r="G32" s="67">
        <v>0.1339019421336026</v>
      </c>
    </row>
    <row r="33" spans="1:12" x14ac:dyDescent="0.2">
      <c r="A33" s="13"/>
      <c r="B33" s="13" t="s">
        <v>41</v>
      </c>
      <c r="C33" s="67">
        <v>3.937618872108975E-2</v>
      </c>
      <c r="D33" s="67">
        <v>0.11536050731019142</v>
      </c>
      <c r="E33" s="13"/>
      <c r="F33" s="67">
        <v>3.7854973297316206E-2</v>
      </c>
      <c r="G33" s="67">
        <v>0.13788089784138308</v>
      </c>
    </row>
    <row r="34" spans="1:12" x14ac:dyDescent="0.2">
      <c r="A34" s="13"/>
      <c r="B34" s="13" t="s">
        <v>42</v>
      </c>
      <c r="C34" s="67">
        <v>4.3349119138567302E-2</v>
      </c>
      <c r="D34" s="67">
        <v>0.11940737063929616</v>
      </c>
      <c r="E34" s="13"/>
      <c r="F34" s="67">
        <v>4.4668014207687359E-2</v>
      </c>
      <c r="G34" s="67">
        <v>0.14285723981673676</v>
      </c>
    </row>
    <row r="35" spans="1:12" x14ac:dyDescent="0.2">
      <c r="A35" s="13"/>
      <c r="B35" s="13" t="s">
        <v>43</v>
      </c>
      <c r="C35" s="67">
        <v>6.3526464902228505E-2</v>
      </c>
      <c r="D35" s="67">
        <v>0.12229239777500057</v>
      </c>
      <c r="E35" s="13"/>
      <c r="F35" s="67">
        <v>6.4602585520551217E-2</v>
      </c>
      <c r="G35" s="67">
        <v>0.14630507796333814</v>
      </c>
    </row>
    <row r="36" spans="1:12" x14ac:dyDescent="0.2">
      <c r="A36" s="13"/>
      <c r="B36" s="13" t="s">
        <v>44</v>
      </c>
      <c r="C36" s="67">
        <v>5.0601103397093367E-2</v>
      </c>
      <c r="D36" s="67">
        <v>0.12493221195745094</v>
      </c>
      <c r="E36" s="13"/>
      <c r="F36" s="67">
        <v>5.3601777782284497E-2</v>
      </c>
      <c r="G36" s="67">
        <v>0.14928476222702736</v>
      </c>
    </row>
    <row r="37" spans="1:12" x14ac:dyDescent="0.2">
      <c r="A37" s="13"/>
      <c r="B37" s="13" t="s">
        <v>45</v>
      </c>
      <c r="C37" s="67">
        <v>5.8049707239328681E-2</v>
      </c>
      <c r="D37" s="67">
        <v>0.12585438445376496</v>
      </c>
      <c r="E37" s="13"/>
      <c r="F37" s="67">
        <v>5.8574803340557063E-2</v>
      </c>
      <c r="G37" s="67">
        <v>0.15113912866114548</v>
      </c>
    </row>
    <row r="38" spans="1:12" x14ac:dyDescent="0.2">
      <c r="A38" s="13"/>
      <c r="B38" s="13" t="s">
        <v>46</v>
      </c>
      <c r="C38" s="67">
        <v>3.9415393279741792E-2</v>
      </c>
      <c r="D38" s="67">
        <v>0.12716774317970189</v>
      </c>
      <c r="E38" s="13"/>
      <c r="F38" s="67">
        <v>4.0085754659612345E-2</v>
      </c>
      <c r="G38" s="67">
        <v>0.15287797197849309</v>
      </c>
    </row>
    <row r="39" spans="1:12" x14ac:dyDescent="0.2">
      <c r="A39" s="13"/>
      <c r="B39" s="13" t="s">
        <v>47</v>
      </c>
      <c r="C39" s="67">
        <v>5.3295790511521904E-2</v>
      </c>
      <c r="D39" s="67">
        <v>0.12837884802016086</v>
      </c>
      <c r="E39" s="13"/>
      <c r="F39" s="67">
        <v>5.4417987253325945E-2</v>
      </c>
      <c r="G39" s="67">
        <v>0.15418725384274212</v>
      </c>
    </row>
    <row r="40" spans="1:12" x14ac:dyDescent="0.2">
      <c r="A40" s="13"/>
      <c r="B40" s="13" t="s">
        <v>48</v>
      </c>
      <c r="C40" s="67">
        <v>3.7493826706857615E-2</v>
      </c>
      <c r="D40" s="67">
        <v>0.12999483922141555</v>
      </c>
      <c r="E40" s="13"/>
      <c r="F40" s="67">
        <v>3.9015694609885562E-2</v>
      </c>
      <c r="G40" s="67">
        <v>0.15624547182727491</v>
      </c>
    </row>
    <row r="41" spans="1:12" x14ac:dyDescent="0.2">
      <c r="A41" s="13"/>
      <c r="B41" s="13" t="s">
        <v>49</v>
      </c>
      <c r="C41" s="67">
        <v>5.4363643978593577E-2</v>
      </c>
      <c r="D41" s="67">
        <v>0.13135424495762513</v>
      </c>
      <c r="E41" s="13"/>
      <c r="F41" s="67">
        <v>5.6099816642968398E-2</v>
      </c>
      <c r="G41" s="67">
        <v>0.15830099499295511</v>
      </c>
    </row>
    <row r="42" spans="1:12" x14ac:dyDescent="0.2">
      <c r="A42" s="13"/>
      <c r="B42" s="13" t="s">
        <v>50</v>
      </c>
      <c r="C42" s="67">
        <v>5.1588153641549984E-2</v>
      </c>
      <c r="D42" s="67">
        <v>0.13323370927851563</v>
      </c>
      <c r="E42" s="13"/>
      <c r="F42" s="67">
        <v>5.3039713624676153E-2</v>
      </c>
      <c r="G42" s="67">
        <v>0.15997891853743451</v>
      </c>
    </row>
    <row r="43" spans="1:12" x14ac:dyDescent="0.2">
      <c r="A43" s="13">
        <v>2021</v>
      </c>
      <c r="B43" s="13" t="s">
        <v>39</v>
      </c>
      <c r="C43" s="67">
        <v>6.6292687098387454E-2</v>
      </c>
      <c r="D43" s="67">
        <v>0.13647210028858506</v>
      </c>
      <c r="E43" s="13"/>
      <c r="F43" s="67">
        <v>6.6834523488522229E-2</v>
      </c>
      <c r="G43" s="67">
        <v>0.16401720048668958</v>
      </c>
    </row>
    <row r="44" spans="1:12" x14ac:dyDescent="0.2">
      <c r="A44" s="13"/>
      <c r="B44" s="13" t="s">
        <v>40</v>
      </c>
      <c r="C44" s="67">
        <v>6.7373296133710375E-2</v>
      </c>
      <c r="D44" s="67">
        <v>0.13897586473101525</v>
      </c>
      <c r="E44" s="13"/>
      <c r="F44" s="67">
        <v>6.7884006749311304E-2</v>
      </c>
      <c r="G44" s="67">
        <v>0.16663575368851871</v>
      </c>
    </row>
    <row r="45" spans="1:12" x14ac:dyDescent="0.2">
      <c r="A45" s="13"/>
      <c r="B45" s="13" t="s">
        <v>41</v>
      </c>
      <c r="C45" s="67">
        <v>7.0864849621042073E-2</v>
      </c>
      <c r="D45" s="67">
        <v>0.13995034096954945</v>
      </c>
      <c r="E45" s="13"/>
      <c r="F45" s="67">
        <v>7.1208634898172488E-2</v>
      </c>
      <c r="G45" s="67">
        <v>0.1673554829535065</v>
      </c>
    </row>
    <row r="46" spans="1:12" x14ac:dyDescent="0.2">
      <c r="A46" s="13"/>
      <c r="B46" s="13" t="s">
        <v>42</v>
      </c>
      <c r="C46" s="67">
        <v>5.0434852213563378E-2</v>
      </c>
      <c r="D46" s="67">
        <v>0.14235163178314456</v>
      </c>
      <c r="E46" s="13"/>
      <c r="F46" s="67">
        <v>4.9322279526174816E-2</v>
      </c>
      <c r="G46" s="67">
        <v>0.16991521222450953</v>
      </c>
      <c r="L46" s="76"/>
    </row>
    <row r="47" spans="1:12" x14ac:dyDescent="0.2">
      <c r="A47" s="13"/>
      <c r="B47" s="13" t="s">
        <v>43</v>
      </c>
      <c r="C47" s="67">
        <v>5.3332984012631049E-2</v>
      </c>
      <c r="D47" s="67">
        <v>0.14413848800101189</v>
      </c>
      <c r="E47" s="13"/>
      <c r="F47" s="67">
        <v>5.300748200854339E-2</v>
      </c>
      <c r="G47" s="67">
        <v>0.17104496589193238</v>
      </c>
      <c r="L47" s="76"/>
    </row>
    <row r="48" spans="1:12" x14ac:dyDescent="0.2">
      <c r="A48" s="13"/>
      <c r="B48" s="13" t="s">
        <v>44</v>
      </c>
      <c r="C48" s="67">
        <v>3.9157399618078091E-2</v>
      </c>
      <c r="D48" s="67">
        <v>0.14532963629816115</v>
      </c>
      <c r="E48" s="13"/>
      <c r="F48" s="67">
        <v>3.9179293128660538E-2</v>
      </c>
      <c r="G48" s="67">
        <v>0.17227064155611621</v>
      </c>
      <c r="L48" s="76"/>
    </row>
    <row r="49" spans="1:12" x14ac:dyDescent="0.2">
      <c r="A49" s="41"/>
      <c r="B49" s="13" t="s">
        <v>45</v>
      </c>
      <c r="C49" s="67">
        <v>4.7877332158901144E-2</v>
      </c>
      <c r="D49" s="67">
        <v>0.14407608636901786</v>
      </c>
      <c r="E49" s="13"/>
      <c r="F49" s="67">
        <v>4.818131164294661E-2</v>
      </c>
      <c r="G49" s="67">
        <v>0.17075570933695286</v>
      </c>
      <c r="L49" s="76"/>
    </row>
    <row r="50" spans="1:12" x14ac:dyDescent="0.2">
      <c r="A50" s="41"/>
      <c r="B50" s="13" t="s">
        <v>46</v>
      </c>
      <c r="C50" s="67">
        <v>3.7155119123653546E-2</v>
      </c>
      <c r="D50" s="67">
        <v>0.14546689708457103</v>
      </c>
      <c r="E50" s="13"/>
      <c r="F50" s="67">
        <v>3.6853815095306608E-2</v>
      </c>
      <c r="G50" s="67">
        <v>0.17169394662862253</v>
      </c>
    </row>
    <row r="51" spans="1:12" x14ac:dyDescent="0.2">
      <c r="A51" s="41"/>
      <c r="B51" s="13" t="s">
        <v>47</v>
      </c>
      <c r="C51" s="67">
        <v>4.4193421728809509E-2</v>
      </c>
      <c r="D51" s="67">
        <v>0.14522828272141136</v>
      </c>
      <c r="E51" s="13"/>
      <c r="F51" s="67">
        <v>4.3320422460700912E-2</v>
      </c>
      <c r="G51" s="67">
        <v>0.17120702491378825</v>
      </c>
    </row>
    <row r="52" spans="1:12" x14ac:dyDescent="0.2">
      <c r="A52" s="41"/>
      <c r="B52" s="41" t="s">
        <v>48</v>
      </c>
      <c r="C52" s="67">
        <v>3.6121091115825801E-2</v>
      </c>
      <c r="D52" s="67">
        <v>0.14616988611586695</v>
      </c>
      <c r="E52" s="41"/>
      <c r="F52" s="67">
        <v>3.5290075541425887E-2</v>
      </c>
      <c r="G52" s="67">
        <v>0.17159309065821016</v>
      </c>
    </row>
    <row r="53" spans="1:12" x14ac:dyDescent="0.2">
      <c r="B53" s="41" t="s">
        <v>49</v>
      </c>
      <c r="C53" s="67">
        <v>4.5436716161880525E-2</v>
      </c>
      <c r="D53" s="67">
        <v>0.14490057520124505</v>
      </c>
      <c r="F53" s="67">
        <v>4.4361957061377751E-2</v>
      </c>
      <c r="G53" s="67">
        <v>0.16972002812876569</v>
      </c>
      <c r="I53" s="67"/>
    </row>
    <row r="159" spans="2:2" x14ac:dyDescent="0.2">
      <c r="B159" s="219"/>
    </row>
  </sheetData>
  <mergeCells count="1">
    <mergeCell ref="H1:I1"/>
  </mergeCells>
  <hyperlinks>
    <hyperlink ref="H1:I1" location="Index!A1" display="Regresar al Índice" xr:uid="{00000000-0004-0000-2400-000000000000}"/>
  </hyperlink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1"/>
  <dimension ref="A1:T159"/>
  <sheetViews>
    <sheetView zoomScale="106" zoomScaleNormal="106" workbookViewId="0"/>
  </sheetViews>
  <sheetFormatPr baseColWidth="10" defaultColWidth="11.42578125" defaultRowHeight="14.25" x14ac:dyDescent="0.2"/>
  <cols>
    <col min="1" max="1" width="27.85546875" style="235" customWidth="1"/>
    <col min="2" max="2" width="16.7109375" style="235" customWidth="1"/>
    <col min="3" max="3" width="14.140625" style="235" customWidth="1"/>
    <col min="4" max="4" width="11.85546875" style="235" customWidth="1"/>
    <col min="5" max="5" width="10.85546875" style="235" customWidth="1"/>
    <col min="6" max="16384" width="11.42578125" style="235"/>
  </cols>
  <sheetData>
    <row r="1" spans="1:20" x14ac:dyDescent="0.2">
      <c r="A1" s="13" t="s">
        <v>1169</v>
      </c>
      <c r="G1" s="41"/>
      <c r="H1" s="291" t="s">
        <v>38</v>
      </c>
      <c r="I1" s="291"/>
      <c r="J1" s="41"/>
      <c r="K1" s="41"/>
      <c r="L1" s="41"/>
      <c r="M1" s="41"/>
      <c r="N1" s="41"/>
      <c r="O1" s="41"/>
      <c r="P1" s="41"/>
      <c r="Q1" s="41"/>
      <c r="R1" s="41"/>
      <c r="S1" s="41"/>
      <c r="T1" s="41"/>
    </row>
    <row r="2" spans="1:20" x14ac:dyDescent="0.2">
      <c r="A2" s="235" t="s">
        <v>278</v>
      </c>
    </row>
    <row r="3" spans="1:20" x14ac:dyDescent="0.2">
      <c r="A3" s="116"/>
      <c r="B3" s="116"/>
      <c r="C3" s="116"/>
      <c r="D3" s="116"/>
      <c r="E3" s="116"/>
    </row>
    <row r="4" spans="1:20" ht="45.75" customHeight="1" thickBot="1" x14ac:dyDescent="0.25">
      <c r="A4" s="236" t="s">
        <v>279</v>
      </c>
      <c r="B4" s="124" t="s">
        <v>932</v>
      </c>
      <c r="C4" s="124" t="s">
        <v>985</v>
      </c>
      <c r="D4" s="236" t="s">
        <v>34</v>
      </c>
      <c r="E4" s="236" t="s">
        <v>280</v>
      </c>
    </row>
    <row r="5" spans="1:20" ht="29.25" thickBot="1" x14ac:dyDescent="0.25">
      <c r="A5" s="125" t="s">
        <v>281</v>
      </c>
      <c r="B5" s="126">
        <v>119220</v>
      </c>
      <c r="C5" s="126">
        <v>116251</v>
      </c>
      <c r="D5" s="126">
        <f t="shared" ref="D5:D13" si="0">C5-B5</f>
        <v>-2969</v>
      </c>
      <c r="E5" s="145">
        <f>C5/B5-1</f>
        <v>-2.4903539674551278E-2</v>
      </c>
    </row>
    <row r="6" spans="1:20" ht="15" thickBot="1" x14ac:dyDescent="0.25">
      <c r="A6" s="127" t="s">
        <v>282</v>
      </c>
      <c r="B6" s="128">
        <v>391234</v>
      </c>
      <c r="C6" s="128">
        <v>388949</v>
      </c>
      <c r="D6" s="126">
        <f t="shared" si="0"/>
        <v>-2285</v>
      </c>
      <c r="E6" s="145">
        <f t="shared" ref="E6:E12" si="1">C6/B6-1</f>
        <v>-5.8404944355552324E-3</v>
      </c>
    </row>
    <row r="7" spans="1:20" ht="15" thickBot="1" x14ac:dyDescent="0.25">
      <c r="A7" s="127" t="s">
        <v>283</v>
      </c>
      <c r="B7" s="146">
        <v>141823</v>
      </c>
      <c r="C7" s="146">
        <v>134547</v>
      </c>
      <c r="D7" s="126">
        <f t="shared" si="0"/>
        <v>-7276</v>
      </c>
      <c r="E7" s="145">
        <f>C7/B7-1</f>
        <v>-5.1303385205502594E-2</v>
      </c>
    </row>
    <row r="8" spans="1:20" ht="29.25" thickBot="1" x14ac:dyDescent="0.25">
      <c r="A8" s="129" t="s">
        <v>284</v>
      </c>
      <c r="B8" s="128">
        <v>9570</v>
      </c>
      <c r="C8" s="128">
        <v>9393</v>
      </c>
      <c r="D8" s="126">
        <f t="shared" si="0"/>
        <v>-177</v>
      </c>
      <c r="E8" s="145">
        <f>C8/B8-1</f>
        <v>-1.849529780564263E-2</v>
      </c>
    </row>
    <row r="9" spans="1:20" ht="15" thickBot="1" x14ac:dyDescent="0.25">
      <c r="A9" s="127" t="s">
        <v>285</v>
      </c>
      <c r="B9" s="128">
        <v>484648</v>
      </c>
      <c r="C9" s="128">
        <v>480660</v>
      </c>
      <c r="D9" s="126">
        <f t="shared" si="0"/>
        <v>-3988</v>
      </c>
      <c r="E9" s="145">
        <f t="shared" si="1"/>
        <v>-8.2286525478285633E-3</v>
      </c>
    </row>
    <row r="10" spans="1:20" ht="15" thickBot="1" x14ac:dyDescent="0.25">
      <c r="A10" s="127" t="s">
        <v>286</v>
      </c>
      <c r="B10" s="128">
        <v>2646</v>
      </c>
      <c r="C10" s="128">
        <v>2624</v>
      </c>
      <c r="D10" s="126">
        <f t="shared" si="0"/>
        <v>-22</v>
      </c>
      <c r="E10" s="145">
        <f t="shared" si="1"/>
        <v>-8.3144368858654172E-3</v>
      </c>
    </row>
    <row r="11" spans="1:20" ht="15" thickBot="1" x14ac:dyDescent="0.25">
      <c r="A11" s="127" t="s">
        <v>287</v>
      </c>
      <c r="B11" s="128">
        <v>626463</v>
      </c>
      <c r="C11" s="128">
        <v>620320</v>
      </c>
      <c r="D11" s="126">
        <f t="shared" si="0"/>
        <v>-6143</v>
      </c>
      <c r="E11" s="145">
        <f t="shared" si="1"/>
        <v>-9.8058464745722773E-3</v>
      </c>
    </row>
    <row r="12" spans="1:20" ht="15" thickBot="1" x14ac:dyDescent="0.25">
      <c r="A12" s="127" t="s">
        <v>288</v>
      </c>
      <c r="B12" s="128">
        <v>97872</v>
      </c>
      <c r="C12" s="128">
        <v>97255</v>
      </c>
      <c r="D12" s="126">
        <f t="shared" si="0"/>
        <v>-617</v>
      </c>
      <c r="E12" s="145">
        <f t="shared" si="1"/>
        <v>-6.3041523622691109E-3</v>
      </c>
    </row>
    <row r="13" spans="1:20" ht="15.75" thickBot="1" x14ac:dyDescent="0.25">
      <c r="A13" s="130" t="s">
        <v>53</v>
      </c>
      <c r="B13" s="131">
        <f>SUM(B5:B12)</f>
        <v>1873476</v>
      </c>
      <c r="C13" s="131">
        <f>SUM(C5:C12)</f>
        <v>1849999</v>
      </c>
      <c r="D13" s="132">
        <f t="shared" si="0"/>
        <v>-23477</v>
      </c>
      <c r="E13" s="147">
        <f>C13/B13-1</f>
        <v>-1.253125206834782E-2</v>
      </c>
    </row>
    <row r="159" spans="2:2" x14ac:dyDescent="0.2">
      <c r="B159" s="216"/>
    </row>
  </sheetData>
  <mergeCells count="1">
    <mergeCell ref="H1:I1"/>
  </mergeCells>
  <hyperlinks>
    <hyperlink ref="H1:I1" location="Index!A1" display="Regresar al Índice" xr:uid="{00000000-0004-0000-0400-000000000000}"/>
  </hyperlinks>
  <pageMargins left="0.7" right="0.7" top="0.75" bottom="0.75" header="0.3" footer="0.3"/>
  <pageSetup orientation="portrait"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4"/>
  <dimension ref="A1:I159"/>
  <sheetViews>
    <sheetView zoomScale="106" zoomScaleNormal="106" workbookViewId="0"/>
  </sheetViews>
  <sheetFormatPr baseColWidth="10" defaultColWidth="9.140625" defaultRowHeight="14.25" x14ac:dyDescent="0.2"/>
  <cols>
    <col min="1" max="16384" width="9.140625" style="69"/>
  </cols>
  <sheetData>
    <row r="1" spans="1:9" x14ac:dyDescent="0.2">
      <c r="A1" s="13" t="s">
        <v>1166</v>
      </c>
      <c r="H1" s="291" t="s">
        <v>38</v>
      </c>
      <c r="I1" s="291"/>
    </row>
    <row r="2" spans="1:9" x14ac:dyDescent="0.2">
      <c r="A2" s="70" t="s">
        <v>782</v>
      </c>
    </row>
    <row r="3" spans="1:9" x14ac:dyDescent="0.2">
      <c r="A3" s="70" t="s">
        <v>780</v>
      </c>
    </row>
    <row r="6" spans="1:9" x14ac:dyDescent="0.2">
      <c r="A6" s="71" t="s">
        <v>28</v>
      </c>
      <c r="B6" s="72">
        <v>0.26436676634583545</v>
      </c>
    </row>
    <row r="7" spans="1:9" x14ac:dyDescent="0.2">
      <c r="A7" s="71" t="s">
        <v>15</v>
      </c>
      <c r="B7" s="72">
        <v>0.21900716866676917</v>
      </c>
    </row>
    <row r="8" spans="1:9" x14ac:dyDescent="0.2">
      <c r="A8" s="71" t="s">
        <v>27</v>
      </c>
      <c r="B8" s="72">
        <v>0.2131786668589386</v>
      </c>
    </row>
    <row r="9" spans="1:9" x14ac:dyDescent="0.2">
      <c r="A9" s="71" t="s">
        <v>9</v>
      </c>
      <c r="B9" s="72">
        <v>0.21154680285564315</v>
      </c>
    </row>
    <row r="10" spans="1:9" x14ac:dyDescent="0.2">
      <c r="A10" s="71" t="s">
        <v>31</v>
      </c>
      <c r="B10" s="72">
        <v>0.21021115788224556</v>
      </c>
    </row>
    <row r="11" spans="1:9" x14ac:dyDescent="0.2">
      <c r="A11" s="71" t="s">
        <v>29</v>
      </c>
      <c r="B11" s="72">
        <v>0.20228429441859347</v>
      </c>
    </row>
    <row r="12" spans="1:9" x14ac:dyDescent="0.2">
      <c r="A12" s="71" t="s">
        <v>51</v>
      </c>
      <c r="B12" s="72">
        <v>0.19784627653901285</v>
      </c>
    </row>
    <row r="13" spans="1:9" x14ac:dyDescent="0.2">
      <c r="A13" s="71" t="s">
        <v>21</v>
      </c>
      <c r="B13" s="72">
        <v>0.193931322511711</v>
      </c>
    </row>
    <row r="14" spans="1:9" x14ac:dyDescent="0.2">
      <c r="A14" s="71" t="s">
        <v>18</v>
      </c>
      <c r="B14" s="72">
        <v>0.18666694301636635</v>
      </c>
    </row>
    <row r="15" spans="1:9" x14ac:dyDescent="0.2">
      <c r="A15" s="71" t="s">
        <v>6</v>
      </c>
      <c r="B15" s="72">
        <v>0.18632378501731156</v>
      </c>
    </row>
    <row r="16" spans="1:9" x14ac:dyDescent="0.2">
      <c r="A16" s="71" t="s">
        <v>24</v>
      </c>
      <c r="B16" s="72">
        <v>0.17949264359068018</v>
      </c>
    </row>
    <row r="17" spans="1:2" x14ac:dyDescent="0.2">
      <c r="A17" s="71" t="s">
        <v>30</v>
      </c>
      <c r="B17" s="72">
        <v>0.17232062989581073</v>
      </c>
    </row>
    <row r="18" spans="1:2" x14ac:dyDescent="0.2">
      <c r="A18" s="71" t="s">
        <v>1</v>
      </c>
      <c r="B18" s="72">
        <v>0.17159309065821016</v>
      </c>
    </row>
    <row r="19" spans="1:2" x14ac:dyDescent="0.2">
      <c r="A19" s="71" t="s">
        <v>10</v>
      </c>
      <c r="B19" s="72">
        <v>0.17090226592376118</v>
      </c>
    </row>
    <row r="20" spans="1:2" x14ac:dyDescent="0.2">
      <c r="A20" s="71" t="s">
        <v>32</v>
      </c>
      <c r="B20" s="72">
        <v>0.17045051481983681</v>
      </c>
    </row>
    <row r="21" spans="1:2" x14ac:dyDescent="0.2">
      <c r="A21" s="71" t="s">
        <v>22</v>
      </c>
      <c r="B21" s="72">
        <v>0.16735369174400855</v>
      </c>
    </row>
    <row r="22" spans="1:2" x14ac:dyDescent="0.2">
      <c r="A22" s="73" t="s">
        <v>12</v>
      </c>
      <c r="B22" s="74">
        <v>0.16620222938694862</v>
      </c>
    </row>
    <row r="23" spans="1:2" x14ac:dyDescent="0.2">
      <c r="A23" s="71" t="s">
        <v>5</v>
      </c>
      <c r="B23" s="72">
        <v>0.1660729477154925</v>
      </c>
    </row>
    <row r="24" spans="1:2" x14ac:dyDescent="0.2">
      <c r="A24" s="71" t="s">
        <v>26</v>
      </c>
      <c r="B24" s="72">
        <v>0.1660486234739699</v>
      </c>
    </row>
    <row r="25" spans="1:2" x14ac:dyDescent="0.2">
      <c r="A25" s="71" t="s">
        <v>16</v>
      </c>
      <c r="B25" s="72">
        <v>0.16398246262180877</v>
      </c>
    </row>
    <row r="26" spans="1:2" x14ac:dyDescent="0.2">
      <c r="A26" s="71" t="s">
        <v>4</v>
      </c>
      <c r="B26" s="72">
        <v>0.16283683024809675</v>
      </c>
    </row>
    <row r="27" spans="1:2" x14ac:dyDescent="0.2">
      <c r="A27" s="71" t="s">
        <v>7</v>
      </c>
      <c r="B27" s="72">
        <v>0.16177854619570903</v>
      </c>
    </row>
    <row r="28" spans="1:2" x14ac:dyDescent="0.2">
      <c r="A28" s="71" t="s">
        <v>20</v>
      </c>
      <c r="B28" s="72">
        <v>0.15885973840313611</v>
      </c>
    </row>
    <row r="29" spans="1:2" x14ac:dyDescent="0.2">
      <c r="A29" s="71" t="s">
        <v>8</v>
      </c>
      <c r="B29" s="72">
        <v>0.15643999699257075</v>
      </c>
    </row>
    <row r="30" spans="1:2" x14ac:dyDescent="0.2">
      <c r="A30" s="71" t="s">
        <v>11</v>
      </c>
      <c r="B30" s="72">
        <v>0.15519319017908687</v>
      </c>
    </row>
    <row r="31" spans="1:2" x14ac:dyDescent="0.2">
      <c r="A31" s="71" t="s">
        <v>17</v>
      </c>
      <c r="B31" s="72">
        <v>0.14969376823346311</v>
      </c>
    </row>
    <row r="32" spans="1:2" x14ac:dyDescent="0.2">
      <c r="A32" s="71" t="s">
        <v>0</v>
      </c>
      <c r="B32" s="72">
        <v>0.14490057520124505</v>
      </c>
    </row>
    <row r="33" spans="1:3" x14ac:dyDescent="0.2">
      <c r="A33" s="71" t="s">
        <v>19</v>
      </c>
      <c r="B33" s="72">
        <v>0.14477441852939885</v>
      </c>
    </row>
    <row r="34" spans="1:3" x14ac:dyDescent="0.2">
      <c r="A34" s="71" t="s">
        <v>14</v>
      </c>
      <c r="B34" s="72">
        <v>0.14057447497105569</v>
      </c>
    </row>
    <row r="35" spans="1:3" x14ac:dyDescent="0.2">
      <c r="A35" s="71" t="s">
        <v>23</v>
      </c>
      <c r="B35" s="72">
        <v>0.12922642906291296</v>
      </c>
    </row>
    <row r="36" spans="1:3" x14ac:dyDescent="0.2">
      <c r="A36" s="71" t="s">
        <v>3</v>
      </c>
      <c r="B36" s="72">
        <v>0.11384303926236544</v>
      </c>
    </row>
    <row r="37" spans="1:3" x14ac:dyDescent="0.2">
      <c r="A37" s="71" t="s">
        <v>25</v>
      </c>
      <c r="B37" s="72">
        <v>0.10813800632058643</v>
      </c>
    </row>
    <row r="38" spans="1:3" x14ac:dyDescent="0.2">
      <c r="A38" s="71" t="s">
        <v>33</v>
      </c>
      <c r="B38" s="72">
        <v>0.10802649577562867</v>
      </c>
      <c r="C38" s="75"/>
    </row>
    <row r="159" spans="2:2" x14ac:dyDescent="0.2">
      <c r="B159" s="219"/>
    </row>
  </sheetData>
  <mergeCells count="1">
    <mergeCell ref="H1:I1"/>
  </mergeCells>
  <hyperlinks>
    <hyperlink ref="H1:I1" location="Index!A1" display="Regresar al Índice" xr:uid="{00000000-0004-0000-2500-00000000000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98C75-D138-410A-976F-3FA4AC6678CE}">
  <sheetPr codeName="Hoja35"/>
  <dimension ref="A1:I45"/>
  <sheetViews>
    <sheetView zoomScaleNormal="100" workbookViewId="0"/>
  </sheetViews>
  <sheetFormatPr baseColWidth="10" defaultColWidth="11.42578125" defaultRowHeight="14.25" x14ac:dyDescent="0.2"/>
  <cols>
    <col min="1" max="16384" width="11.42578125" style="10"/>
  </cols>
  <sheetData>
    <row r="1" spans="1:9" x14ac:dyDescent="0.2">
      <c r="A1" s="13" t="s">
        <v>1202</v>
      </c>
      <c r="H1" s="291" t="s">
        <v>38</v>
      </c>
      <c r="I1" s="291"/>
    </row>
    <row r="2" spans="1:9" x14ac:dyDescent="0.2">
      <c r="A2" s="10" t="s">
        <v>1066</v>
      </c>
    </row>
    <row r="3" spans="1:9" x14ac:dyDescent="0.2">
      <c r="A3" s="10" t="s">
        <v>1067</v>
      </c>
    </row>
    <row r="5" spans="1:9" x14ac:dyDescent="0.2">
      <c r="A5" s="10" t="s">
        <v>506</v>
      </c>
      <c r="B5" s="10" t="s">
        <v>53</v>
      </c>
    </row>
    <row r="6" spans="1:9" x14ac:dyDescent="0.2">
      <c r="A6" s="10">
        <v>2013</v>
      </c>
      <c r="B6" s="320">
        <v>5949</v>
      </c>
    </row>
    <row r="7" spans="1:9" x14ac:dyDescent="0.2">
      <c r="A7" s="10">
        <v>2014</v>
      </c>
      <c r="B7" s="320">
        <v>7989</v>
      </c>
      <c r="C7" s="193">
        <f>B7/B6 -1</f>
        <v>0.34291477559253658</v>
      </c>
    </row>
    <row r="8" spans="1:9" x14ac:dyDescent="0.2">
      <c r="A8" s="10">
        <v>2015</v>
      </c>
      <c r="B8" s="320">
        <v>4281</v>
      </c>
      <c r="C8" s="193">
        <f t="shared" ref="C8:C14" si="0">B8/B7 -1</f>
        <v>-0.46413819001126544</v>
      </c>
    </row>
    <row r="9" spans="1:9" x14ac:dyDescent="0.2">
      <c r="A9" s="10">
        <v>2016</v>
      </c>
      <c r="B9" s="320">
        <v>4144</v>
      </c>
      <c r="C9" s="193">
        <f t="shared" si="0"/>
        <v>-3.2001868722261184E-2</v>
      </c>
    </row>
    <row r="10" spans="1:9" x14ac:dyDescent="0.2">
      <c r="A10" s="10">
        <v>2017</v>
      </c>
      <c r="B10" s="320">
        <v>5805</v>
      </c>
      <c r="C10" s="193">
        <f t="shared" si="0"/>
        <v>0.40082046332046328</v>
      </c>
    </row>
    <row r="11" spans="1:9" x14ac:dyDescent="0.2">
      <c r="A11" s="10">
        <v>2018</v>
      </c>
      <c r="B11" s="320">
        <v>4966</v>
      </c>
      <c r="C11" s="193">
        <f t="shared" si="0"/>
        <v>-0.14453057708871664</v>
      </c>
    </row>
    <row r="12" spans="1:9" x14ac:dyDescent="0.2">
      <c r="A12" s="10">
        <v>2019</v>
      </c>
      <c r="B12" s="320">
        <v>3419</v>
      </c>
      <c r="C12" s="193">
        <f t="shared" si="0"/>
        <v>-0.31151832460732987</v>
      </c>
    </row>
    <row r="13" spans="1:9" x14ac:dyDescent="0.2">
      <c r="A13" s="10">
        <v>2020</v>
      </c>
      <c r="B13" s="320">
        <v>3502</v>
      </c>
      <c r="C13" s="193">
        <f t="shared" si="0"/>
        <v>2.4276104124012932E-2</v>
      </c>
    </row>
    <row r="14" spans="1:9" x14ac:dyDescent="0.2">
      <c r="A14" s="10">
        <v>2021</v>
      </c>
      <c r="B14" s="320">
        <v>3660</v>
      </c>
      <c r="C14" s="193">
        <f t="shared" si="0"/>
        <v>4.5117075956596198E-2</v>
      </c>
    </row>
    <row r="19" spans="3:3" x14ac:dyDescent="0.2">
      <c r="C19" s="193"/>
    </row>
    <row r="20" spans="3:3" x14ac:dyDescent="0.2">
      <c r="C20" s="193"/>
    </row>
    <row r="21" spans="3:3" x14ac:dyDescent="0.2">
      <c r="C21" s="193"/>
    </row>
    <row r="22" spans="3:3" x14ac:dyDescent="0.2">
      <c r="C22" s="193"/>
    </row>
    <row r="23" spans="3:3" x14ac:dyDescent="0.2">
      <c r="C23" s="193"/>
    </row>
    <row r="24" spans="3:3" x14ac:dyDescent="0.2">
      <c r="C24" s="193"/>
    </row>
    <row r="25" spans="3:3" ht="15" customHeight="1" x14ac:dyDescent="0.2">
      <c r="C25" s="193"/>
    </row>
    <row r="26" spans="3:3" ht="15" customHeight="1" x14ac:dyDescent="0.2">
      <c r="C26" s="193"/>
    </row>
    <row r="27" spans="3:3" ht="15" customHeight="1" x14ac:dyDescent="0.2"/>
    <row r="28" spans="3:3" ht="15" customHeight="1" x14ac:dyDescent="0.2"/>
    <row r="29" spans="3:3" ht="15" customHeight="1" x14ac:dyDescent="0.2"/>
    <row r="30" spans="3:3" ht="15" customHeight="1" x14ac:dyDescent="0.2"/>
    <row r="31" spans="3:3" ht="15" customHeight="1" x14ac:dyDescent="0.2"/>
    <row r="32" spans="3:3"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sheetData>
  <mergeCells count="1">
    <mergeCell ref="H1:I1"/>
  </mergeCells>
  <hyperlinks>
    <hyperlink ref="H1:I1" location="Index!A1" display="Regresar al Índice" xr:uid="{39DFF03D-CFB3-4AE0-BD01-B05571A5E1FB}"/>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C5375-60D8-44E6-862D-BDEDF52B4CF6}">
  <sheetPr codeName="Hoja36"/>
  <dimension ref="A1:I111"/>
  <sheetViews>
    <sheetView zoomScale="96" zoomScaleNormal="96" workbookViewId="0"/>
  </sheetViews>
  <sheetFormatPr baseColWidth="10" defaultColWidth="11.42578125" defaultRowHeight="14.25" x14ac:dyDescent="0.2"/>
  <cols>
    <col min="1" max="1" width="18" style="10" customWidth="1"/>
    <col min="2" max="2" width="11.42578125" style="10"/>
    <col min="3" max="3" width="14.42578125" style="10" customWidth="1"/>
    <col min="4" max="8" width="11.42578125" style="10"/>
    <col min="9" max="9" width="22.140625" style="10" customWidth="1"/>
    <col min="10" max="16384" width="11.42578125" style="10"/>
  </cols>
  <sheetData>
    <row r="1" spans="1:9" x14ac:dyDescent="0.2">
      <c r="A1" s="13" t="s">
        <v>1203</v>
      </c>
      <c r="H1" s="291" t="s">
        <v>38</v>
      </c>
      <c r="I1" s="291"/>
    </row>
    <row r="2" spans="1:9" x14ac:dyDescent="0.2">
      <c r="A2" s="10" t="s">
        <v>1066</v>
      </c>
    </row>
    <row r="4" spans="1:9" x14ac:dyDescent="0.2">
      <c r="A4" s="10" t="s">
        <v>1068</v>
      </c>
      <c r="B4" s="10" t="s">
        <v>1069</v>
      </c>
      <c r="C4" s="10" t="s">
        <v>1070</v>
      </c>
      <c r="D4" s="10" t="s">
        <v>52</v>
      </c>
      <c r="G4" s="10" t="s">
        <v>1068</v>
      </c>
      <c r="H4" s="10" t="s">
        <v>52</v>
      </c>
    </row>
    <row r="5" spans="1:9" x14ac:dyDescent="0.2">
      <c r="A5" s="10" t="s">
        <v>3</v>
      </c>
      <c r="B5" s="10">
        <v>1047</v>
      </c>
      <c r="C5" s="10">
        <v>775</v>
      </c>
      <c r="D5" s="193">
        <f>C5/B5-1</f>
        <v>-0.25978987583572111</v>
      </c>
      <c r="G5" s="10" t="s">
        <v>7</v>
      </c>
      <c r="H5" s="193">
        <v>-0.43304347826086953</v>
      </c>
    </row>
    <row r="6" spans="1:9" x14ac:dyDescent="0.2">
      <c r="A6" s="10" t="s">
        <v>4</v>
      </c>
      <c r="B6" s="10">
        <v>1737</v>
      </c>
      <c r="C6" s="10">
        <v>1610</v>
      </c>
      <c r="D6" s="193">
        <f t="shared" ref="D6:D37" si="0">C6/B6-1</f>
        <v>-7.3114565342544569E-2</v>
      </c>
      <c r="G6" s="10" t="s">
        <v>15</v>
      </c>
      <c r="H6" s="193">
        <v>-0.33088235294117652</v>
      </c>
    </row>
    <row r="7" spans="1:9" x14ac:dyDescent="0.2">
      <c r="A7" s="10" t="s">
        <v>5</v>
      </c>
      <c r="B7" s="10">
        <v>338</v>
      </c>
      <c r="C7" s="10">
        <v>260</v>
      </c>
      <c r="D7" s="193">
        <f t="shared" si="0"/>
        <v>-0.23076923076923073</v>
      </c>
      <c r="G7" s="10" t="s">
        <v>18</v>
      </c>
      <c r="H7" s="193">
        <v>-0.30264993026499298</v>
      </c>
    </row>
    <row r="8" spans="1:9" x14ac:dyDescent="0.2">
      <c r="A8" s="10" t="s">
        <v>6</v>
      </c>
      <c r="B8" s="10">
        <v>183</v>
      </c>
      <c r="C8" s="10">
        <v>164</v>
      </c>
      <c r="D8" s="193">
        <f t="shared" si="0"/>
        <v>-0.10382513661202186</v>
      </c>
      <c r="G8" s="10" t="s">
        <v>3</v>
      </c>
      <c r="H8" s="193">
        <v>-0.25978987583572111</v>
      </c>
    </row>
    <row r="9" spans="1:9" x14ac:dyDescent="0.2">
      <c r="A9" s="10" t="s">
        <v>7</v>
      </c>
      <c r="B9" s="10">
        <v>575</v>
      </c>
      <c r="C9" s="10">
        <v>326</v>
      </c>
      <c r="D9" s="193">
        <f t="shared" si="0"/>
        <v>-0.43304347826086953</v>
      </c>
      <c r="G9" s="10" t="s">
        <v>28</v>
      </c>
      <c r="H9" s="193">
        <v>-0.23486682808716708</v>
      </c>
    </row>
    <row r="10" spans="1:9" x14ac:dyDescent="0.2">
      <c r="A10" s="10" t="s">
        <v>8</v>
      </c>
      <c r="B10" s="10">
        <v>2121</v>
      </c>
      <c r="C10" s="10">
        <v>2194</v>
      </c>
      <c r="D10" s="193">
        <f t="shared" si="0"/>
        <v>3.4417727487034311E-2</v>
      </c>
      <c r="G10" s="10" t="s">
        <v>5</v>
      </c>
      <c r="H10" s="193">
        <v>-0.23076923076923073</v>
      </c>
    </row>
    <row r="11" spans="1:9" x14ac:dyDescent="0.2">
      <c r="A11" s="10" t="s">
        <v>9</v>
      </c>
      <c r="B11" s="10">
        <v>2643</v>
      </c>
      <c r="C11" s="10">
        <v>2047</v>
      </c>
      <c r="D11" s="193">
        <f t="shared" si="0"/>
        <v>-0.22550132425274305</v>
      </c>
      <c r="G11" s="10" t="s">
        <v>30</v>
      </c>
      <c r="H11" s="193">
        <v>-0.23043478260869565</v>
      </c>
    </row>
    <row r="12" spans="1:9" x14ac:dyDescent="0.2">
      <c r="A12" s="10" t="s">
        <v>10</v>
      </c>
      <c r="B12" s="10">
        <v>1792</v>
      </c>
      <c r="C12" s="10">
        <v>1975</v>
      </c>
      <c r="D12" s="193">
        <f t="shared" si="0"/>
        <v>0.10212053571428581</v>
      </c>
      <c r="G12" s="10" t="s">
        <v>9</v>
      </c>
      <c r="H12" s="193">
        <v>-0.22550132425274305</v>
      </c>
    </row>
    <row r="13" spans="1:9" x14ac:dyDescent="0.2">
      <c r="A13" s="10" t="s">
        <v>11</v>
      </c>
      <c r="B13" s="10">
        <v>463</v>
      </c>
      <c r="C13" s="10">
        <v>454</v>
      </c>
      <c r="D13" s="193">
        <f t="shared" si="0"/>
        <v>-1.9438444924406051E-2</v>
      </c>
      <c r="G13" s="10" t="s">
        <v>25</v>
      </c>
      <c r="H13" s="193">
        <v>-0.16211293260473592</v>
      </c>
    </row>
    <row r="14" spans="1:9" x14ac:dyDescent="0.2">
      <c r="A14" s="10" t="s">
        <v>12</v>
      </c>
      <c r="B14" s="10">
        <v>684</v>
      </c>
      <c r="C14" s="10">
        <v>574</v>
      </c>
      <c r="D14" s="193">
        <f t="shared" si="0"/>
        <v>-0.16081871345029242</v>
      </c>
      <c r="G14" s="10" t="s">
        <v>12</v>
      </c>
      <c r="H14" s="193">
        <v>-0.16081871345029242</v>
      </c>
    </row>
    <row r="15" spans="1:9" x14ac:dyDescent="0.2">
      <c r="A15" s="10" t="s">
        <v>14</v>
      </c>
      <c r="B15" s="10">
        <v>2212</v>
      </c>
      <c r="C15" s="10">
        <v>2369</v>
      </c>
      <c r="D15" s="193">
        <f t="shared" si="0"/>
        <v>7.0976491862567714E-2</v>
      </c>
      <c r="G15" s="10" t="s">
        <v>24</v>
      </c>
      <c r="H15" s="193">
        <v>-0.15461346633416462</v>
      </c>
    </row>
    <row r="16" spans="1:9" x14ac:dyDescent="0.2">
      <c r="A16" s="10" t="s">
        <v>15</v>
      </c>
      <c r="B16" s="10">
        <v>408</v>
      </c>
      <c r="C16" s="10">
        <v>273</v>
      </c>
      <c r="D16" s="193">
        <f t="shared" si="0"/>
        <v>-0.33088235294117652</v>
      </c>
      <c r="G16" s="10" t="s">
        <v>33</v>
      </c>
      <c r="H16" s="193">
        <v>-0.15302491103202842</v>
      </c>
    </row>
    <row r="17" spans="1:8" x14ac:dyDescent="0.2">
      <c r="A17" s="10" t="s">
        <v>16</v>
      </c>
      <c r="B17" s="10">
        <v>1075</v>
      </c>
      <c r="C17" s="10">
        <v>961</v>
      </c>
      <c r="D17" s="193">
        <f t="shared" si="0"/>
        <v>-0.10604651162790701</v>
      </c>
      <c r="G17" s="10" t="s">
        <v>31</v>
      </c>
      <c r="H17" s="193">
        <v>-0.15245130960376096</v>
      </c>
    </row>
    <row r="18" spans="1:8" x14ac:dyDescent="0.2">
      <c r="A18" s="10" t="s">
        <v>0</v>
      </c>
      <c r="B18" s="10">
        <v>3502</v>
      </c>
      <c r="C18" s="10">
        <v>3660</v>
      </c>
      <c r="D18" s="193">
        <f t="shared" si="0"/>
        <v>4.5117075956596198E-2</v>
      </c>
      <c r="G18" s="10" t="s">
        <v>51</v>
      </c>
      <c r="H18" s="193">
        <v>-0.13124999999999998</v>
      </c>
    </row>
    <row r="19" spans="1:8" x14ac:dyDescent="0.2">
      <c r="A19" s="10" t="s">
        <v>17</v>
      </c>
      <c r="B19" s="10">
        <v>833</v>
      </c>
      <c r="C19" s="10">
        <v>752</v>
      </c>
      <c r="D19" s="193">
        <f t="shared" si="0"/>
        <v>-9.7238895558223293E-2</v>
      </c>
      <c r="G19" s="10" t="s">
        <v>16</v>
      </c>
      <c r="H19" s="193">
        <v>-0.10604651162790701</v>
      </c>
    </row>
    <row r="20" spans="1:8" x14ac:dyDescent="0.2">
      <c r="A20" s="10" t="s">
        <v>18</v>
      </c>
      <c r="B20" s="10">
        <v>717</v>
      </c>
      <c r="C20" s="10">
        <v>500</v>
      </c>
      <c r="D20" s="193">
        <f t="shared" si="0"/>
        <v>-0.30264993026499298</v>
      </c>
      <c r="G20" s="10" t="s">
        <v>6</v>
      </c>
      <c r="H20" s="193">
        <v>-0.10382513661202186</v>
      </c>
    </row>
    <row r="21" spans="1:8" x14ac:dyDescent="0.2">
      <c r="A21" s="10" t="s">
        <v>51</v>
      </c>
      <c r="B21" s="10">
        <v>3520</v>
      </c>
      <c r="C21" s="10">
        <v>3058</v>
      </c>
      <c r="D21" s="193">
        <f t="shared" si="0"/>
        <v>-0.13124999999999998</v>
      </c>
      <c r="G21" s="10" t="s">
        <v>22</v>
      </c>
      <c r="H21" s="193">
        <v>-0.10280373831775702</v>
      </c>
    </row>
    <row r="22" spans="1:8" x14ac:dyDescent="0.2">
      <c r="A22" s="10" t="s">
        <v>19</v>
      </c>
      <c r="B22" s="10">
        <v>376</v>
      </c>
      <c r="C22" s="10">
        <v>355</v>
      </c>
      <c r="D22" s="193">
        <f t="shared" si="0"/>
        <v>-5.5851063829787218E-2</v>
      </c>
      <c r="G22" s="10" t="s">
        <v>17</v>
      </c>
      <c r="H22" s="193">
        <v>-9.7238895558223293E-2</v>
      </c>
    </row>
    <row r="23" spans="1:8" x14ac:dyDescent="0.2">
      <c r="A23" s="10" t="s">
        <v>20</v>
      </c>
      <c r="B23" s="10">
        <v>4571</v>
      </c>
      <c r="C23" s="10">
        <v>4665</v>
      </c>
      <c r="D23" s="193">
        <f t="shared" si="0"/>
        <v>2.0564427915117145E-2</v>
      </c>
      <c r="G23" s="10" t="s">
        <v>23</v>
      </c>
      <c r="H23" s="193">
        <v>-7.7791718946047639E-2</v>
      </c>
    </row>
    <row r="24" spans="1:8" x14ac:dyDescent="0.2">
      <c r="A24" s="10" t="s">
        <v>21</v>
      </c>
      <c r="B24" s="10">
        <v>398</v>
      </c>
      <c r="C24" s="10">
        <v>386</v>
      </c>
      <c r="D24" s="193">
        <f t="shared" si="0"/>
        <v>-3.0150753768844241E-2</v>
      </c>
      <c r="G24" s="10" t="s">
        <v>4</v>
      </c>
      <c r="H24" s="193">
        <v>-7.3114565342544569E-2</v>
      </c>
    </row>
    <row r="25" spans="1:8" x14ac:dyDescent="0.2">
      <c r="A25" s="10" t="s">
        <v>22</v>
      </c>
      <c r="B25" s="10">
        <v>1284</v>
      </c>
      <c r="C25" s="10">
        <v>1152</v>
      </c>
      <c r="D25" s="193">
        <f t="shared" si="0"/>
        <v>-0.10280373831775702</v>
      </c>
      <c r="G25" s="10" t="s">
        <v>1</v>
      </c>
      <c r="H25" s="193">
        <v>-7.0656397936833204E-2</v>
      </c>
    </row>
    <row r="26" spans="1:8" x14ac:dyDescent="0.2">
      <c r="A26" s="10" t="s">
        <v>23</v>
      </c>
      <c r="B26" s="10">
        <v>1594</v>
      </c>
      <c r="C26" s="10">
        <v>1470</v>
      </c>
      <c r="D26" s="193">
        <f t="shared" si="0"/>
        <v>-7.7791718946047639E-2</v>
      </c>
      <c r="G26" s="10" t="s">
        <v>19</v>
      </c>
      <c r="H26" s="193">
        <v>-5.5851063829787218E-2</v>
      </c>
    </row>
    <row r="27" spans="1:8" x14ac:dyDescent="0.2">
      <c r="A27" s="10" t="s">
        <v>24</v>
      </c>
      <c r="B27" s="10">
        <v>1604</v>
      </c>
      <c r="C27" s="10">
        <v>1356</v>
      </c>
      <c r="D27" s="193">
        <f t="shared" si="0"/>
        <v>-0.15461346633416462</v>
      </c>
      <c r="G27" s="10" t="s">
        <v>21</v>
      </c>
      <c r="H27" s="193">
        <v>-3.0150753768844241E-2</v>
      </c>
    </row>
    <row r="28" spans="1:8" x14ac:dyDescent="0.2">
      <c r="A28" s="10" t="s">
        <v>25</v>
      </c>
      <c r="B28" s="10">
        <v>1098</v>
      </c>
      <c r="C28" s="10">
        <v>920</v>
      </c>
      <c r="D28" s="193">
        <f t="shared" si="0"/>
        <v>-0.16211293260473592</v>
      </c>
      <c r="G28" s="10" t="s">
        <v>29</v>
      </c>
      <c r="H28" s="193">
        <v>-2.8441410693970437E-2</v>
      </c>
    </row>
    <row r="29" spans="1:8" x14ac:dyDescent="0.2">
      <c r="A29" s="10" t="s">
        <v>26</v>
      </c>
      <c r="B29" s="10">
        <v>1165</v>
      </c>
      <c r="C29" s="10">
        <v>1175</v>
      </c>
      <c r="D29" s="193">
        <f t="shared" si="0"/>
        <v>8.5836909871244149E-3</v>
      </c>
      <c r="G29" s="10" t="s">
        <v>32</v>
      </c>
      <c r="H29" s="193">
        <v>-2.1052631578947323E-2</v>
      </c>
    </row>
    <row r="30" spans="1:8" x14ac:dyDescent="0.2">
      <c r="A30" s="10" t="s">
        <v>27</v>
      </c>
      <c r="B30" s="10">
        <v>1303</v>
      </c>
      <c r="C30" s="10">
        <v>1304</v>
      </c>
      <c r="D30" s="193">
        <f t="shared" si="0"/>
        <v>7.6745970836533672E-4</v>
      </c>
      <c r="G30" s="10" t="s">
        <v>11</v>
      </c>
      <c r="H30" s="193">
        <v>-1.9438444924406051E-2</v>
      </c>
    </row>
    <row r="31" spans="1:8" x14ac:dyDescent="0.2">
      <c r="A31" s="10" t="s">
        <v>28</v>
      </c>
      <c r="B31" s="10">
        <v>413</v>
      </c>
      <c r="C31" s="10">
        <v>316</v>
      </c>
      <c r="D31" s="193">
        <f t="shared" si="0"/>
        <v>-0.23486682808716708</v>
      </c>
      <c r="G31" s="10" t="s">
        <v>27</v>
      </c>
      <c r="H31" s="193">
        <v>7.6745970836533672E-4</v>
      </c>
    </row>
    <row r="32" spans="1:8" x14ac:dyDescent="0.2">
      <c r="A32" s="10" t="s">
        <v>29</v>
      </c>
      <c r="B32" s="10">
        <v>1758</v>
      </c>
      <c r="C32" s="10">
        <v>1708</v>
      </c>
      <c r="D32" s="193">
        <f t="shared" si="0"/>
        <v>-2.8441410693970437E-2</v>
      </c>
      <c r="G32" s="10" t="s">
        <v>26</v>
      </c>
      <c r="H32" s="193">
        <v>8.5836909871244149E-3</v>
      </c>
    </row>
    <row r="33" spans="1:8" x14ac:dyDescent="0.2">
      <c r="A33" s="10" t="s">
        <v>30</v>
      </c>
      <c r="B33" s="10">
        <v>230</v>
      </c>
      <c r="C33" s="10">
        <v>177</v>
      </c>
      <c r="D33" s="193">
        <f t="shared" si="0"/>
        <v>-0.23043478260869565</v>
      </c>
      <c r="G33" s="10" t="s">
        <v>20</v>
      </c>
      <c r="H33" s="193">
        <v>2.0564427915117145E-2</v>
      </c>
    </row>
    <row r="34" spans="1:8" x14ac:dyDescent="0.2">
      <c r="A34" s="10" t="s">
        <v>31</v>
      </c>
      <c r="B34" s="10">
        <v>1489</v>
      </c>
      <c r="C34" s="10">
        <v>1262</v>
      </c>
      <c r="D34" s="193">
        <f t="shared" si="0"/>
        <v>-0.15245130960376096</v>
      </c>
      <c r="G34" s="10" t="s">
        <v>8</v>
      </c>
      <c r="H34" s="193">
        <v>3.4417727487034311E-2</v>
      </c>
    </row>
    <row r="35" spans="1:8" x14ac:dyDescent="0.2">
      <c r="A35" s="10" t="s">
        <v>32</v>
      </c>
      <c r="B35" s="10">
        <v>1045</v>
      </c>
      <c r="C35" s="10">
        <v>1023</v>
      </c>
      <c r="D35" s="193">
        <f t="shared" si="0"/>
        <v>-2.1052631578947323E-2</v>
      </c>
      <c r="G35" s="10" t="s">
        <v>0</v>
      </c>
      <c r="H35" s="193">
        <v>4.5117075956596198E-2</v>
      </c>
    </row>
    <row r="36" spans="1:8" x14ac:dyDescent="0.2">
      <c r="A36" s="10" t="s">
        <v>33</v>
      </c>
      <c r="B36" s="10">
        <v>281</v>
      </c>
      <c r="C36" s="10">
        <v>238</v>
      </c>
      <c r="D36" s="193">
        <f t="shared" si="0"/>
        <v>-0.15302491103202842</v>
      </c>
      <c r="G36" s="10" t="s">
        <v>14</v>
      </c>
      <c r="H36" s="193">
        <v>7.0976491862567714E-2</v>
      </c>
    </row>
    <row r="37" spans="1:8" x14ac:dyDescent="0.2">
      <c r="A37" s="10" t="s">
        <v>1</v>
      </c>
      <c r="B37" s="10">
        <v>42459</v>
      </c>
      <c r="C37" s="10">
        <v>39459</v>
      </c>
      <c r="D37" s="193">
        <f t="shared" si="0"/>
        <v>-7.0656397936833204E-2</v>
      </c>
      <c r="G37" s="10" t="s">
        <v>10</v>
      </c>
      <c r="H37" s="193">
        <v>0.10212053571428581</v>
      </c>
    </row>
    <row r="40" spans="1:8" ht="15" customHeight="1" x14ac:dyDescent="0.2"/>
    <row r="41" spans="1:8" ht="15" customHeight="1" x14ac:dyDescent="0.2"/>
    <row r="42" spans="1:8" ht="15" customHeight="1" x14ac:dyDescent="0.2"/>
    <row r="43" spans="1:8" ht="15" customHeight="1" x14ac:dyDescent="0.2"/>
    <row r="44" spans="1:8" ht="15" customHeight="1" x14ac:dyDescent="0.2"/>
    <row r="45" spans="1:8" ht="15" customHeight="1" x14ac:dyDescent="0.2">
      <c r="A45" s="319"/>
    </row>
    <row r="46" spans="1:8" ht="15" customHeight="1" x14ac:dyDescent="0.2">
      <c r="A46" s="10" t="s">
        <v>506</v>
      </c>
      <c r="B46" s="10">
        <v>2020</v>
      </c>
      <c r="C46" s="10">
        <v>2021</v>
      </c>
      <c r="D46" s="10" t="s">
        <v>53</v>
      </c>
      <c r="F46" s="10" t="s">
        <v>1071</v>
      </c>
      <c r="G46" s="10">
        <f>COUNTIF(G47:G79,"NO")</f>
        <v>0</v>
      </c>
    </row>
    <row r="47" spans="1:8" ht="15" customHeight="1" x14ac:dyDescent="0.2">
      <c r="A47" s="10" t="s">
        <v>3</v>
      </c>
      <c r="B47" s="10">
        <v>1047</v>
      </c>
      <c r="C47" s="10">
        <v>775</v>
      </c>
      <c r="D47" s="10">
        <v>1822</v>
      </c>
      <c r="E47" s="193">
        <f>C47/B47-1</f>
        <v>-0.25978987583572111</v>
      </c>
      <c r="F47" s="10">
        <f>VLOOKUP(A47,$G$5:$H$37,2,FALSE)</f>
        <v>-0.25978987583572111</v>
      </c>
      <c r="G47" s="10" t="str">
        <f>IF(E47=F47,"SI", "NO")</f>
        <v>SI</v>
      </c>
    </row>
    <row r="48" spans="1:8" ht="15" customHeight="1" x14ac:dyDescent="0.2">
      <c r="A48" s="10" t="s">
        <v>4</v>
      </c>
      <c r="B48" s="10">
        <v>1737</v>
      </c>
      <c r="C48" s="10">
        <v>1610</v>
      </c>
      <c r="D48" s="10">
        <v>3347</v>
      </c>
      <c r="E48" s="193">
        <f t="shared" ref="E48:E79" si="1">C48/B48-1</f>
        <v>-7.3114565342544569E-2</v>
      </c>
      <c r="F48" s="10">
        <f t="shared" ref="F48:F79" si="2">VLOOKUP(A48,$G$5:$H$37,2,FALSE)</f>
        <v>-7.3114565342544569E-2</v>
      </c>
      <c r="G48" s="10" t="str">
        <f t="shared" ref="G48:G79" si="3">IF(E48=F48,"SI", "NO")</f>
        <v>SI</v>
      </c>
    </row>
    <row r="49" spans="1:7" ht="15" customHeight="1" x14ac:dyDescent="0.2">
      <c r="A49" s="10" t="s">
        <v>5</v>
      </c>
      <c r="B49" s="10">
        <v>338</v>
      </c>
      <c r="C49" s="10">
        <v>260</v>
      </c>
      <c r="D49" s="10">
        <v>598</v>
      </c>
      <c r="E49" s="193">
        <f t="shared" si="1"/>
        <v>-0.23076923076923073</v>
      </c>
      <c r="F49" s="10">
        <f t="shared" si="2"/>
        <v>-0.23076923076923073</v>
      </c>
      <c r="G49" s="10" t="str">
        <f t="shared" si="3"/>
        <v>SI</v>
      </c>
    </row>
    <row r="50" spans="1:7" ht="15" customHeight="1" x14ac:dyDescent="0.2">
      <c r="A50" s="10" t="s">
        <v>6</v>
      </c>
      <c r="B50" s="10">
        <v>183</v>
      </c>
      <c r="C50" s="10">
        <v>164</v>
      </c>
      <c r="D50" s="10">
        <v>347</v>
      </c>
      <c r="E50" s="193">
        <f t="shared" si="1"/>
        <v>-0.10382513661202186</v>
      </c>
      <c r="F50" s="10">
        <f t="shared" si="2"/>
        <v>-0.10382513661202186</v>
      </c>
      <c r="G50" s="10" t="str">
        <f t="shared" si="3"/>
        <v>SI</v>
      </c>
    </row>
    <row r="51" spans="1:7" ht="15" customHeight="1" x14ac:dyDescent="0.2">
      <c r="A51" s="10" t="s">
        <v>7</v>
      </c>
      <c r="B51" s="10">
        <v>575</v>
      </c>
      <c r="C51" s="10">
        <v>326</v>
      </c>
      <c r="D51" s="10">
        <v>901</v>
      </c>
      <c r="E51" s="193">
        <f t="shared" si="1"/>
        <v>-0.43304347826086953</v>
      </c>
      <c r="F51" s="10">
        <f t="shared" si="2"/>
        <v>-0.43304347826086953</v>
      </c>
      <c r="G51" s="10" t="str">
        <f t="shared" si="3"/>
        <v>SI</v>
      </c>
    </row>
    <row r="52" spans="1:7" ht="15" customHeight="1" x14ac:dyDescent="0.2">
      <c r="A52" s="10" t="s">
        <v>8</v>
      </c>
      <c r="B52" s="10">
        <v>2121</v>
      </c>
      <c r="C52" s="10">
        <v>2194</v>
      </c>
      <c r="D52" s="10">
        <v>4315</v>
      </c>
      <c r="E52" s="193">
        <f t="shared" si="1"/>
        <v>3.4417727487034311E-2</v>
      </c>
      <c r="F52" s="10">
        <f t="shared" si="2"/>
        <v>3.4417727487034311E-2</v>
      </c>
      <c r="G52" s="10" t="str">
        <f t="shared" si="3"/>
        <v>SI</v>
      </c>
    </row>
    <row r="53" spans="1:7" ht="15" customHeight="1" x14ac:dyDescent="0.2">
      <c r="A53" s="10" t="s">
        <v>9</v>
      </c>
      <c r="B53" s="10">
        <v>2643</v>
      </c>
      <c r="C53" s="10">
        <v>2047</v>
      </c>
      <c r="D53" s="10">
        <v>4690</v>
      </c>
      <c r="E53" s="193">
        <f t="shared" si="1"/>
        <v>-0.22550132425274305</v>
      </c>
      <c r="F53" s="10">
        <f t="shared" si="2"/>
        <v>-0.22550132425274305</v>
      </c>
      <c r="G53" s="10" t="str">
        <f t="shared" si="3"/>
        <v>SI</v>
      </c>
    </row>
    <row r="54" spans="1:7" ht="15" customHeight="1" x14ac:dyDescent="0.2">
      <c r="A54" s="10" t="s">
        <v>10</v>
      </c>
      <c r="B54" s="10">
        <v>1792</v>
      </c>
      <c r="C54" s="10">
        <v>1975</v>
      </c>
      <c r="D54" s="10">
        <v>3767</v>
      </c>
      <c r="E54" s="193">
        <f t="shared" si="1"/>
        <v>0.10212053571428581</v>
      </c>
      <c r="F54" s="10">
        <f t="shared" si="2"/>
        <v>0.10212053571428581</v>
      </c>
      <c r="G54" s="10" t="str">
        <f t="shared" si="3"/>
        <v>SI</v>
      </c>
    </row>
    <row r="55" spans="1:7" ht="15" customHeight="1" x14ac:dyDescent="0.2">
      <c r="A55" s="10" t="s">
        <v>11</v>
      </c>
      <c r="B55" s="10">
        <v>463</v>
      </c>
      <c r="C55" s="10">
        <v>454</v>
      </c>
      <c r="D55" s="10">
        <v>917</v>
      </c>
      <c r="E55" s="193">
        <f t="shared" si="1"/>
        <v>-1.9438444924406051E-2</v>
      </c>
      <c r="F55" s="10">
        <f t="shared" si="2"/>
        <v>-1.9438444924406051E-2</v>
      </c>
      <c r="G55" s="10" t="str">
        <f t="shared" si="3"/>
        <v>SI</v>
      </c>
    </row>
    <row r="56" spans="1:7" ht="15" customHeight="1" x14ac:dyDescent="0.2">
      <c r="A56" s="10" t="s">
        <v>12</v>
      </c>
      <c r="B56" s="10">
        <v>684</v>
      </c>
      <c r="C56" s="10">
        <v>574</v>
      </c>
      <c r="D56" s="10">
        <v>1258</v>
      </c>
      <c r="E56" s="193">
        <f t="shared" si="1"/>
        <v>-0.16081871345029242</v>
      </c>
      <c r="F56" s="10">
        <f t="shared" si="2"/>
        <v>-0.16081871345029242</v>
      </c>
      <c r="G56" s="10" t="str">
        <f t="shared" si="3"/>
        <v>SI</v>
      </c>
    </row>
    <row r="57" spans="1:7" ht="15" customHeight="1" x14ac:dyDescent="0.2">
      <c r="A57" s="10" t="s">
        <v>14</v>
      </c>
      <c r="B57" s="10">
        <v>2212</v>
      </c>
      <c r="C57" s="10">
        <v>2369</v>
      </c>
      <c r="D57" s="10">
        <v>4581</v>
      </c>
      <c r="E57" s="193">
        <f t="shared" si="1"/>
        <v>7.0976491862567714E-2</v>
      </c>
      <c r="F57" s="10">
        <f t="shared" si="2"/>
        <v>7.0976491862567714E-2</v>
      </c>
      <c r="G57" s="10" t="str">
        <f t="shared" si="3"/>
        <v>SI</v>
      </c>
    </row>
    <row r="58" spans="1:7" ht="15" customHeight="1" x14ac:dyDescent="0.2">
      <c r="A58" s="10" t="s">
        <v>15</v>
      </c>
      <c r="B58" s="10">
        <v>408</v>
      </c>
      <c r="C58" s="10">
        <v>273</v>
      </c>
      <c r="D58" s="10">
        <v>681</v>
      </c>
      <c r="E58" s="193">
        <f t="shared" si="1"/>
        <v>-0.33088235294117652</v>
      </c>
      <c r="F58" s="10">
        <f t="shared" si="2"/>
        <v>-0.33088235294117652</v>
      </c>
      <c r="G58" s="10" t="str">
        <f t="shared" si="3"/>
        <v>SI</v>
      </c>
    </row>
    <row r="59" spans="1:7" ht="15" customHeight="1" x14ac:dyDescent="0.2">
      <c r="A59" s="10" t="s">
        <v>16</v>
      </c>
      <c r="B59" s="10">
        <v>1075</v>
      </c>
      <c r="C59" s="10">
        <v>961</v>
      </c>
      <c r="D59" s="10">
        <v>2036</v>
      </c>
      <c r="E59" s="193">
        <f t="shared" si="1"/>
        <v>-0.10604651162790701</v>
      </c>
      <c r="F59" s="10">
        <f t="shared" si="2"/>
        <v>-0.10604651162790701</v>
      </c>
      <c r="G59" s="10" t="str">
        <f t="shared" si="3"/>
        <v>SI</v>
      </c>
    </row>
    <row r="60" spans="1:7" ht="15" customHeight="1" x14ac:dyDescent="0.2">
      <c r="A60" s="10" t="s">
        <v>0</v>
      </c>
      <c r="B60" s="10">
        <v>3502</v>
      </c>
      <c r="C60" s="10">
        <v>3660</v>
      </c>
      <c r="D60" s="10">
        <v>7162</v>
      </c>
      <c r="E60" s="193">
        <f t="shared" si="1"/>
        <v>4.5117075956596198E-2</v>
      </c>
      <c r="F60" s="10">
        <f t="shared" si="2"/>
        <v>4.5117075956596198E-2</v>
      </c>
      <c r="G60" s="10" t="str">
        <f t="shared" si="3"/>
        <v>SI</v>
      </c>
    </row>
    <row r="61" spans="1:7" ht="15" customHeight="1" x14ac:dyDescent="0.2">
      <c r="A61" s="10" t="s">
        <v>17</v>
      </c>
      <c r="B61" s="10">
        <v>833</v>
      </c>
      <c r="C61" s="10">
        <v>752</v>
      </c>
      <c r="D61" s="10">
        <v>1585</v>
      </c>
      <c r="E61" s="193">
        <f t="shared" si="1"/>
        <v>-9.7238895558223293E-2</v>
      </c>
      <c r="F61" s="10">
        <f t="shared" si="2"/>
        <v>-9.7238895558223293E-2</v>
      </c>
      <c r="G61" s="10" t="str">
        <f t="shared" si="3"/>
        <v>SI</v>
      </c>
    </row>
    <row r="62" spans="1:7" ht="15" customHeight="1" x14ac:dyDescent="0.2">
      <c r="A62" s="10" t="s">
        <v>18</v>
      </c>
      <c r="B62" s="10">
        <v>717</v>
      </c>
      <c r="C62" s="10">
        <v>500</v>
      </c>
      <c r="D62" s="10">
        <v>1217</v>
      </c>
      <c r="E62" s="193">
        <f t="shared" si="1"/>
        <v>-0.30264993026499298</v>
      </c>
      <c r="F62" s="10">
        <f t="shared" si="2"/>
        <v>-0.30264993026499298</v>
      </c>
      <c r="G62" s="10" t="str">
        <f t="shared" si="3"/>
        <v>SI</v>
      </c>
    </row>
    <row r="63" spans="1:7" ht="15" customHeight="1" x14ac:dyDescent="0.2">
      <c r="A63" s="10" t="s">
        <v>51</v>
      </c>
      <c r="B63" s="10">
        <v>3520</v>
      </c>
      <c r="C63" s="10">
        <v>3058</v>
      </c>
      <c r="D63" s="10">
        <v>6578</v>
      </c>
      <c r="E63" s="193">
        <f t="shared" si="1"/>
        <v>-0.13124999999999998</v>
      </c>
      <c r="F63" s="10">
        <f t="shared" si="2"/>
        <v>-0.13124999999999998</v>
      </c>
      <c r="G63" s="10" t="str">
        <f t="shared" si="3"/>
        <v>SI</v>
      </c>
    </row>
    <row r="64" spans="1:7" ht="15" customHeight="1" x14ac:dyDescent="0.2">
      <c r="A64" s="10" t="s">
        <v>19</v>
      </c>
      <c r="B64" s="10">
        <v>376</v>
      </c>
      <c r="C64" s="10">
        <v>355</v>
      </c>
      <c r="D64" s="10">
        <v>731</v>
      </c>
      <c r="E64" s="193">
        <f t="shared" si="1"/>
        <v>-5.5851063829787218E-2</v>
      </c>
      <c r="F64" s="10">
        <f t="shared" si="2"/>
        <v>-5.5851063829787218E-2</v>
      </c>
      <c r="G64" s="10" t="str">
        <f t="shared" si="3"/>
        <v>SI</v>
      </c>
    </row>
    <row r="65" spans="1:7" ht="15" customHeight="1" x14ac:dyDescent="0.2">
      <c r="A65" s="10" t="s">
        <v>20</v>
      </c>
      <c r="B65" s="10">
        <v>4571</v>
      </c>
      <c r="C65" s="10">
        <v>4665</v>
      </c>
      <c r="D65" s="10">
        <v>9236</v>
      </c>
      <c r="E65" s="193">
        <f t="shared" si="1"/>
        <v>2.0564427915117145E-2</v>
      </c>
      <c r="F65" s="10">
        <f t="shared" si="2"/>
        <v>2.0564427915117145E-2</v>
      </c>
      <c r="G65" s="10" t="str">
        <f t="shared" si="3"/>
        <v>SI</v>
      </c>
    </row>
    <row r="66" spans="1:7" ht="15" customHeight="1" x14ac:dyDescent="0.2">
      <c r="A66" s="10" t="s">
        <v>21</v>
      </c>
      <c r="B66" s="10">
        <v>398</v>
      </c>
      <c r="C66" s="10">
        <v>386</v>
      </c>
      <c r="D66" s="10">
        <v>784</v>
      </c>
      <c r="E66" s="193">
        <f t="shared" si="1"/>
        <v>-3.0150753768844241E-2</v>
      </c>
      <c r="F66" s="10">
        <f t="shared" si="2"/>
        <v>-3.0150753768844241E-2</v>
      </c>
      <c r="G66" s="10" t="str">
        <f t="shared" si="3"/>
        <v>SI</v>
      </c>
    </row>
    <row r="67" spans="1:7" ht="15" customHeight="1" x14ac:dyDescent="0.2">
      <c r="A67" s="10" t="s">
        <v>22</v>
      </c>
      <c r="B67" s="10">
        <v>1284</v>
      </c>
      <c r="C67" s="10">
        <v>1152</v>
      </c>
      <c r="D67" s="10">
        <v>2436</v>
      </c>
      <c r="E67" s="193">
        <f t="shared" si="1"/>
        <v>-0.10280373831775702</v>
      </c>
      <c r="F67" s="10">
        <f t="shared" si="2"/>
        <v>-0.10280373831775702</v>
      </c>
      <c r="G67" s="10" t="str">
        <f t="shared" si="3"/>
        <v>SI</v>
      </c>
    </row>
    <row r="68" spans="1:7" ht="15" customHeight="1" x14ac:dyDescent="0.2">
      <c r="A68" s="10" t="s">
        <v>23</v>
      </c>
      <c r="B68" s="10">
        <v>1594</v>
      </c>
      <c r="C68" s="10">
        <v>1470</v>
      </c>
      <c r="D68" s="10">
        <v>3064</v>
      </c>
      <c r="E68" s="193">
        <f t="shared" si="1"/>
        <v>-7.7791718946047639E-2</v>
      </c>
      <c r="F68" s="10">
        <f t="shared" si="2"/>
        <v>-7.7791718946047639E-2</v>
      </c>
      <c r="G68" s="10" t="str">
        <f t="shared" si="3"/>
        <v>SI</v>
      </c>
    </row>
    <row r="69" spans="1:7" ht="30" customHeight="1" x14ac:dyDescent="0.2">
      <c r="A69" s="10" t="s">
        <v>24</v>
      </c>
      <c r="B69" s="10">
        <v>1604</v>
      </c>
      <c r="C69" s="10">
        <v>1356</v>
      </c>
      <c r="D69" s="10">
        <v>2960</v>
      </c>
      <c r="E69" s="193">
        <f t="shared" si="1"/>
        <v>-0.15461346633416462</v>
      </c>
      <c r="F69" s="10">
        <f t="shared" si="2"/>
        <v>-0.15461346633416462</v>
      </c>
      <c r="G69" s="10" t="str">
        <f t="shared" si="3"/>
        <v>SI</v>
      </c>
    </row>
    <row r="70" spans="1:7" ht="15" customHeight="1" x14ac:dyDescent="0.2">
      <c r="A70" s="10" t="s">
        <v>25</v>
      </c>
      <c r="B70" s="10">
        <v>1098</v>
      </c>
      <c r="C70" s="10">
        <v>920</v>
      </c>
      <c r="D70" s="10">
        <v>2018</v>
      </c>
      <c r="E70" s="193">
        <f t="shared" si="1"/>
        <v>-0.16211293260473592</v>
      </c>
      <c r="F70" s="10">
        <f t="shared" si="2"/>
        <v>-0.16211293260473592</v>
      </c>
      <c r="G70" s="10" t="str">
        <f t="shared" si="3"/>
        <v>SI</v>
      </c>
    </row>
    <row r="71" spans="1:7" ht="15" customHeight="1" x14ac:dyDescent="0.2">
      <c r="A71" s="10" t="s">
        <v>26</v>
      </c>
      <c r="B71" s="10">
        <v>1165</v>
      </c>
      <c r="C71" s="10">
        <v>1175</v>
      </c>
      <c r="D71" s="10">
        <v>2340</v>
      </c>
      <c r="E71" s="193">
        <f t="shared" si="1"/>
        <v>8.5836909871244149E-3</v>
      </c>
      <c r="F71" s="10">
        <f t="shared" si="2"/>
        <v>8.5836909871244149E-3</v>
      </c>
      <c r="G71" s="10" t="str">
        <f t="shared" si="3"/>
        <v>SI</v>
      </c>
    </row>
    <row r="72" spans="1:7" ht="30" customHeight="1" x14ac:dyDescent="0.2">
      <c r="A72" s="10" t="s">
        <v>27</v>
      </c>
      <c r="B72" s="10">
        <v>1303</v>
      </c>
      <c r="C72" s="10">
        <v>1304</v>
      </c>
      <c r="D72" s="10">
        <v>2607</v>
      </c>
      <c r="E72" s="193">
        <f t="shared" si="1"/>
        <v>7.6745970836533672E-4</v>
      </c>
      <c r="F72" s="10">
        <f t="shared" si="2"/>
        <v>7.6745970836533672E-4</v>
      </c>
      <c r="G72" s="10" t="str">
        <f t="shared" si="3"/>
        <v>SI</v>
      </c>
    </row>
    <row r="73" spans="1:7" ht="30" customHeight="1" x14ac:dyDescent="0.2">
      <c r="A73" s="10" t="s">
        <v>28</v>
      </c>
      <c r="B73" s="10">
        <v>413</v>
      </c>
      <c r="C73" s="10">
        <v>316</v>
      </c>
      <c r="D73" s="10">
        <v>729</v>
      </c>
      <c r="E73" s="193">
        <f t="shared" si="1"/>
        <v>-0.23486682808716708</v>
      </c>
      <c r="F73" s="10">
        <f t="shared" si="2"/>
        <v>-0.23486682808716708</v>
      </c>
      <c r="G73" s="10" t="str">
        <f t="shared" si="3"/>
        <v>SI</v>
      </c>
    </row>
    <row r="74" spans="1:7" ht="15" customHeight="1" x14ac:dyDescent="0.2">
      <c r="A74" s="10" t="s">
        <v>29</v>
      </c>
      <c r="B74" s="10">
        <v>1758</v>
      </c>
      <c r="C74" s="10">
        <v>1708</v>
      </c>
      <c r="D74" s="10">
        <v>3466</v>
      </c>
      <c r="E74" s="193">
        <f t="shared" si="1"/>
        <v>-2.8441410693970437E-2</v>
      </c>
      <c r="F74" s="10">
        <f t="shared" si="2"/>
        <v>-2.8441410693970437E-2</v>
      </c>
      <c r="G74" s="10" t="str">
        <f t="shared" si="3"/>
        <v>SI</v>
      </c>
    </row>
    <row r="75" spans="1:7" ht="15" customHeight="1" x14ac:dyDescent="0.2">
      <c r="A75" s="10" t="s">
        <v>30</v>
      </c>
      <c r="B75" s="10">
        <v>230</v>
      </c>
      <c r="C75" s="10">
        <v>177</v>
      </c>
      <c r="D75" s="10">
        <v>407</v>
      </c>
      <c r="E75" s="193">
        <f t="shared" si="1"/>
        <v>-0.23043478260869565</v>
      </c>
      <c r="F75" s="10">
        <f t="shared" si="2"/>
        <v>-0.23043478260869565</v>
      </c>
      <c r="G75" s="10" t="str">
        <f t="shared" si="3"/>
        <v>SI</v>
      </c>
    </row>
    <row r="76" spans="1:7" ht="15" customHeight="1" x14ac:dyDescent="0.2">
      <c r="A76" s="10" t="s">
        <v>31</v>
      </c>
      <c r="B76" s="10">
        <v>1489</v>
      </c>
      <c r="C76" s="10">
        <v>1262</v>
      </c>
      <c r="D76" s="10">
        <v>2751</v>
      </c>
      <c r="E76" s="193">
        <f t="shared" si="1"/>
        <v>-0.15245130960376096</v>
      </c>
      <c r="F76" s="10">
        <f t="shared" si="2"/>
        <v>-0.15245130960376096</v>
      </c>
      <c r="G76" s="10" t="str">
        <f t="shared" si="3"/>
        <v>SI</v>
      </c>
    </row>
    <row r="77" spans="1:7" ht="15" customHeight="1" x14ac:dyDescent="0.2">
      <c r="A77" s="10" t="s">
        <v>32</v>
      </c>
      <c r="B77" s="10">
        <v>1045</v>
      </c>
      <c r="C77" s="10">
        <v>1023</v>
      </c>
      <c r="D77" s="10">
        <v>2068</v>
      </c>
      <c r="E77" s="193">
        <f t="shared" si="1"/>
        <v>-2.1052631578947323E-2</v>
      </c>
      <c r="F77" s="10">
        <f t="shared" si="2"/>
        <v>-2.1052631578947323E-2</v>
      </c>
      <c r="G77" s="10" t="str">
        <f t="shared" si="3"/>
        <v>SI</v>
      </c>
    </row>
    <row r="78" spans="1:7" ht="15" customHeight="1" x14ac:dyDescent="0.2">
      <c r="A78" s="10" t="s">
        <v>33</v>
      </c>
      <c r="B78" s="10">
        <v>281</v>
      </c>
      <c r="C78" s="10">
        <v>238</v>
      </c>
      <c r="D78" s="10">
        <v>519</v>
      </c>
      <c r="E78" s="193">
        <f t="shared" si="1"/>
        <v>-0.15302491103202842</v>
      </c>
      <c r="F78" s="10">
        <f t="shared" si="2"/>
        <v>-0.15302491103202842</v>
      </c>
      <c r="G78" s="10" t="str">
        <f t="shared" si="3"/>
        <v>SI</v>
      </c>
    </row>
    <row r="79" spans="1:7" ht="15" customHeight="1" x14ac:dyDescent="0.2">
      <c r="A79" s="10" t="s">
        <v>1</v>
      </c>
      <c r="B79" s="10">
        <v>42459</v>
      </c>
      <c r="C79" s="10">
        <v>39459</v>
      </c>
      <c r="D79" s="10">
        <v>81918</v>
      </c>
      <c r="E79" s="193">
        <f t="shared" si="1"/>
        <v>-7.0656397936833204E-2</v>
      </c>
      <c r="F79" s="10">
        <f t="shared" si="2"/>
        <v>-7.0656397936833204E-2</v>
      </c>
      <c r="G79" s="10" t="str">
        <f t="shared" si="3"/>
        <v>SI</v>
      </c>
    </row>
    <row r="80" spans="1:7"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sheetData>
  <autoFilter ref="F4:H37" xr:uid="{00000000-0009-0000-0000-000001000000}">
    <sortState ref="F5:H37">
      <sortCondition ref="H4:H37"/>
    </sortState>
  </autoFilter>
  <mergeCells count="1">
    <mergeCell ref="H1:I1"/>
  </mergeCells>
  <hyperlinks>
    <hyperlink ref="H1:I1" location="Index!A1" display="Regresar al Índice" xr:uid="{F9860B72-691E-4207-9CAD-4C465651705F}"/>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22EE9-A9A4-462C-8346-89C41871727E}">
  <sheetPr codeName="Hoja37"/>
  <dimension ref="A1:I54"/>
  <sheetViews>
    <sheetView zoomScale="85" zoomScaleNormal="85" workbookViewId="0"/>
  </sheetViews>
  <sheetFormatPr baseColWidth="10" defaultColWidth="11.42578125" defaultRowHeight="14.25" x14ac:dyDescent="0.2"/>
  <cols>
    <col min="1" max="6" width="13.85546875" style="10" customWidth="1"/>
    <col min="7" max="7" width="16" style="10" customWidth="1"/>
    <col min="8" max="11" width="13.85546875" style="10" customWidth="1"/>
    <col min="12" max="16384" width="11.42578125" style="10"/>
  </cols>
  <sheetData>
    <row r="1" spans="1:9" x14ac:dyDescent="0.2">
      <c r="A1" s="13" t="s">
        <v>1204</v>
      </c>
      <c r="H1" s="291" t="s">
        <v>38</v>
      </c>
      <c r="I1" s="291"/>
    </row>
    <row r="2" spans="1:9" x14ac:dyDescent="0.2">
      <c r="A2" s="10" t="s">
        <v>1066</v>
      </c>
    </row>
    <row r="5" spans="1:9" x14ac:dyDescent="0.2">
      <c r="A5" s="10" t="s">
        <v>1072</v>
      </c>
      <c r="B5" s="10" t="s">
        <v>1073</v>
      </c>
      <c r="C5" s="10" t="s">
        <v>1074</v>
      </c>
      <c r="D5" s="10" t="s">
        <v>1075</v>
      </c>
      <c r="E5" s="10" t="s">
        <v>1076</v>
      </c>
    </row>
    <row r="6" spans="1:9" x14ac:dyDescent="0.2">
      <c r="A6" s="10" t="s">
        <v>1077</v>
      </c>
      <c r="C6" s="10">
        <v>2002</v>
      </c>
      <c r="D6" s="193">
        <f>C6/$D$13</f>
        <v>0.54699453551912569</v>
      </c>
      <c r="E6" s="193">
        <f>C6/$C$11</f>
        <v>0.67001338688085676</v>
      </c>
    </row>
    <row r="7" spans="1:9" x14ac:dyDescent="0.2">
      <c r="A7" s="10" t="s">
        <v>1078</v>
      </c>
      <c r="C7" s="10">
        <v>941</v>
      </c>
      <c r="D7" s="193">
        <f>C7/$D$13</f>
        <v>0.25710382513661201</v>
      </c>
      <c r="E7" s="193">
        <f>C7/$C$11</f>
        <v>0.31492637215528779</v>
      </c>
    </row>
    <row r="8" spans="1:9" x14ac:dyDescent="0.2">
      <c r="A8" s="10" t="s">
        <v>1079</v>
      </c>
      <c r="C8" s="10">
        <v>43</v>
      </c>
      <c r="D8" s="193">
        <f>C8/$D$13</f>
        <v>1.1748633879781421E-2</v>
      </c>
      <c r="E8" s="193">
        <f>C8/$C$11</f>
        <v>1.4390896921017403E-2</v>
      </c>
    </row>
    <row r="9" spans="1:9" x14ac:dyDescent="0.2">
      <c r="A9" s="10" t="s">
        <v>1080</v>
      </c>
      <c r="C9" s="10">
        <v>2</v>
      </c>
      <c r="D9" s="193">
        <f>C9/$D$13</f>
        <v>5.4644808743169399E-4</v>
      </c>
      <c r="E9" s="193">
        <f>C9/$C$11</f>
        <v>6.6934404283801872E-4</v>
      </c>
    </row>
    <row r="10" spans="1:9" x14ac:dyDescent="0.2">
      <c r="A10" s="10" t="s">
        <v>1073</v>
      </c>
      <c r="B10" s="10">
        <v>672</v>
      </c>
      <c r="D10" s="193">
        <f>B10/$D$13</f>
        <v>0.18360655737704917</v>
      </c>
      <c r="E10" s="318">
        <f>SUM(E6:E9)</f>
        <v>1</v>
      </c>
    </row>
    <row r="11" spans="1:9" x14ac:dyDescent="0.2">
      <c r="C11" s="10">
        <f>SUM(C6:C9)</f>
        <v>2988</v>
      </c>
    </row>
    <row r="12" spans="1:9" x14ac:dyDescent="0.2">
      <c r="E12" s="318">
        <f>SUM(D6:D9)</f>
        <v>0.81639344262295077</v>
      </c>
    </row>
    <row r="13" spans="1:9" x14ac:dyDescent="0.2">
      <c r="C13" s="10" t="s">
        <v>53</v>
      </c>
      <c r="D13" s="10">
        <f>C11+B10</f>
        <v>3660</v>
      </c>
    </row>
    <row r="14" spans="1:9" x14ac:dyDescent="0.2">
      <c r="E14" s="318"/>
    </row>
    <row r="16" spans="1:9" x14ac:dyDescent="0.2">
      <c r="A16" s="10" t="s">
        <v>1073</v>
      </c>
      <c r="C16" s="193">
        <f>B10/D13</f>
        <v>0.18360655737704917</v>
      </c>
    </row>
    <row r="17" spans="1:5" x14ac:dyDescent="0.2">
      <c r="A17" s="10" t="s">
        <v>1081</v>
      </c>
      <c r="C17" s="193">
        <f>C11/D13</f>
        <v>0.81639344262295077</v>
      </c>
    </row>
    <row r="22" spans="1:5" x14ac:dyDescent="0.2">
      <c r="D22" s="193"/>
    </row>
    <row r="23" spans="1:5" ht="30" customHeight="1" x14ac:dyDescent="0.2">
      <c r="D23" s="193"/>
    </row>
    <row r="24" spans="1:5" x14ac:dyDescent="0.2">
      <c r="D24" s="193"/>
    </row>
    <row r="25" spans="1:5" ht="15" customHeight="1" x14ac:dyDescent="0.2">
      <c r="D25" s="193"/>
    </row>
    <row r="26" spans="1:5" ht="15" customHeight="1" x14ac:dyDescent="0.2"/>
    <row r="27" spans="1:5" ht="15" customHeight="1" x14ac:dyDescent="0.2"/>
    <row r="28" spans="1:5" ht="15" customHeight="1" x14ac:dyDescent="0.2">
      <c r="E28" s="318"/>
    </row>
    <row r="31" spans="1:5" ht="30" customHeight="1" x14ac:dyDescent="0.2"/>
    <row r="32" spans="1:5" ht="30" customHeight="1" x14ac:dyDescent="0.2"/>
    <row r="33" spans="6:6" ht="15" customHeight="1" x14ac:dyDescent="0.2"/>
    <row r="34" spans="6:6" ht="30" customHeight="1" x14ac:dyDescent="0.2">
      <c r="F34" s="318"/>
    </row>
    <row r="35" spans="6:6" ht="15" customHeight="1" x14ac:dyDescent="0.2"/>
    <row r="36" spans="6:6" ht="30" customHeight="1" x14ac:dyDescent="0.2"/>
    <row r="37" spans="6:6" ht="15" customHeight="1" x14ac:dyDescent="0.2"/>
    <row r="38" spans="6:6" ht="15" customHeight="1" x14ac:dyDescent="0.2"/>
    <row r="39" spans="6:6" ht="15" customHeight="1" x14ac:dyDescent="0.2"/>
    <row r="40" spans="6:6" ht="30" customHeight="1" x14ac:dyDescent="0.2"/>
    <row r="41" spans="6:6" ht="15" customHeight="1" x14ac:dyDescent="0.2"/>
    <row r="42" spans="6:6" ht="15" customHeight="1" x14ac:dyDescent="0.2"/>
    <row r="43" spans="6:6" ht="15" customHeight="1" x14ac:dyDescent="0.2"/>
    <row r="44" spans="6:6" ht="30" customHeight="1" x14ac:dyDescent="0.2"/>
    <row r="45" spans="6:6" ht="15" customHeight="1" x14ac:dyDescent="0.2"/>
    <row r="46" spans="6:6" ht="15" customHeight="1" x14ac:dyDescent="0.2"/>
    <row r="47" spans="6:6" ht="15" customHeight="1" x14ac:dyDescent="0.2"/>
    <row r="48" spans="6:6" ht="30"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sheetData>
  <mergeCells count="1">
    <mergeCell ref="H1:I1"/>
  </mergeCells>
  <hyperlinks>
    <hyperlink ref="H1:I1" location="Index!A1" display="Regresar al Índice" xr:uid="{3EF97145-5796-4C61-A558-D4D08462F09A}"/>
  </hyperlink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2993B-560B-492B-85FE-04877477944B}">
  <sheetPr codeName="Hoja38"/>
  <dimension ref="A1:J72"/>
  <sheetViews>
    <sheetView topLeftCell="A19" zoomScaleNormal="100" workbookViewId="0"/>
  </sheetViews>
  <sheetFormatPr baseColWidth="10" defaultColWidth="11.42578125" defaultRowHeight="14.25" x14ac:dyDescent="0.2"/>
  <cols>
    <col min="1" max="1" width="11.42578125" style="10"/>
    <col min="2" max="2" width="17.28515625" style="10" customWidth="1"/>
    <col min="3" max="3" width="17.28515625" style="10" bestFit="1" customWidth="1"/>
    <col min="4" max="6" width="17.28515625" style="10" customWidth="1"/>
    <col min="7" max="7" width="17.28515625" style="10" bestFit="1" customWidth="1"/>
    <col min="8" max="8" width="15.85546875" style="10" bestFit="1" customWidth="1"/>
    <col min="9" max="16384" width="11.42578125" style="10"/>
  </cols>
  <sheetData>
    <row r="1" spans="1:10" x14ac:dyDescent="0.2">
      <c r="A1" s="13" t="s">
        <v>1205</v>
      </c>
      <c r="H1" s="291" t="s">
        <v>38</v>
      </c>
      <c r="I1" s="291"/>
    </row>
    <row r="2" spans="1:10" x14ac:dyDescent="0.2">
      <c r="A2" s="10" t="s">
        <v>1066</v>
      </c>
    </row>
    <row r="5" spans="1:10" x14ac:dyDescent="0.2">
      <c r="B5" s="10" t="s">
        <v>1082</v>
      </c>
    </row>
    <row r="6" spans="1:10" x14ac:dyDescent="0.2">
      <c r="A6" s="10" t="s">
        <v>1083</v>
      </c>
      <c r="B6" s="10" t="s">
        <v>1084</v>
      </c>
      <c r="C6" s="309" t="s">
        <v>1077</v>
      </c>
      <c r="D6" s="309" t="s">
        <v>1078</v>
      </c>
      <c r="E6" s="309" t="s">
        <v>1079</v>
      </c>
      <c r="F6" s="309" t="s">
        <v>1085</v>
      </c>
      <c r="G6" s="309"/>
      <c r="H6" s="309"/>
      <c r="I6" s="309"/>
      <c r="J6" s="309"/>
    </row>
    <row r="7" spans="1:10" x14ac:dyDescent="0.2">
      <c r="A7" s="10">
        <v>1</v>
      </c>
      <c r="B7" s="193" t="s">
        <v>1086</v>
      </c>
      <c r="C7" s="193">
        <v>8.8673921805723505E-3</v>
      </c>
      <c r="D7" s="193">
        <v>4.6040515653775326E-3</v>
      </c>
      <c r="E7" s="193">
        <v>0</v>
      </c>
      <c r="F7" s="193">
        <v>0</v>
      </c>
      <c r="G7" s="193"/>
      <c r="H7" s="192"/>
      <c r="I7" s="192"/>
      <c r="J7" s="192"/>
    </row>
    <row r="8" spans="1:10" x14ac:dyDescent="0.2">
      <c r="A8" s="10">
        <v>2</v>
      </c>
      <c r="B8" s="193" t="s">
        <v>1087</v>
      </c>
      <c r="C8" s="193">
        <v>0.51350261991132606</v>
      </c>
      <c r="D8" s="193">
        <v>4.6040515653775326E-3</v>
      </c>
      <c r="E8" s="193">
        <v>3.125E-2</v>
      </c>
      <c r="F8" s="193">
        <v>0</v>
      </c>
      <c r="G8" s="193"/>
      <c r="H8" s="192"/>
      <c r="I8" s="192"/>
      <c r="J8" s="192"/>
    </row>
    <row r="9" spans="1:10" x14ac:dyDescent="0.2">
      <c r="A9" s="10">
        <v>3</v>
      </c>
      <c r="B9" s="193" t="s">
        <v>1088</v>
      </c>
      <c r="C9" s="193">
        <v>0.27085852478839179</v>
      </c>
      <c r="D9" s="193">
        <v>0.10773480662983426</v>
      </c>
      <c r="E9" s="193">
        <v>0.328125</v>
      </c>
      <c r="F9" s="193">
        <v>0</v>
      </c>
      <c r="G9" s="193"/>
      <c r="H9" s="192"/>
      <c r="I9" s="192"/>
      <c r="J9" s="192"/>
    </row>
    <row r="10" spans="1:10" x14ac:dyDescent="0.2">
      <c r="A10" s="10">
        <v>4</v>
      </c>
      <c r="B10" s="193" t="s">
        <v>1089</v>
      </c>
      <c r="C10" s="193">
        <v>0.14752116082224909</v>
      </c>
      <c r="D10" s="193">
        <v>0.34714548802946593</v>
      </c>
      <c r="E10" s="193">
        <v>0.53125</v>
      </c>
      <c r="F10" s="193">
        <v>1</v>
      </c>
      <c r="G10" s="193"/>
      <c r="H10" s="192"/>
      <c r="I10" s="192"/>
      <c r="J10" s="192"/>
    </row>
    <row r="11" spans="1:10" x14ac:dyDescent="0.2">
      <c r="A11" s="10">
        <v>5</v>
      </c>
      <c r="B11" s="193" t="s">
        <v>1090</v>
      </c>
      <c r="C11" s="193">
        <v>4.9173720274083031E-2</v>
      </c>
      <c r="D11" s="193">
        <v>0.36187845303867405</v>
      </c>
      <c r="E11" s="193">
        <v>9.375E-2</v>
      </c>
      <c r="F11" s="193">
        <v>0</v>
      </c>
      <c r="G11" s="193"/>
      <c r="H11" s="192"/>
      <c r="I11" s="192"/>
      <c r="J11" s="192"/>
    </row>
    <row r="12" spans="1:10" x14ac:dyDescent="0.2">
      <c r="A12" s="10">
        <v>6</v>
      </c>
      <c r="B12" s="193" t="s">
        <v>1091</v>
      </c>
      <c r="C12" s="193">
        <v>1.007658202337767E-2</v>
      </c>
      <c r="D12" s="193">
        <v>0.17403314917127072</v>
      </c>
      <c r="E12" s="193">
        <v>1.5625E-2</v>
      </c>
      <c r="F12" s="193">
        <v>0</v>
      </c>
      <c r="G12" s="193"/>
      <c r="H12" s="192"/>
      <c r="I12" s="192"/>
      <c r="J12" s="192"/>
    </row>
    <row r="13" spans="1:10" x14ac:dyDescent="0.2">
      <c r="B13" s="10" t="s">
        <v>53</v>
      </c>
      <c r="C13" s="193">
        <v>1</v>
      </c>
      <c r="D13" s="193">
        <v>1</v>
      </c>
      <c r="E13" s="193">
        <v>1</v>
      </c>
      <c r="F13" s="193">
        <v>1</v>
      </c>
      <c r="G13" s="193"/>
      <c r="H13" s="192"/>
      <c r="I13" s="192"/>
      <c r="J13" s="192"/>
    </row>
    <row r="14" spans="1:10" x14ac:dyDescent="0.2">
      <c r="C14" s="192"/>
      <c r="D14" s="192"/>
      <c r="E14" s="192"/>
      <c r="F14" s="192"/>
    </row>
    <row r="15" spans="1:10" x14ac:dyDescent="0.2">
      <c r="C15" s="193">
        <f>SUM(C7:C8)</f>
        <v>0.52237001209189837</v>
      </c>
      <c r="D15" s="193">
        <f>SUM(D7:D8)</f>
        <v>9.2081031307550652E-3</v>
      </c>
      <c r="E15" s="193">
        <f>SUM(E11:E12)</f>
        <v>0.109375</v>
      </c>
      <c r="F15" s="309"/>
      <c r="G15" s="309"/>
    </row>
    <row r="16" spans="1:10" x14ac:dyDescent="0.2">
      <c r="C16" s="193">
        <f>SUM(C11:C12)</f>
        <v>5.92503022974607E-2</v>
      </c>
      <c r="D16" s="309"/>
      <c r="E16" s="309"/>
      <c r="F16" s="309"/>
      <c r="G16" s="309"/>
    </row>
    <row r="17" spans="2:10" x14ac:dyDescent="0.2">
      <c r="C17" s="309"/>
      <c r="D17" s="309"/>
      <c r="E17" s="309"/>
      <c r="F17" s="315"/>
      <c r="G17" s="309"/>
    </row>
    <row r="18" spans="2:10" ht="15" x14ac:dyDescent="0.2">
      <c r="C18" s="316"/>
      <c r="D18" s="316"/>
      <c r="E18" s="316"/>
      <c r="F18" s="316"/>
    </row>
    <row r="19" spans="2:10" ht="15" x14ac:dyDescent="0.2">
      <c r="B19" s="316"/>
      <c r="C19" s="317"/>
      <c r="D19" s="317"/>
      <c r="E19" s="317"/>
      <c r="F19" s="317"/>
    </row>
    <row r="20" spans="2:10" ht="15" x14ac:dyDescent="0.2">
      <c r="B20" s="316"/>
      <c r="C20" s="317"/>
      <c r="D20" s="317"/>
      <c r="E20" s="317"/>
      <c r="F20" s="317"/>
    </row>
    <row r="21" spans="2:10" ht="15" customHeight="1" x14ac:dyDescent="0.2">
      <c r="B21" s="316"/>
      <c r="C21" s="317"/>
      <c r="D21" s="317"/>
      <c r="E21" s="317"/>
      <c r="F21" s="317"/>
    </row>
    <row r="22" spans="2:10" ht="48.75" customHeight="1" x14ac:dyDescent="0.2">
      <c r="B22" s="316"/>
      <c r="C22" s="317"/>
      <c r="D22" s="317"/>
      <c r="E22" s="317"/>
      <c r="F22" s="317"/>
      <c r="H22" s="352" t="s">
        <v>1092</v>
      </c>
      <c r="I22" s="352" t="s">
        <v>1093</v>
      </c>
      <c r="J22" s="353" t="s">
        <v>1057</v>
      </c>
    </row>
    <row r="23" spans="2:10" ht="15" customHeight="1" x14ac:dyDescent="0.2">
      <c r="B23" s="316"/>
      <c r="C23" s="317"/>
      <c r="D23" s="317"/>
      <c r="E23" s="317"/>
      <c r="F23" s="317"/>
      <c r="H23" s="352"/>
      <c r="I23" s="352"/>
      <c r="J23" s="353" t="s">
        <v>1094</v>
      </c>
    </row>
    <row r="24" spans="2:10" ht="15" customHeight="1" x14ac:dyDescent="0.2">
      <c r="B24" s="316"/>
      <c r="C24" s="317"/>
      <c r="D24" s="317"/>
      <c r="E24" s="317"/>
      <c r="F24" s="317"/>
      <c r="H24" s="354" t="s">
        <v>1086</v>
      </c>
      <c r="I24" s="355" t="s">
        <v>1095</v>
      </c>
      <c r="J24" s="356">
        <v>321485</v>
      </c>
    </row>
    <row r="25" spans="2:10" ht="15" customHeight="1" x14ac:dyDescent="0.2">
      <c r="B25" s="316"/>
      <c r="C25" s="317"/>
      <c r="D25" s="317"/>
      <c r="E25" s="317"/>
      <c r="F25" s="317"/>
      <c r="H25" s="354" t="s">
        <v>1087</v>
      </c>
      <c r="I25" s="357" t="s">
        <v>1096</v>
      </c>
      <c r="J25" s="358">
        <v>544890</v>
      </c>
    </row>
    <row r="26" spans="2:10" ht="15" customHeight="1" x14ac:dyDescent="0.2">
      <c r="H26" s="354" t="s">
        <v>1088</v>
      </c>
      <c r="I26" s="355" t="s">
        <v>1097</v>
      </c>
      <c r="J26" s="356">
        <v>953558</v>
      </c>
    </row>
    <row r="27" spans="2:10" ht="15" customHeight="1" x14ac:dyDescent="0.2">
      <c r="C27" s="316"/>
      <c r="D27" s="316"/>
      <c r="E27" s="316"/>
      <c r="F27" s="316"/>
      <c r="G27" s="316"/>
      <c r="H27" s="354" t="s">
        <v>1089</v>
      </c>
      <c r="I27" s="357" t="s">
        <v>1098</v>
      </c>
      <c r="J27" s="358">
        <v>2043338</v>
      </c>
    </row>
    <row r="28" spans="2:10" ht="15" customHeight="1" x14ac:dyDescent="0.2">
      <c r="B28" s="316"/>
      <c r="H28" s="354" t="s">
        <v>1090</v>
      </c>
      <c r="I28" s="355" t="s">
        <v>1099</v>
      </c>
      <c r="J28" s="356">
        <v>4086338</v>
      </c>
    </row>
    <row r="29" spans="2:10" ht="15" customHeight="1" x14ac:dyDescent="0.2">
      <c r="B29" s="316"/>
      <c r="H29" s="354" t="s">
        <v>1100</v>
      </c>
      <c r="I29" s="357" t="s">
        <v>1101</v>
      </c>
      <c r="J29" s="357" t="s">
        <v>1102</v>
      </c>
    </row>
    <row r="30" spans="2:10" ht="15" x14ac:dyDescent="0.2">
      <c r="B30" s="316"/>
    </row>
    <row r="31" spans="2:10" ht="15" x14ac:dyDescent="0.2">
      <c r="B31" s="316"/>
    </row>
    <row r="32" spans="2:10" ht="15" x14ac:dyDescent="0.2">
      <c r="B32" s="316"/>
    </row>
    <row r="33" spans="2:2" ht="15" x14ac:dyDescent="0.2">
      <c r="B33" s="316"/>
    </row>
    <row r="34" spans="2:2" ht="15" x14ac:dyDescent="0.2">
      <c r="B34" s="316"/>
    </row>
    <row r="39" spans="2:2" ht="15" customHeight="1" x14ac:dyDescent="0.2"/>
    <row r="40" spans="2:2" ht="15" customHeight="1" x14ac:dyDescent="0.2"/>
    <row r="41" spans="2:2" ht="15" customHeight="1" x14ac:dyDescent="0.2"/>
    <row r="42" spans="2:2" ht="15" customHeight="1" x14ac:dyDescent="0.2"/>
    <row r="43" spans="2:2" ht="15" customHeight="1" x14ac:dyDescent="0.2"/>
    <row r="44" spans="2:2" ht="15" customHeight="1" x14ac:dyDescent="0.2"/>
    <row r="45" spans="2:2" ht="15" customHeight="1" x14ac:dyDescent="0.2"/>
    <row r="47" spans="2:2" ht="15" customHeight="1" x14ac:dyDescent="0.2"/>
    <row r="48" spans="2:2"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sheetData>
  <mergeCells count="3">
    <mergeCell ref="H22:H23"/>
    <mergeCell ref="I22:I23"/>
    <mergeCell ref="H1:I1"/>
  </mergeCells>
  <hyperlinks>
    <hyperlink ref="H1:I1" location="Index!A1" display="Regresar al Índice" xr:uid="{C782E655-B254-4283-B565-9E4C818F6F31}"/>
  </hyperlinks>
  <pageMargins left="0.7" right="0.7" top="0.75" bottom="0.75" header="0.3" footer="0.3"/>
  <pageSetup orientation="portrait" horizontalDpi="4294967295" verticalDpi="4294967295"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F70F2-436C-4758-BBF4-1B0E7FFBBC60}">
  <sheetPr codeName="Hoja39"/>
  <dimension ref="A1:M114"/>
  <sheetViews>
    <sheetView workbookViewId="0"/>
  </sheetViews>
  <sheetFormatPr baseColWidth="10" defaultRowHeight="14.25" x14ac:dyDescent="0.2"/>
  <cols>
    <col min="1" max="16384" width="11.42578125" style="68"/>
  </cols>
  <sheetData>
    <row r="1" spans="1:13" x14ac:dyDescent="0.2">
      <c r="A1" s="13" t="s">
        <v>1206</v>
      </c>
      <c r="H1" s="291" t="s">
        <v>38</v>
      </c>
      <c r="I1" s="291"/>
    </row>
    <row r="2" spans="1:13" x14ac:dyDescent="0.2">
      <c r="A2" s="68" t="s">
        <v>55</v>
      </c>
      <c r="H2" s="68" t="s">
        <v>54</v>
      </c>
    </row>
    <row r="6" spans="1:13" x14ac:dyDescent="0.2">
      <c r="A6" s="68" t="s">
        <v>308</v>
      </c>
      <c r="B6" s="68" t="s">
        <v>362</v>
      </c>
      <c r="C6" s="68" t="s">
        <v>56</v>
      </c>
      <c r="D6" s="68" t="s">
        <v>507</v>
      </c>
      <c r="E6" s="68" t="s">
        <v>508</v>
      </c>
      <c r="F6" s="68" t="s">
        <v>1</v>
      </c>
      <c r="G6" s="68" t="s">
        <v>57</v>
      </c>
      <c r="H6" s="68" t="s">
        <v>58</v>
      </c>
      <c r="I6" s="68" t="s">
        <v>59</v>
      </c>
      <c r="J6" s="68" t="s">
        <v>60</v>
      </c>
      <c r="K6" s="68" t="s">
        <v>509</v>
      </c>
      <c r="L6" s="68" t="s">
        <v>510</v>
      </c>
      <c r="M6" s="68" t="s">
        <v>511</v>
      </c>
    </row>
    <row r="7" spans="1:13" x14ac:dyDescent="0.2">
      <c r="A7" s="68" t="s">
        <v>61</v>
      </c>
      <c r="B7" s="68" t="s">
        <v>62</v>
      </c>
      <c r="C7" s="68">
        <v>80.8927820181501</v>
      </c>
      <c r="D7" s="68">
        <v>81.002269999999996</v>
      </c>
      <c r="E7" s="68">
        <v>76.225970000000004</v>
      </c>
      <c r="F7" s="308">
        <v>3.2545700000000002</v>
      </c>
      <c r="G7" s="308">
        <v>3.3545099999999999</v>
      </c>
      <c r="H7" s="308">
        <v>5.9303299999999997</v>
      </c>
      <c r="I7" s="68">
        <v>0.45662999999999998</v>
      </c>
      <c r="J7" s="68">
        <v>0.27533000000000002</v>
      </c>
      <c r="K7" s="68">
        <v>3.3545099999999999</v>
      </c>
      <c r="L7" s="68">
        <v>1.08246</v>
      </c>
      <c r="M7" s="68">
        <v>0.48125000000000001</v>
      </c>
    </row>
    <row r="8" spans="1:13" x14ac:dyDescent="0.2">
      <c r="A8" s="68" t="s">
        <v>54</v>
      </c>
      <c r="B8" s="68" t="s">
        <v>63</v>
      </c>
      <c r="C8" s="68">
        <v>81.290942965322401</v>
      </c>
      <c r="D8" s="68">
        <v>81.448670000000007</v>
      </c>
      <c r="E8" s="68">
        <v>76.580719999999999</v>
      </c>
      <c r="F8" s="308">
        <v>3.5522900000000002</v>
      </c>
      <c r="G8" s="308">
        <v>3.6920700000000002</v>
      </c>
      <c r="H8" s="308">
        <v>6.1743100000000002</v>
      </c>
      <c r="I8" s="68">
        <v>0.55108999999999997</v>
      </c>
      <c r="J8" s="68">
        <v>0.30259000000000003</v>
      </c>
      <c r="K8" s="68">
        <v>3.6920700000000002</v>
      </c>
      <c r="L8" s="68">
        <v>0.46539999999999998</v>
      </c>
      <c r="M8" s="68">
        <v>0.50051999999999996</v>
      </c>
    </row>
    <row r="9" spans="1:13" x14ac:dyDescent="0.2">
      <c r="A9" s="68" t="s">
        <v>54</v>
      </c>
      <c r="B9" s="68" t="s">
        <v>64</v>
      </c>
      <c r="C9" s="68">
        <v>81.887433139010795</v>
      </c>
      <c r="D9" s="68">
        <v>82.092449999999999</v>
      </c>
      <c r="E9" s="68">
        <v>76.870040000000003</v>
      </c>
      <c r="F9" s="308">
        <v>4.2522700000000002</v>
      </c>
      <c r="G9" s="308">
        <v>4.3492899999999999</v>
      </c>
      <c r="H9" s="308">
        <v>6.3327200000000001</v>
      </c>
      <c r="I9" s="68">
        <v>0.79042000000000001</v>
      </c>
      <c r="J9" s="68">
        <v>0.35541</v>
      </c>
      <c r="K9" s="68">
        <v>4.3492899999999999</v>
      </c>
      <c r="L9" s="68">
        <v>0.37779000000000001</v>
      </c>
      <c r="M9" s="68">
        <v>0.51300000000000001</v>
      </c>
    </row>
    <row r="10" spans="1:13" x14ac:dyDescent="0.2">
      <c r="A10" s="68" t="s">
        <v>54</v>
      </c>
      <c r="B10" s="68" t="s">
        <v>65</v>
      </c>
      <c r="C10" s="68">
        <v>81.941522928060607</v>
      </c>
      <c r="D10" s="68">
        <v>82.305779999999999</v>
      </c>
      <c r="E10" s="68">
        <v>77.140060000000005</v>
      </c>
      <c r="F10" s="308">
        <v>4.6494200000000001</v>
      </c>
      <c r="G10" s="308">
        <v>4.5427799999999996</v>
      </c>
      <c r="H10" s="308">
        <v>6.3485300000000002</v>
      </c>
      <c r="I10" s="68">
        <v>0.25986999999999999</v>
      </c>
      <c r="J10" s="68">
        <v>0.37090000000000001</v>
      </c>
      <c r="K10" s="68">
        <v>4.5427799999999996</v>
      </c>
      <c r="L10" s="68">
        <v>0.35127999999999998</v>
      </c>
      <c r="M10" s="68">
        <v>0.51424999999999998</v>
      </c>
    </row>
    <row r="11" spans="1:13" x14ac:dyDescent="0.2">
      <c r="A11" s="68" t="s">
        <v>54</v>
      </c>
      <c r="B11" s="68" t="s">
        <v>66</v>
      </c>
      <c r="C11" s="68">
        <v>81.668820241601097</v>
      </c>
      <c r="D11" s="68">
        <v>82.42877</v>
      </c>
      <c r="E11" s="68">
        <v>77.482420000000005</v>
      </c>
      <c r="F11" s="308">
        <v>4.6314200000000003</v>
      </c>
      <c r="G11" s="308">
        <v>4.6555999999999997</v>
      </c>
      <c r="H11" s="308">
        <v>6.0250700000000004</v>
      </c>
      <c r="I11" s="68">
        <v>0.14943000000000001</v>
      </c>
      <c r="J11" s="68">
        <v>0.37992999999999999</v>
      </c>
      <c r="K11" s="68">
        <v>4.6555999999999997</v>
      </c>
      <c r="L11" s="68">
        <v>0.44380999999999998</v>
      </c>
      <c r="M11" s="68">
        <v>0.48874000000000001</v>
      </c>
    </row>
    <row r="12" spans="1:13" x14ac:dyDescent="0.2">
      <c r="A12" s="68" t="s">
        <v>54</v>
      </c>
      <c r="B12" s="68" t="s">
        <v>67</v>
      </c>
      <c r="C12" s="68">
        <v>81.619237934972006</v>
      </c>
      <c r="D12" s="68">
        <v>82.260990000000007</v>
      </c>
      <c r="E12" s="68">
        <v>77.498260000000002</v>
      </c>
      <c r="F12" s="308">
        <v>4.0880299999999998</v>
      </c>
      <c r="G12" s="308">
        <v>3.9207000000000001</v>
      </c>
      <c r="H12" s="308">
        <v>5.1428900000000004</v>
      </c>
      <c r="I12" s="68">
        <v>-0.20354</v>
      </c>
      <c r="J12" s="68">
        <v>0.32100000000000001</v>
      </c>
      <c r="K12" s="68">
        <v>3.9207000000000001</v>
      </c>
      <c r="L12" s="68">
        <v>2.0449999999999999E-2</v>
      </c>
      <c r="M12" s="68">
        <v>0.41879</v>
      </c>
    </row>
    <row r="13" spans="1:13" x14ac:dyDescent="0.2">
      <c r="A13" s="68" t="s">
        <v>54</v>
      </c>
      <c r="B13" s="68" t="s">
        <v>68</v>
      </c>
      <c r="C13" s="68">
        <v>81.5921930404471</v>
      </c>
      <c r="D13" s="68">
        <v>82.07423</v>
      </c>
      <c r="E13" s="68">
        <v>77.478279999999998</v>
      </c>
      <c r="F13" s="308">
        <v>3.47262</v>
      </c>
      <c r="G13" s="308">
        <v>2.9805700000000002</v>
      </c>
      <c r="H13" s="308">
        <v>4.3328199999999999</v>
      </c>
      <c r="I13" s="68">
        <v>-0.22703000000000001</v>
      </c>
      <c r="J13" s="68">
        <v>0.24504999999999999</v>
      </c>
      <c r="K13" s="68">
        <v>2.9805700000000002</v>
      </c>
      <c r="L13" s="68">
        <v>-2.5780000000000001E-2</v>
      </c>
      <c r="M13" s="68">
        <v>0.35409000000000002</v>
      </c>
    </row>
    <row r="14" spans="1:13" x14ac:dyDescent="0.2">
      <c r="A14" s="68" t="s">
        <v>54</v>
      </c>
      <c r="B14" s="68" t="s">
        <v>69</v>
      </c>
      <c r="C14" s="68">
        <v>81.824328385119301</v>
      </c>
      <c r="D14" s="68">
        <v>82.263270000000006</v>
      </c>
      <c r="E14" s="68">
        <v>77.954269999999994</v>
      </c>
      <c r="F14" s="308">
        <v>3.4565299999999999</v>
      </c>
      <c r="G14" s="308">
        <v>2.91777</v>
      </c>
      <c r="H14" s="308">
        <v>4.8182299999999998</v>
      </c>
      <c r="I14" s="68">
        <v>0.23032</v>
      </c>
      <c r="J14" s="68">
        <v>0.23995</v>
      </c>
      <c r="K14" s="68">
        <v>2.91777</v>
      </c>
      <c r="L14" s="68">
        <v>0.61434999999999995</v>
      </c>
      <c r="M14" s="68">
        <v>0.39291999999999999</v>
      </c>
    </row>
    <row r="15" spans="1:13" x14ac:dyDescent="0.2">
      <c r="A15" s="68" t="s">
        <v>54</v>
      </c>
      <c r="B15" s="68" t="s">
        <v>70</v>
      </c>
      <c r="C15" s="68">
        <v>82.132339683875202</v>
      </c>
      <c r="D15" s="68">
        <v>82.672470000000004</v>
      </c>
      <c r="E15" s="68">
        <v>78.476420000000005</v>
      </c>
      <c r="F15" s="308">
        <v>3.3902999999999999</v>
      </c>
      <c r="G15" s="308">
        <v>3.0012099999999999</v>
      </c>
      <c r="H15" s="308">
        <v>4.7384000000000004</v>
      </c>
      <c r="I15" s="68">
        <v>0.49742999999999998</v>
      </c>
      <c r="J15" s="68">
        <v>0.24673</v>
      </c>
      <c r="K15" s="68">
        <v>3.0012099999999999</v>
      </c>
      <c r="L15" s="68">
        <v>0.66981000000000002</v>
      </c>
      <c r="M15" s="68">
        <v>0.38653999999999999</v>
      </c>
    </row>
    <row r="16" spans="1:13" x14ac:dyDescent="0.2">
      <c r="A16" s="68" t="s">
        <v>54</v>
      </c>
      <c r="B16" s="68" t="s">
        <v>71</v>
      </c>
      <c r="C16" s="68">
        <v>82.522988160346202</v>
      </c>
      <c r="D16" s="68">
        <v>82.732439999999997</v>
      </c>
      <c r="E16" s="68">
        <v>79.267899999999997</v>
      </c>
      <c r="F16" s="308">
        <v>3.3591099999999998</v>
      </c>
      <c r="G16" s="308">
        <v>2.7610100000000002</v>
      </c>
      <c r="H16" s="308">
        <v>5.6597200000000001</v>
      </c>
      <c r="I16" s="68">
        <v>7.2550000000000003E-2</v>
      </c>
      <c r="J16" s="68">
        <v>0.22722000000000001</v>
      </c>
      <c r="K16" s="68">
        <v>2.7610100000000002</v>
      </c>
      <c r="L16" s="68">
        <v>1.0085599999999999</v>
      </c>
      <c r="M16" s="68">
        <v>0.45983000000000002</v>
      </c>
    </row>
    <row r="17" spans="1:13" x14ac:dyDescent="0.2">
      <c r="A17" s="68" t="s">
        <v>54</v>
      </c>
      <c r="B17" s="68" t="s">
        <v>72</v>
      </c>
      <c r="C17" s="68">
        <v>83.292265160165897</v>
      </c>
      <c r="D17" s="68">
        <v>83.024730000000005</v>
      </c>
      <c r="E17" s="68">
        <v>79.276160000000004</v>
      </c>
      <c r="F17" s="308">
        <v>3.61869</v>
      </c>
      <c r="G17" s="308">
        <v>3.0890599999999999</v>
      </c>
      <c r="H17" s="308">
        <v>5.6736500000000003</v>
      </c>
      <c r="I17" s="68">
        <v>0.35328999999999999</v>
      </c>
      <c r="J17" s="68">
        <v>0.25385000000000002</v>
      </c>
      <c r="K17" s="68">
        <v>3.0890599999999999</v>
      </c>
      <c r="L17" s="68">
        <v>1.043E-2</v>
      </c>
      <c r="M17" s="68">
        <v>0.46094000000000002</v>
      </c>
    </row>
    <row r="18" spans="1:13" x14ac:dyDescent="0.2">
      <c r="A18" s="68" t="s">
        <v>54</v>
      </c>
      <c r="B18" s="68" t="s">
        <v>73</v>
      </c>
      <c r="C18" s="68">
        <v>83.770058296772604</v>
      </c>
      <c r="D18" s="68">
        <v>83.623720000000006</v>
      </c>
      <c r="E18" s="68">
        <v>79.117729999999995</v>
      </c>
      <c r="F18" s="308">
        <v>3.97404</v>
      </c>
      <c r="G18" s="308">
        <v>3.7076799999999999</v>
      </c>
      <c r="H18" s="308">
        <v>4.9171899999999997</v>
      </c>
      <c r="I18" s="68">
        <v>0.72145999999999999</v>
      </c>
      <c r="J18" s="68">
        <v>0.30384</v>
      </c>
      <c r="K18" s="68">
        <v>3.7076799999999999</v>
      </c>
      <c r="L18" s="68">
        <v>-0.19985</v>
      </c>
      <c r="M18" s="68">
        <v>0.40081</v>
      </c>
    </row>
    <row r="19" spans="1:13" x14ac:dyDescent="0.2">
      <c r="A19" s="68" t="s">
        <v>74</v>
      </c>
      <c r="B19" s="68" t="s">
        <v>62</v>
      </c>
      <c r="C19" s="68">
        <v>84.519051625698694</v>
      </c>
      <c r="D19" s="68">
        <v>84.357849999999999</v>
      </c>
      <c r="E19" s="68">
        <v>79.785219999999995</v>
      </c>
      <c r="F19" s="308">
        <v>4.4828099999999997</v>
      </c>
      <c r="G19" s="308">
        <v>4.1425700000000001</v>
      </c>
      <c r="H19" s="308">
        <v>4.66934</v>
      </c>
      <c r="I19" s="68">
        <v>0.87788999999999995</v>
      </c>
      <c r="J19" s="68">
        <v>0.33883000000000002</v>
      </c>
      <c r="K19" s="68">
        <v>4.1425700000000001</v>
      </c>
      <c r="L19" s="68">
        <v>0.84367000000000003</v>
      </c>
      <c r="M19" s="68">
        <v>0.38102000000000003</v>
      </c>
    </row>
    <row r="20" spans="1:13" x14ac:dyDescent="0.2">
      <c r="A20" s="68" t="s">
        <v>54</v>
      </c>
      <c r="B20" s="68" t="s">
        <v>63</v>
      </c>
      <c r="C20" s="68">
        <v>84.733157040687601</v>
      </c>
      <c r="D20" s="68">
        <v>84.74503</v>
      </c>
      <c r="E20" s="68">
        <v>80.448570000000004</v>
      </c>
      <c r="F20" s="308">
        <v>4.2344400000000002</v>
      </c>
      <c r="G20" s="308">
        <v>4.0471599999999999</v>
      </c>
      <c r="H20" s="308">
        <v>5.0506900000000003</v>
      </c>
      <c r="I20" s="68">
        <v>0.45898</v>
      </c>
      <c r="J20" s="68">
        <v>0.33116000000000001</v>
      </c>
      <c r="K20" s="68">
        <v>4.0471599999999999</v>
      </c>
      <c r="L20" s="68">
        <v>0.83143</v>
      </c>
      <c r="M20" s="68">
        <v>0.41144999999999998</v>
      </c>
    </row>
    <row r="21" spans="1:13" x14ac:dyDescent="0.2">
      <c r="A21" s="68" t="s">
        <v>54</v>
      </c>
      <c r="B21" s="68" t="s">
        <v>64</v>
      </c>
      <c r="C21" s="68">
        <v>84.965292385359703</v>
      </c>
      <c r="D21" s="68">
        <v>84.630390000000006</v>
      </c>
      <c r="E21" s="68">
        <v>80.703450000000004</v>
      </c>
      <c r="F21" s="308">
        <v>3.7586499999999998</v>
      </c>
      <c r="G21" s="308">
        <v>3.0915599999999999</v>
      </c>
      <c r="H21" s="308">
        <v>4.9868699999999997</v>
      </c>
      <c r="I21" s="68">
        <v>-0.13527</v>
      </c>
      <c r="J21" s="68">
        <v>0.25405</v>
      </c>
      <c r="K21" s="68">
        <v>3.0915599999999999</v>
      </c>
      <c r="L21" s="68">
        <v>0.31680999999999998</v>
      </c>
      <c r="M21" s="68">
        <v>0.40637000000000001</v>
      </c>
    </row>
    <row r="22" spans="1:13" x14ac:dyDescent="0.2">
      <c r="A22" s="68" t="s">
        <v>54</v>
      </c>
      <c r="B22" s="68" t="s">
        <v>65</v>
      </c>
      <c r="C22" s="68">
        <v>84.806779253560904</v>
      </c>
      <c r="D22" s="68">
        <v>84.641019999999997</v>
      </c>
      <c r="E22" s="68">
        <v>80.963830000000002</v>
      </c>
      <c r="F22" s="308">
        <v>3.4967100000000002</v>
      </c>
      <c r="G22" s="308">
        <v>2.8372700000000002</v>
      </c>
      <c r="H22" s="308">
        <v>4.9569099999999997</v>
      </c>
      <c r="I22" s="68">
        <v>1.256E-2</v>
      </c>
      <c r="J22" s="68">
        <v>0.23341999999999999</v>
      </c>
      <c r="K22" s="68">
        <v>2.8372700000000002</v>
      </c>
      <c r="L22" s="68">
        <v>0.32263999999999998</v>
      </c>
      <c r="M22" s="68">
        <v>0.40398000000000001</v>
      </c>
    </row>
    <row r="23" spans="1:13" x14ac:dyDescent="0.2">
      <c r="A23" s="68" t="s">
        <v>54</v>
      </c>
      <c r="B23" s="68" t="s">
        <v>66</v>
      </c>
      <c r="C23" s="68">
        <v>84.535579061241705</v>
      </c>
      <c r="D23" s="68">
        <v>84.931790000000007</v>
      </c>
      <c r="E23" s="68">
        <v>81.070599999999999</v>
      </c>
      <c r="F23" s="308">
        <v>3.5102199999999999</v>
      </c>
      <c r="G23" s="308">
        <v>3.0365799999999998</v>
      </c>
      <c r="H23" s="308">
        <v>4.63096</v>
      </c>
      <c r="I23" s="68">
        <v>0.34353</v>
      </c>
      <c r="J23" s="68">
        <v>0.24959000000000001</v>
      </c>
      <c r="K23" s="68">
        <v>3.0365799999999998</v>
      </c>
      <c r="L23" s="68">
        <v>0.13186999999999999</v>
      </c>
      <c r="M23" s="68">
        <v>0.37796000000000002</v>
      </c>
    </row>
    <row r="24" spans="1:13" x14ac:dyDescent="0.2">
      <c r="A24" s="68" t="s">
        <v>54</v>
      </c>
      <c r="B24" s="68" t="s">
        <v>67</v>
      </c>
      <c r="C24" s="68">
        <v>84.682072239918298</v>
      </c>
      <c r="D24" s="68">
        <v>85.216480000000004</v>
      </c>
      <c r="E24" s="68">
        <v>81.457729999999998</v>
      </c>
      <c r="F24" s="308">
        <v>3.7525900000000001</v>
      </c>
      <c r="G24" s="308">
        <v>3.5928200000000001</v>
      </c>
      <c r="H24" s="308">
        <v>5.1091100000000003</v>
      </c>
      <c r="I24" s="68">
        <v>0.3352</v>
      </c>
      <c r="J24" s="68">
        <v>0.29458000000000001</v>
      </c>
      <c r="K24" s="68">
        <v>3.5928200000000001</v>
      </c>
      <c r="L24" s="68">
        <v>0.47752</v>
      </c>
      <c r="M24" s="68">
        <v>0.41610000000000003</v>
      </c>
    </row>
    <row r="25" spans="1:13" x14ac:dyDescent="0.2">
      <c r="A25" s="68" t="s">
        <v>54</v>
      </c>
      <c r="B25" s="68" t="s">
        <v>68</v>
      </c>
      <c r="C25" s="68">
        <v>84.914958831660599</v>
      </c>
      <c r="D25" s="68">
        <v>85.412350000000004</v>
      </c>
      <c r="E25" s="68">
        <v>81.716049999999996</v>
      </c>
      <c r="F25" s="308">
        <v>4.0724099999999996</v>
      </c>
      <c r="G25" s="308">
        <v>4.0671900000000001</v>
      </c>
      <c r="H25" s="308">
        <v>5.4696100000000003</v>
      </c>
      <c r="I25" s="68">
        <v>0.22985</v>
      </c>
      <c r="J25" s="68">
        <v>0.33277000000000001</v>
      </c>
      <c r="K25" s="68">
        <v>4.0671900000000001</v>
      </c>
      <c r="L25" s="68">
        <v>0.31712000000000001</v>
      </c>
      <c r="M25" s="68">
        <v>0.44475999999999999</v>
      </c>
    </row>
    <row r="26" spans="1:13" x14ac:dyDescent="0.2">
      <c r="A26" s="68" t="s">
        <v>54</v>
      </c>
      <c r="B26" s="68" t="s">
        <v>69</v>
      </c>
      <c r="C26" s="68">
        <v>85.219965142135905</v>
      </c>
      <c r="D26" s="68">
        <v>85.649209999999997</v>
      </c>
      <c r="E26" s="68">
        <v>81.20975</v>
      </c>
      <c r="F26" s="308">
        <v>4.1499100000000002</v>
      </c>
      <c r="G26" s="308">
        <v>4.11599</v>
      </c>
      <c r="H26" s="308">
        <v>4.1761299999999997</v>
      </c>
      <c r="I26" s="68">
        <v>0.27732000000000001</v>
      </c>
      <c r="J26" s="68">
        <v>0.33668999999999999</v>
      </c>
      <c r="K26" s="68">
        <v>4.11599</v>
      </c>
      <c r="L26" s="68">
        <v>-0.61958000000000002</v>
      </c>
      <c r="M26" s="68">
        <v>0.34151999999999999</v>
      </c>
    </row>
    <row r="27" spans="1:13" x14ac:dyDescent="0.2">
      <c r="A27" s="68" t="s">
        <v>54</v>
      </c>
      <c r="B27" s="68" t="s">
        <v>70</v>
      </c>
      <c r="C27" s="68">
        <v>85.596339924274304</v>
      </c>
      <c r="D27" s="68">
        <v>86.192790000000002</v>
      </c>
      <c r="E27" s="68">
        <v>81.268299999999996</v>
      </c>
      <c r="F27" s="308">
        <v>4.2175799999999999</v>
      </c>
      <c r="G27" s="308">
        <v>4.2581499999999997</v>
      </c>
      <c r="H27" s="308">
        <v>3.5575999999999999</v>
      </c>
      <c r="I27" s="68">
        <v>0.63465000000000005</v>
      </c>
      <c r="J27" s="68">
        <v>0.34810000000000002</v>
      </c>
      <c r="K27" s="68">
        <v>4.2581499999999997</v>
      </c>
      <c r="L27" s="68">
        <v>7.2099999999999997E-2</v>
      </c>
      <c r="M27" s="68">
        <v>0.29174</v>
      </c>
    </row>
    <row r="28" spans="1:13" x14ac:dyDescent="0.2">
      <c r="A28" s="68" t="s">
        <v>54</v>
      </c>
      <c r="B28" s="68" t="s">
        <v>71</v>
      </c>
      <c r="C28" s="68">
        <v>86.069625578460204</v>
      </c>
      <c r="D28" s="68">
        <v>86.288439999999994</v>
      </c>
      <c r="E28" s="68">
        <v>81.698819999999998</v>
      </c>
      <c r="F28" s="308">
        <v>4.2977600000000002</v>
      </c>
      <c r="G28" s="308">
        <v>4.29819</v>
      </c>
      <c r="H28" s="308">
        <v>3.0667200000000001</v>
      </c>
      <c r="I28" s="68">
        <v>0.11098</v>
      </c>
      <c r="J28" s="68">
        <v>0.35131000000000001</v>
      </c>
      <c r="K28" s="68">
        <v>4.29819</v>
      </c>
      <c r="L28" s="68">
        <v>0.52976000000000001</v>
      </c>
      <c r="M28" s="68">
        <v>0.25203999999999999</v>
      </c>
    </row>
    <row r="29" spans="1:13" x14ac:dyDescent="0.2">
      <c r="A29" s="68" t="s">
        <v>54</v>
      </c>
      <c r="B29" s="68" t="s">
        <v>72</v>
      </c>
      <c r="C29" s="68">
        <v>86.763777871266299</v>
      </c>
      <c r="D29" s="68">
        <v>86.45926</v>
      </c>
      <c r="E29" s="68">
        <v>81.875169999999997</v>
      </c>
      <c r="F29" s="308">
        <v>4.1678699999999997</v>
      </c>
      <c r="G29" s="308">
        <v>4.1367599999999998</v>
      </c>
      <c r="H29" s="308">
        <v>3.2784200000000001</v>
      </c>
      <c r="I29" s="68">
        <v>0.19796</v>
      </c>
      <c r="J29" s="68">
        <v>0.33835999999999999</v>
      </c>
      <c r="K29" s="68">
        <v>4.1367599999999998</v>
      </c>
      <c r="L29" s="68">
        <v>0.21584999999999999</v>
      </c>
      <c r="M29" s="68">
        <v>0.26917999999999997</v>
      </c>
    </row>
    <row r="30" spans="1:13" x14ac:dyDescent="0.2">
      <c r="A30" s="68" t="s">
        <v>54</v>
      </c>
      <c r="B30" s="68" t="s">
        <v>73</v>
      </c>
      <c r="C30" s="68">
        <v>87.188983712963505</v>
      </c>
      <c r="D30" s="68">
        <v>86.932990000000004</v>
      </c>
      <c r="E30" s="68">
        <v>82.197550000000007</v>
      </c>
      <c r="F30" s="308">
        <v>4.0813199999999998</v>
      </c>
      <c r="G30" s="308">
        <v>3.9573299999999998</v>
      </c>
      <c r="H30" s="308">
        <v>3.8927</v>
      </c>
      <c r="I30" s="68">
        <v>0.54791999999999996</v>
      </c>
      <c r="J30" s="68">
        <v>0.32394000000000001</v>
      </c>
      <c r="K30" s="68">
        <v>3.9573299999999998</v>
      </c>
      <c r="L30" s="68">
        <v>0.39373999999999998</v>
      </c>
      <c r="M30" s="68">
        <v>0.31874000000000002</v>
      </c>
    </row>
    <row r="31" spans="1:13" x14ac:dyDescent="0.2">
      <c r="A31" s="68" t="s">
        <v>75</v>
      </c>
      <c r="B31" s="68" t="s">
        <v>62</v>
      </c>
      <c r="C31" s="68">
        <v>87.110102770599198</v>
      </c>
      <c r="D31" s="68">
        <v>86.930710000000005</v>
      </c>
      <c r="E31" s="68">
        <v>82.29674</v>
      </c>
      <c r="F31" s="308">
        <v>3.0656400000000001</v>
      </c>
      <c r="G31" s="308">
        <v>3.0499399999999999</v>
      </c>
      <c r="H31" s="308">
        <v>3.14785</v>
      </c>
      <c r="I31" s="68">
        <v>-2.6199999999999999E-3</v>
      </c>
      <c r="J31" s="68">
        <v>0.25068000000000001</v>
      </c>
      <c r="K31" s="68">
        <v>3.0499399999999999</v>
      </c>
      <c r="L31" s="68">
        <v>0.12068</v>
      </c>
      <c r="M31" s="68">
        <v>0.25861000000000001</v>
      </c>
    </row>
    <row r="32" spans="1:13" x14ac:dyDescent="0.2">
      <c r="A32" s="68" t="s">
        <v>54</v>
      </c>
      <c r="B32" s="68" t="s">
        <v>63</v>
      </c>
      <c r="C32" s="68">
        <v>87.275377126029198</v>
      </c>
      <c r="D32" s="68">
        <v>87.361159999999998</v>
      </c>
      <c r="E32" s="68">
        <v>82.412469999999999</v>
      </c>
      <c r="F32" s="308">
        <v>3.00027</v>
      </c>
      <c r="G32" s="308">
        <v>3.0870700000000002</v>
      </c>
      <c r="H32" s="308">
        <v>2.4411800000000001</v>
      </c>
      <c r="I32" s="68">
        <v>0.49517</v>
      </c>
      <c r="J32" s="68">
        <v>0.25369000000000003</v>
      </c>
      <c r="K32" s="68">
        <v>3.0870700000000002</v>
      </c>
      <c r="L32" s="68">
        <v>0.14061999999999999</v>
      </c>
      <c r="M32" s="68">
        <v>0.20119000000000001</v>
      </c>
    </row>
    <row r="33" spans="1:13" x14ac:dyDescent="0.2">
      <c r="A33" s="68" t="s">
        <v>54</v>
      </c>
      <c r="B33" s="68" t="s">
        <v>64</v>
      </c>
      <c r="C33" s="68">
        <v>87.630716990203695</v>
      </c>
      <c r="D33" s="68">
        <v>87.461380000000005</v>
      </c>
      <c r="E33" s="68">
        <v>82.898790000000005</v>
      </c>
      <c r="F33" s="308">
        <v>3.13707</v>
      </c>
      <c r="G33" s="308">
        <v>3.34511</v>
      </c>
      <c r="H33" s="308">
        <v>2.7202600000000001</v>
      </c>
      <c r="I33" s="68">
        <v>0.11471000000000001</v>
      </c>
      <c r="J33" s="68">
        <v>0.27456999999999998</v>
      </c>
      <c r="K33" s="68">
        <v>3.34511</v>
      </c>
      <c r="L33" s="68">
        <v>0.59011000000000002</v>
      </c>
      <c r="M33" s="68">
        <v>0.22391</v>
      </c>
    </row>
    <row r="34" spans="1:13" x14ac:dyDescent="0.2">
      <c r="A34" s="68" t="s">
        <v>54</v>
      </c>
      <c r="B34" s="68" t="s">
        <v>65</v>
      </c>
      <c r="C34" s="68">
        <v>87.403840375022497</v>
      </c>
      <c r="D34" s="68">
        <v>87.457579999999993</v>
      </c>
      <c r="E34" s="68">
        <v>83.418859999999995</v>
      </c>
      <c r="F34" s="308">
        <v>3.0623300000000002</v>
      </c>
      <c r="G34" s="308">
        <v>3.3276500000000002</v>
      </c>
      <c r="H34" s="308">
        <v>3.03226</v>
      </c>
      <c r="I34" s="68">
        <v>-4.3400000000000001E-3</v>
      </c>
      <c r="J34" s="68">
        <v>0.27316000000000001</v>
      </c>
      <c r="K34" s="68">
        <v>3.3276500000000002</v>
      </c>
      <c r="L34" s="68">
        <v>0.62736000000000003</v>
      </c>
      <c r="M34" s="68">
        <v>0.24923999999999999</v>
      </c>
    </row>
    <row r="35" spans="1:13" x14ac:dyDescent="0.2">
      <c r="A35" s="68" t="s">
        <v>54</v>
      </c>
      <c r="B35" s="68" t="s">
        <v>66</v>
      </c>
      <c r="C35" s="68">
        <v>86.967365827273298</v>
      </c>
      <c r="D35" s="68">
        <v>87.386219999999994</v>
      </c>
      <c r="E35" s="68">
        <v>83.711619999999996</v>
      </c>
      <c r="F35" s="308">
        <v>2.8766400000000001</v>
      </c>
      <c r="G35" s="308">
        <v>2.8898799999999998</v>
      </c>
      <c r="H35" s="308">
        <v>3.2576800000000001</v>
      </c>
      <c r="I35" s="68">
        <v>-8.1600000000000006E-2</v>
      </c>
      <c r="J35" s="68">
        <v>0.23769000000000001</v>
      </c>
      <c r="K35" s="68">
        <v>2.8898799999999998</v>
      </c>
      <c r="L35" s="68">
        <v>0.35094999999999998</v>
      </c>
      <c r="M35" s="68">
        <v>0.26750000000000002</v>
      </c>
    </row>
    <row r="36" spans="1:13" x14ac:dyDescent="0.2">
      <c r="A36" s="68" t="s">
        <v>54</v>
      </c>
      <c r="B36" s="68" t="s">
        <v>67</v>
      </c>
      <c r="C36" s="68">
        <v>87.113107758879707</v>
      </c>
      <c r="D36" s="68">
        <v>87.651929999999993</v>
      </c>
      <c r="E36" s="68">
        <v>84.226190000000003</v>
      </c>
      <c r="F36" s="308">
        <v>2.8707799999999999</v>
      </c>
      <c r="G36" s="308">
        <v>2.8579599999999998</v>
      </c>
      <c r="H36" s="308">
        <v>3.3986499999999999</v>
      </c>
      <c r="I36" s="68">
        <v>0.30407000000000001</v>
      </c>
      <c r="J36" s="68">
        <v>0.2351</v>
      </c>
      <c r="K36" s="68">
        <v>2.8579599999999998</v>
      </c>
      <c r="L36" s="68">
        <v>0.61468999999999996</v>
      </c>
      <c r="M36" s="68">
        <v>0.27889999999999998</v>
      </c>
    </row>
    <row r="37" spans="1:13" x14ac:dyDescent="0.2">
      <c r="A37" s="68" t="s">
        <v>54</v>
      </c>
      <c r="B37" s="68" t="s">
        <v>68</v>
      </c>
      <c r="C37" s="68">
        <v>87.240819760802907</v>
      </c>
      <c r="D37" s="68">
        <v>87.867540000000005</v>
      </c>
      <c r="E37" s="68">
        <v>84.862679999999997</v>
      </c>
      <c r="F37" s="308">
        <v>2.7390500000000002</v>
      </c>
      <c r="G37" s="308">
        <v>2.8745099999999999</v>
      </c>
      <c r="H37" s="308">
        <v>3.8506900000000002</v>
      </c>
      <c r="I37" s="68">
        <v>0.24598</v>
      </c>
      <c r="J37" s="68">
        <v>0.23644000000000001</v>
      </c>
      <c r="K37" s="68">
        <v>2.8745099999999999</v>
      </c>
      <c r="L37" s="68">
        <v>0.75568999999999997</v>
      </c>
      <c r="M37" s="68">
        <v>0.31535999999999997</v>
      </c>
    </row>
    <row r="38" spans="1:13" x14ac:dyDescent="0.2">
      <c r="A38" s="68" t="s">
        <v>54</v>
      </c>
      <c r="B38" s="68" t="s">
        <v>69</v>
      </c>
      <c r="C38" s="68">
        <v>87.4248752929864</v>
      </c>
      <c r="D38" s="68">
        <v>87.950289999999995</v>
      </c>
      <c r="E38" s="68">
        <v>84.584389999999999</v>
      </c>
      <c r="F38" s="308">
        <v>2.5873200000000001</v>
      </c>
      <c r="G38" s="308">
        <v>2.6866300000000001</v>
      </c>
      <c r="H38" s="308">
        <v>4.1554599999999997</v>
      </c>
      <c r="I38" s="68">
        <v>9.418E-2</v>
      </c>
      <c r="J38" s="68">
        <v>0.22117999999999999</v>
      </c>
      <c r="K38" s="68">
        <v>2.6866300000000001</v>
      </c>
      <c r="L38" s="68">
        <v>-0.32793</v>
      </c>
      <c r="M38" s="68">
        <v>0.33986</v>
      </c>
    </row>
    <row r="39" spans="1:13" x14ac:dyDescent="0.2">
      <c r="A39" s="68" t="s">
        <v>54</v>
      </c>
      <c r="B39" s="68" t="s">
        <v>70</v>
      </c>
      <c r="C39" s="68">
        <v>87.752419015565806</v>
      </c>
      <c r="D39" s="68">
        <v>88.524230000000003</v>
      </c>
      <c r="E39" s="68">
        <v>85.098259999999996</v>
      </c>
      <c r="F39" s="308">
        <v>2.5188899999999999</v>
      </c>
      <c r="G39" s="308">
        <v>2.70492</v>
      </c>
      <c r="H39" s="308">
        <v>4.7127400000000002</v>
      </c>
      <c r="I39" s="68">
        <v>0.65256999999999998</v>
      </c>
      <c r="J39" s="68">
        <v>0.22266</v>
      </c>
      <c r="K39" s="68">
        <v>2.70492</v>
      </c>
      <c r="L39" s="68">
        <v>0.60753000000000001</v>
      </c>
      <c r="M39" s="68">
        <v>0.38449</v>
      </c>
    </row>
    <row r="40" spans="1:13" x14ac:dyDescent="0.2">
      <c r="A40" s="68" t="s">
        <v>54</v>
      </c>
      <c r="B40" s="68" t="s">
        <v>71</v>
      </c>
      <c r="C40" s="68">
        <v>88.203918504717805</v>
      </c>
      <c r="D40" s="68">
        <v>88.873450000000005</v>
      </c>
      <c r="E40" s="68">
        <v>85.612830000000002</v>
      </c>
      <c r="F40" s="308">
        <v>2.47973</v>
      </c>
      <c r="G40" s="308">
        <v>2.9957799999999999</v>
      </c>
      <c r="H40" s="308">
        <v>4.7907700000000002</v>
      </c>
      <c r="I40" s="68">
        <v>0.39449000000000001</v>
      </c>
      <c r="J40" s="68">
        <v>0.24628</v>
      </c>
      <c r="K40" s="68">
        <v>2.9957799999999999</v>
      </c>
      <c r="L40" s="68">
        <v>0.60467000000000004</v>
      </c>
      <c r="M40" s="68">
        <v>0.39072000000000001</v>
      </c>
    </row>
    <row r="41" spans="1:13" x14ac:dyDescent="0.2">
      <c r="A41" s="68" t="s">
        <v>54</v>
      </c>
      <c r="B41" s="68" t="s">
        <v>72</v>
      </c>
      <c r="C41" s="68">
        <v>88.685467876675304</v>
      </c>
      <c r="D41" s="68">
        <v>88.761849999999995</v>
      </c>
      <c r="E41" s="68">
        <v>85.680340000000001</v>
      </c>
      <c r="F41" s="308">
        <v>2.2148500000000002</v>
      </c>
      <c r="G41" s="308">
        <v>2.6632099999999999</v>
      </c>
      <c r="H41" s="308">
        <v>4.6475200000000001</v>
      </c>
      <c r="I41" s="68">
        <v>-0.12556999999999999</v>
      </c>
      <c r="J41" s="68">
        <v>0.21926999999999999</v>
      </c>
      <c r="K41" s="68">
        <v>2.6632099999999999</v>
      </c>
      <c r="L41" s="68">
        <v>7.8850000000000003E-2</v>
      </c>
      <c r="M41" s="68">
        <v>0.37928000000000001</v>
      </c>
    </row>
    <row r="42" spans="1:13" x14ac:dyDescent="0.2">
      <c r="A42" s="68" t="s">
        <v>54</v>
      </c>
      <c r="B42" s="68" t="s">
        <v>73</v>
      </c>
      <c r="C42" s="68">
        <v>89.046817717410903</v>
      </c>
      <c r="D42" s="68">
        <v>89.161940000000001</v>
      </c>
      <c r="E42" s="68">
        <v>85.620410000000007</v>
      </c>
      <c r="F42" s="308">
        <v>2.1308099999999999</v>
      </c>
      <c r="G42" s="308">
        <v>2.56399</v>
      </c>
      <c r="H42" s="308">
        <v>4.1641899999999996</v>
      </c>
      <c r="I42" s="68">
        <v>0.45073999999999997</v>
      </c>
      <c r="J42" s="68">
        <v>0.2112</v>
      </c>
      <c r="K42" s="68">
        <v>2.56399</v>
      </c>
      <c r="L42" s="68">
        <v>-6.9949999999999998E-2</v>
      </c>
      <c r="M42" s="68">
        <v>0.34055999999999997</v>
      </c>
    </row>
    <row r="43" spans="1:13" x14ac:dyDescent="0.2">
      <c r="A43" s="68" t="s">
        <v>76</v>
      </c>
      <c r="B43" s="68" t="s">
        <v>62</v>
      </c>
      <c r="C43" s="68">
        <v>89.3863813931126</v>
      </c>
      <c r="D43" s="68">
        <v>89.73133</v>
      </c>
      <c r="E43" s="68">
        <v>85.43235</v>
      </c>
      <c r="F43" s="308">
        <v>2.6131099999999998</v>
      </c>
      <c r="G43" s="308">
        <v>3.22167</v>
      </c>
      <c r="H43" s="308">
        <v>3.81013</v>
      </c>
      <c r="I43" s="68">
        <v>0.63859999999999995</v>
      </c>
      <c r="J43" s="68">
        <v>0.26458999999999999</v>
      </c>
      <c r="K43" s="68">
        <v>3.22167</v>
      </c>
      <c r="L43" s="68">
        <v>-0.21964</v>
      </c>
      <c r="M43" s="68">
        <v>0.31209999999999999</v>
      </c>
    </row>
    <row r="44" spans="1:13" x14ac:dyDescent="0.2">
      <c r="A44" s="68" t="s">
        <v>54</v>
      </c>
      <c r="B44" s="68" t="s">
        <v>63</v>
      </c>
      <c r="C44" s="68">
        <v>89.7777811166536</v>
      </c>
      <c r="D44" s="68">
        <v>89.99324</v>
      </c>
      <c r="E44" s="68">
        <v>86.182500000000005</v>
      </c>
      <c r="F44" s="308">
        <v>2.8672499999999999</v>
      </c>
      <c r="G44" s="308">
        <v>3.0128699999999999</v>
      </c>
      <c r="H44" s="308">
        <v>4.5746000000000002</v>
      </c>
      <c r="I44" s="68">
        <v>0.29188999999999998</v>
      </c>
      <c r="J44" s="68">
        <v>0.24767</v>
      </c>
      <c r="K44" s="68">
        <v>3.0128699999999999</v>
      </c>
      <c r="L44" s="68">
        <v>0.87805999999999995</v>
      </c>
      <c r="M44" s="68">
        <v>0.37345</v>
      </c>
    </row>
    <row r="45" spans="1:13" x14ac:dyDescent="0.2">
      <c r="A45" s="68" t="s">
        <v>54</v>
      </c>
      <c r="B45" s="68" t="s">
        <v>64</v>
      </c>
      <c r="C45" s="68">
        <v>89.910000600997606</v>
      </c>
      <c r="D45" s="68">
        <v>90.310580000000002</v>
      </c>
      <c r="E45" s="68">
        <v>86.597189999999998</v>
      </c>
      <c r="F45" s="308">
        <v>2.60101</v>
      </c>
      <c r="G45" s="308">
        <v>3.2576700000000001</v>
      </c>
      <c r="H45" s="308">
        <v>4.4613399999999999</v>
      </c>
      <c r="I45" s="68">
        <v>0.35261999999999999</v>
      </c>
      <c r="J45" s="68">
        <v>0.26750000000000002</v>
      </c>
      <c r="K45" s="68">
        <v>3.2576700000000001</v>
      </c>
      <c r="L45" s="68">
        <v>0.48116999999999999</v>
      </c>
      <c r="M45" s="68">
        <v>0.36438999999999999</v>
      </c>
    </row>
    <row r="46" spans="1:13" x14ac:dyDescent="0.2">
      <c r="A46" s="68" t="s">
        <v>54</v>
      </c>
      <c r="B46" s="68" t="s">
        <v>65</v>
      </c>
      <c r="C46" s="68">
        <v>89.625277961415904</v>
      </c>
      <c r="D46" s="68">
        <v>90.483670000000004</v>
      </c>
      <c r="E46" s="68">
        <v>86.947119999999998</v>
      </c>
      <c r="F46" s="308">
        <v>2.5415800000000002</v>
      </c>
      <c r="G46" s="308">
        <v>3.46007</v>
      </c>
      <c r="H46" s="308">
        <v>4.2295600000000002</v>
      </c>
      <c r="I46" s="68">
        <v>0.19166</v>
      </c>
      <c r="J46" s="68">
        <v>0.28387000000000001</v>
      </c>
      <c r="K46" s="68">
        <v>3.46007</v>
      </c>
      <c r="L46" s="68">
        <v>0.40409</v>
      </c>
      <c r="M46" s="68">
        <v>0.34581000000000001</v>
      </c>
    </row>
    <row r="47" spans="1:13" x14ac:dyDescent="0.2">
      <c r="A47" s="68" t="s">
        <v>54</v>
      </c>
      <c r="B47" s="68" t="s">
        <v>66</v>
      </c>
      <c r="C47" s="68">
        <v>89.225614520103406</v>
      </c>
      <c r="D47" s="68">
        <v>90.539850000000001</v>
      </c>
      <c r="E47" s="68">
        <v>86.82244</v>
      </c>
      <c r="F47" s="308">
        <v>2.59666</v>
      </c>
      <c r="G47" s="308">
        <v>3.6088499999999999</v>
      </c>
      <c r="H47" s="308">
        <v>3.71611</v>
      </c>
      <c r="I47" s="68">
        <v>6.2089999999999999E-2</v>
      </c>
      <c r="J47" s="68">
        <v>0.29587000000000002</v>
      </c>
      <c r="K47" s="68">
        <v>3.6088499999999999</v>
      </c>
      <c r="L47" s="68">
        <v>-0.1434</v>
      </c>
      <c r="M47" s="68">
        <v>0.30452000000000001</v>
      </c>
    </row>
    <row r="48" spans="1:13" x14ac:dyDescent="0.2">
      <c r="A48" s="68" t="s">
        <v>54</v>
      </c>
      <c r="B48" s="68" t="s">
        <v>67</v>
      </c>
      <c r="C48" s="68">
        <v>89.324027886291205</v>
      </c>
      <c r="D48" s="68">
        <v>90.552000000000007</v>
      </c>
      <c r="E48" s="68">
        <v>87.127589999999998</v>
      </c>
      <c r="F48" s="308">
        <v>2.5379900000000002</v>
      </c>
      <c r="G48" s="308">
        <v>3.3086199999999999</v>
      </c>
      <c r="H48" s="308">
        <v>3.4447800000000002</v>
      </c>
      <c r="I48" s="68">
        <v>1.342E-2</v>
      </c>
      <c r="J48" s="68">
        <v>0.27161999999999997</v>
      </c>
      <c r="K48" s="68">
        <v>3.3086199999999999</v>
      </c>
      <c r="L48" s="68">
        <v>0.35147</v>
      </c>
      <c r="M48" s="68">
        <v>0.28262999999999999</v>
      </c>
    </row>
    <row r="49" spans="1:13" x14ac:dyDescent="0.2">
      <c r="A49" s="68" t="s">
        <v>54</v>
      </c>
      <c r="B49" s="68" t="s">
        <v>68</v>
      </c>
      <c r="C49" s="68">
        <v>89.556914478033505</v>
      </c>
      <c r="D49" s="68">
        <v>90.695490000000007</v>
      </c>
      <c r="E49" s="68">
        <v>88.235249999999994</v>
      </c>
      <c r="F49" s="308">
        <v>2.65483</v>
      </c>
      <c r="G49" s="308">
        <v>3.2184200000000001</v>
      </c>
      <c r="H49" s="308">
        <v>3.9741599999999999</v>
      </c>
      <c r="I49" s="68">
        <v>0.15845999999999999</v>
      </c>
      <c r="J49" s="68">
        <v>0.26432</v>
      </c>
      <c r="K49" s="68">
        <v>3.2184200000000001</v>
      </c>
      <c r="L49" s="68">
        <v>1.2713099999999999</v>
      </c>
      <c r="M49" s="68">
        <v>0.32529999999999998</v>
      </c>
    </row>
    <row r="50" spans="1:13" x14ac:dyDescent="0.2">
      <c r="A50" s="68" t="s">
        <v>54</v>
      </c>
      <c r="B50" s="68" t="s">
        <v>69</v>
      </c>
      <c r="C50" s="68">
        <v>89.809333493599397</v>
      </c>
      <c r="D50" s="68">
        <v>90.863259999999997</v>
      </c>
      <c r="E50" s="68">
        <v>88.708489999999998</v>
      </c>
      <c r="F50" s="308">
        <v>2.7274400000000001</v>
      </c>
      <c r="G50" s="308">
        <v>3.3120699999999998</v>
      </c>
      <c r="H50" s="308">
        <v>4.8757200000000003</v>
      </c>
      <c r="I50" s="68">
        <v>0.18498999999999999</v>
      </c>
      <c r="J50" s="68">
        <v>0.27189999999999998</v>
      </c>
      <c r="K50" s="68">
        <v>3.3120699999999998</v>
      </c>
      <c r="L50" s="68">
        <v>0.53632999999999997</v>
      </c>
      <c r="M50" s="68">
        <v>0.39750000000000002</v>
      </c>
    </row>
    <row r="51" spans="1:13" x14ac:dyDescent="0.2">
      <c r="A51" s="68" t="s">
        <v>54</v>
      </c>
      <c r="B51" s="68" t="s">
        <v>70</v>
      </c>
      <c r="C51" s="68">
        <v>90.357743854798997</v>
      </c>
      <c r="D51" s="68">
        <v>91.343829999999997</v>
      </c>
      <c r="E51" s="68">
        <v>89.070819999999998</v>
      </c>
      <c r="F51" s="308">
        <v>2.96895</v>
      </c>
      <c r="G51" s="308">
        <v>3.1851099999999999</v>
      </c>
      <c r="H51" s="308">
        <v>4.6681999999999997</v>
      </c>
      <c r="I51" s="68">
        <v>0.52888000000000002</v>
      </c>
      <c r="J51" s="68">
        <v>0.26162999999999997</v>
      </c>
      <c r="K51" s="68">
        <v>3.1851099999999999</v>
      </c>
      <c r="L51" s="68">
        <v>0.40844999999999998</v>
      </c>
      <c r="M51" s="68">
        <v>0.38092999999999999</v>
      </c>
    </row>
    <row r="52" spans="1:13" x14ac:dyDescent="0.2">
      <c r="A52" s="68" t="s">
        <v>54</v>
      </c>
      <c r="B52" s="68" t="s">
        <v>71</v>
      </c>
      <c r="C52" s="68">
        <v>90.906154215998598</v>
      </c>
      <c r="D52" s="68">
        <v>91.535139999999998</v>
      </c>
      <c r="E52" s="68">
        <v>89.570229999999995</v>
      </c>
      <c r="F52" s="308">
        <v>3.0636199999999998</v>
      </c>
      <c r="G52" s="308">
        <v>2.99492</v>
      </c>
      <c r="H52" s="308">
        <v>4.6224400000000001</v>
      </c>
      <c r="I52" s="68">
        <v>0.20943999999999999</v>
      </c>
      <c r="J52" s="68">
        <v>0.24621000000000001</v>
      </c>
      <c r="K52" s="68">
        <v>2.99492</v>
      </c>
      <c r="L52" s="68">
        <v>0.56069000000000002</v>
      </c>
      <c r="M52" s="68">
        <v>0.37728</v>
      </c>
    </row>
    <row r="53" spans="1:13" x14ac:dyDescent="0.2">
      <c r="A53" s="68" t="s">
        <v>54</v>
      </c>
      <c r="B53" s="68" t="s">
        <v>72</v>
      </c>
      <c r="C53" s="68">
        <v>91.616833944347604</v>
      </c>
      <c r="D53" s="68">
        <v>91.720380000000006</v>
      </c>
      <c r="E53" s="68">
        <v>89.475170000000006</v>
      </c>
      <c r="F53" s="308">
        <v>3.3053499999999998</v>
      </c>
      <c r="G53" s="308">
        <v>3.33311</v>
      </c>
      <c r="H53" s="308">
        <v>4.4290599999999998</v>
      </c>
      <c r="I53" s="68">
        <v>0.20236999999999999</v>
      </c>
      <c r="J53" s="68">
        <v>0.27360000000000001</v>
      </c>
      <c r="K53" s="68">
        <v>3.33311</v>
      </c>
      <c r="L53" s="68">
        <v>-0.10613</v>
      </c>
      <c r="M53" s="68">
        <v>0.36180000000000001</v>
      </c>
    </row>
    <row r="54" spans="1:13" x14ac:dyDescent="0.2">
      <c r="A54" s="68" t="s">
        <v>54</v>
      </c>
      <c r="B54" s="68" t="s">
        <v>73</v>
      </c>
      <c r="C54" s="68">
        <v>92.039034797764302</v>
      </c>
      <c r="D54" s="68">
        <v>92.118949999999998</v>
      </c>
      <c r="E54" s="68">
        <v>90.046909999999997</v>
      </c>
      <c r="F54" s="308">
        <v>3.3602699999999999</v>
      </c>
      <c r="G54" s="308">
        <v>3.3164500000000001</v>
      </c>
      <c r="H54" s="308">
        <v>5.1699200000000003</v>
      </c>
      <c r="I54" s="68">
        <v>0.43454999999999999</v>
      </c>
      <c r="J54" s="68">
        <v>0.27226</v>
      </c>
      <c r="K54" s="68">
        <v>3.3164500000000001</v>
      </c>
      <c r="L54" s="68">
        <v>0.63898999999999995</v>
      </c>
      <c r="M54" s="68">
        <v>0.42093999999999998</v>
      </c>
    </row>
    <row r="55" spans="1:13" x14ac:dyDescent="0.2">
      <c r="A55" s="68" t="s">
        <v>77</v>
      </c>
      <c r="B55" s="68" t="s">
        <v>62</v>
      </c>
      <c r="C55" s="68">
        <v>93.603882444858499</v>
      </c>
      <c r="D55" s="68">
        <v>93.665400000000005</v>
      </c>
      <c r="E55" s="68">
        <v>91.817930000000004</v>
      </c>
      <c r="F55" s="308">
        <v>4.71828</v>
      </c>
      <c r="G55" s="308">
        <v>4.3842800000000004</v>
      </c>
      <c r="H55" s="308">
        <v>7.4744200000000003</v>
      </c>
      <c r="I55" s="68">
        <v>1.67875</v>
      </c>
      <c r="J55" s="68">
        <v>0.35820999999999997</v>
      </c>
      <c r="K55" s="68">
        <v>4.3842800000000004</v>
      </c>
      <c r="L55" s="68">
        <v>1.9667699999999999</v>
      </c>
      <c r="M55" s="68">
        <v>0.60250000000000004</v>
      </c>
    </row>
    <row r="56" spans="1:13" x14ac:dyDescent="0.2">
      <c r="A56" s="68" t="s">
        <v>54</v>
      </c>
      <c r="B56" s="68" t="s">
        <v>63</v>
      </c>
      <c r="C56" s="68">
        <v>94.1447803353567</v>
      </c>
      <c r="D56" s="68">
        <v>94.244649999999993</v>
      </c>
      <c r="E56" s="68">
        <v>92.663820000000001</v>
      </c>
      <c r="F56" s="308">
        <v>4.8642300000000001</v>
      </c>
      <c r="G56" s="308">
        <v>4.7241400000000002</v>
      </c>
      <c r="H56" s="308">
        <v>7.5204599999999999</v>
      </c>
      <c r="I56" s="68">
        <v>0.61843000000000004</v>
      </c>
      <c r="J56" s="68">
        <v>0.38540000000000002</v>
      </c>
      <c r="K56" s="68">
        <v>4.7241400000000002</v>
      </c>
      <c r="L56" s="68">
        <v>0.92127999999999999</v>
      </c>
      <c r="M56" s="68">
        <v>0.60609000000000002</v>
      </c>
    </row>
    <row r="57" spans="1:13" x14ac:dyDescent="0.2">
      <c r="A57" s="68" t="s">
        <v>54</v>
      </c>
      <c r="B57" s="68" t="s">
        <v>64</v>
      </c>
      <c r="C57" s="68">
        <v>94.722489332291602</v>
      </c>
      <c r="D57" s="68">
        <v>94.859589999999997</v>
      </c>
      <c r="E57" s="68">
        <v>93.513859999999994</v>
      </c>
      <c r="F57" s="308">
        <v>5.3525600000000004</v>
      </c>
      <c r="G57" s="308">
        <v>5.0370699999999999</v>
      </c>
      <c r="H57" s="308">
        <v>7.9871800000000004</v>
      </c>
      <c r="I57" s="68">
        <v>0.65249000000000001</v>
      </c>
      <c r="J57" s="68">
        <v>0.41037000000000001</v>
      </c>
      <c r="K57" s="68">
        <v>5.0370699999999999</v>
      </c>
      <c r="L57" s="68">
        <v>0.91732999999999998</v>
      </c>
      <c r="M57" s="68">
        <v>0.64241000000000004</v>
      </c>
    </row>
    <row r="58" spans="1:13" x14ac:dyDescent="0.2">
      <c r="A58" s="68" t="s">
        <v>54</v>
      </c>
      <c r="B58" s="68" t="s">
        <v>65</v>
      </c>
      <c r="C58" s="68">
        <v>94.838932628162794</v>
      </c>
      <c r="D58" s="68">
        <v>95.127579999999995</v>
      </c>
      <c r="E58" s="68">
        <v>94.062860000000001</v>
      </c>
      <c r="F58" s="308">
        <v>5.81717</v>
      </c>
      <c r="G58" s="308">
        <v>5.1323100000000004</v>
      </c>
      <c r="H58" s="308">
        <v>8.1839899999999997</v>
      </c>
      <c r="I58" s="68">
        <v>0.28250999999999998</v>
      </c>
      <c r="J58" s="68">
        <v>0.41794999999999999</v>
      </c>
      <c r="K58" s="68">
        <v>5.1323100000000004</v>
      </c>
      <c r="L58" s="68">
        <v>0.58709</v>
      </c>
      <c r="M58" s="68">
        <v>0.65768000000000004</v>
      </c>
    </row>
    <row r="59" spans="1:13" x14ac:dyDescent="0.2">
      <c r="A59" s="68" t="s">
        <v>54</v>
      </c>
      <c r="B59" s="68" t="s">
        <v>66</v>
      </c>
      <c r="C59" s="68">
        <v>94.725494320572096</v>
      </c>
      <c r="D59" s="68">
        <v>95.170850000000002</v>
      </c>
      <c r="E59" s="68">
        <v>94.370779999999996</v>
      </c>
      <c r="F59" s="308">
        <v>6.1640100000000002</v>
      </c>
      <c r="G59" s="308">
        <v>5.1148800000000003</v>
      </c>
      <c r="H59" s="308">
        <v>8.6940000000000008</v>
      </c>
      <c r="I59" s="68">
        <v>4.5490000000000003E-2</v>
      </c>
      <c r="J59" s="68">
        <v>0.41655999999999999</v>
      </c>
      <c r="K59" s="68">
        <v>5.1148800000000003</v>
      </c>
      <c r="L59" s="68">
        <v>0.32734999999999997</v>
      </c>
      <c r="M59" s="68">
        <v>0.69713999999999998</v>
      </c>
    </row>
    <row r="60" spans="1:13" x14ac:dyDescent="0.2">
      <c r="A60" s="68" t="s">
        <v>54</v>
      </c>
      <c r="B60" s="68" t="s">
        <v>67</v>
      </c>
      <c r="C60" s="68">
        <v>94.963639641805401</v>
      </c>
      <c r="D60" s="68">
        <v>95.56335</v>
      </c>
      <c r="E60" s="68">
        <v>94.63391</v>
      </c>
      <c r="F60" s="308">
        <v>6.3136599999999996</v>
      </c>
      <c r="G60" s="308">
        <v>5.5342200000000004</v>
      </c>
      <c r="H60" s="308">
        <v>8.6153200000000005</v>
      </c>
      <c r="I60" s="68">
        <v>0.41241</v>
      </c>
      <c r="J60" s="68">
        <v>0.44988</v>
      </c>
      <c r="K60" s="68">
        <v>5.5342200000000004</v>
      </c>
      <c r="L60" s="68">
        <v>0.27883000000000002</v>
      </c>
      <c r="M60" s="68">
        <v>0.69106000000000001</v>
      </c>
    </row>
    <row r="61" spans="1:13" x14ac:dyDescent="0.2">
      <c r="A61" s="68" t="s">
        <v>54</v>
      </c>
      <c r="B61" s="68" t="s">
        <v>68</v>
      </c>
      <c r="C61" s="68">
        <v>95.322735741330604</v>
      </c>
      <c r="D61" s="68">
        <v>95.927760000000006</v>
      </c>
      <c r="E61" s="68">
        <v>94.85848</v>
      </c>
      <c r="F61" s="308">
        <v>6.4381599999999999</v>
      </c>
      <c r="G61" s="308">
        <v>5.76905</v>
      </c>
      <c r="H61" s="308">
        <v>7.5063199999999997</v>
      </c>
      <c r="I61" s="68">
        <v>0.38131999999999999</v>
      </c>
      <c r="J61" s="68">
        <v>0.46849000000000002</v>
      </c>
      <c r="K61" s="68">
        <v>5.76905</v>
      </c>
      <c r="L61" s="68">
        <v>0.23730000000000001</v>
      </c>
      <c r="M61" s="68">
        <v>0.60499000000000003</v>
      </c>
    </row>
    <row r="62" spans="1:13" x14ac:dyDescent="0.2">
      <c r="A62" s="68" t="s">
        <v>54</v>
      </c>
      <c r="B62" s="68" t="s">
        <v>69</v>
      </c>
      <c r="C62" s="68">
        <v>95.793767654306095</v>
      </c>
      <c r="D62" s="68">
        <v>96.296719999999993</v>
      </c>
      <c r="E62" s="68">
        <v>94.855029999999999</v>
      </c>
      <c r="F62" s="308">
        <v>6.6634900000000004</v>
      </c>
      <c r="G62" s="308">
        <v>5.9798099999999996</v>
      </c>
      <c r="H62" s="308">
        <v>6.9289199999999997</v>
      </c>
      <c r="I62" s="68">
        <v>0.38462000000000002</v>
      </c>
      <c r="J62" s="68">
        <v>0.48515999999999998</v>
      </c>
      <c r="K62" s="68">
        <v>5.9798099999999996</v>
      </c>
      <c r="L62" s="68">
        <v>-3.63E-3</v>
      </c>
      <c r="M62" s="68">
        <v>0.55984999999999996</v>
      </c>
    </row>
    <row r="63" spans="1:13" x14ac:dyDescent="0.2">
      <c r="A63" s="68" t="s">
        <v>54</v>
      </c>
      <c r="B63" s="68" t="s">
        <v>70</v>
      </c>
      <c r="C63" s="68">
        <v>96.093515235290596</v>
      </c>
      <c r="D63" s="68">
        <v>96.579890000000006</v>
      </c>
      <c r="E63" s="68">
        <v>95.160880000000006</v>
      </c>
      <c r="F63" s="308">
        <v>6.3478500000000002</v>
      </c>
      <c r="G63" s="308">
        <v>5.7322600000000001</v>
      </c>
      <c r="H63" s="308">
        <v>6.8373200000000001</v>
      </c>
      <c r="I63" s="68">
        <v>0.29405999999999999</v>
      </c>
      <c r="J63" s="68">
        <v>0.46557999999999999</v>
      </c>
      <c r="K63" s="68">
        <v>5.7322600000000001</v>
      </c>
      <c r="L63" s="68">
        <v>0.32244</v>
      </c>
      <c r="M63" s="68">
        <v>0.55266000000000004</v>
      </c>
    </row>
    <row r="64" spans="1:13" x14ac:dyDescent="0.2">
      <c r="A64" s="68" t="s">
        <v>54</v>
      </c>
      <c r="B64" s="68" t="s">
        <v>71</v>
      </c>
      <c r="C64" s="68">
        <v>96.698269126750404</v>
      </c>
      <c r="D64" s="68">
        <v>96.767409999999998</v>
      </c>
      <c r="E64" s="68">
        <v>95.214609999999993</v>
      </c>
      <c r="F64" s="308">
        <v>6.3715299999999999</v>
      </c>
      <c r="G64" s="308">
        <v>5.7161299999999997</v>
      </c>
      <c r="H64" s="308">
        <v>6.3016199999999998</v>
      </c>
      <c r="I64" s="68">
        <v>0.19416</v>
      </c>
      <c r="J64" s="68">
        <v>0.46429999999999999</v>
      </c>
      <c r="K64" s="68">
        <v>5.7161299999999997</v>
      </c>
      <c r="L64" s="68">
        <v>5.6460000000000003E-2</v>
      </c>
      <c r="M64" s="68">
        <v>0.51054999999999995</v>
      </c>
    </row>
    <row r="65" spans="1:13" x14ac:dyDescent="0.2">
      <c r="A65" s="68" t="s">
        <v>54</v>
      </c>
      <c r="B65" s="68" t="s">
        <v>72</v>
      </c>
      <c r="C65" s="68">
        <v>97.695173988821495</v>
      </c>
      <c r="D65" s="68">
        <v>97.204700000000003</v>
      </c>
      <c r="E65" s="68">
        <v>95.639619999999994</v>
      </c>
      <c r="F65" s="308">
        <v>6.6345200000000002</v>
      </c>
      <c r="G65" s="308">
        <v>5.9793900000000004</v>
      </c>
      <c r="H65" s="308">
        <v>6.88957</v>
      </c>
      <c r="I65" s="68">
        <v>0.45190000000000002</v>
      </c>
      <c r="J65" s="68">
        <v>0.48513000000000001</v>
      </c>
      <c r="K65" s="68">
        <v>5.9793900000000004</v>
      </c>
      <c r="L65" s="68">
        <v>0.44638</v>
      </c>
      <c r="M65" s="68">
        <v>0.55676000000000003</v>
      </c>
    </row>
    <row r="66" spans="1:13" x14ac:dyDescent="0.2">
      <c r="A66" s="68" t="s">
        <v>54</v>
      </c>
      <c r="B66" s="68" t="s">
        <v>73</v>
      </c>
      <c r="C66" s="68">
        <v>98.272882985756297</v>
      </c>
      <c r="D66" s="68">
        <v>97.786990000000003</v>
      </c>
      <c r="E66" s="68">
        <v>96.396659999999997</v>
      </c>
      <c r="F66" s="308">
        <v>6.7730499999999996</v>
      </c>
      <c r="G66" s="308">
        <v>6.1529600000000002</v>
      </c>
      <c r="H66" s="308">
        <v>7.0516100000000002</v>
      </c>
      <c r="I66" s="68">
        <v>0.59904000000000002</v>
      </c>
      <c r="J66" s="68">
        <v>0.49883</v>
      </c>
      <c r="K66" s="68">
        <v>6.1529600000000002</v>
      </c>
      <c r="L66" s="68">
        <v>0.79154999999999998</v>
      </c>
      <c r="M66" s="68">
        <v>0.56945999999999997</v>
      </c>
    </row>
    <row r="67" spans="1:13" x14ac:dyDescent="0.2">
      <c r="A67" s="68" t="s">
        <v>78</v>
      </c>
      <c r="B67" s="68" t="s">
        <v>62</v>
      </c>
      <c r="C67" s="68">
        <v>98.794999699501204</v>
      </c>
      <c r="D67" s="68">
        <v>98.140010000000004</v>
      </c>
      <c r="E67" s="68">
        <v>97.513279999999995</v>
      </c>
      <c r="F67" s="308">
        <v>5.5458400000000001</v>
      </c>
      <c r="G67" s="308">
        <v>4.7772300000000003</v>
      </c>
      <c r="H67" s="308">
        <v>6.2028800000000004</v>
      </c>
      <c r="I67" s="68">
        <v>0.36101</v>
      </c>
      <c r="J67" s="68">
        <v>0.38963999999999999</v>
      </c>
      <c r="K67" s="68">
        <v>4.7772300000000003</v>
      </c>
      <c r="L67" s="68">
        <v>1.15835</v>
      </c>
      <c r="M67" s="68">
        <v>0.50277000000000005</v>
      </c>
    </row>
    <row r="68" spans="1:13" x14ac:dyDescent="0.2">
      <c r="A68" s="68" t="s">
        <v>54</v>
      </c>
      <c r="B68" s="68" t="s">
        <v>63</v>
      </c>
      <c r="C68" s="68">
        <v>99.171374481639504</v>
      </c>
      <c r="D68" s="68">
        <v>98.503659999999996</v>
      </c>
      <c r="E68" s="68">
        <v>98.905429999999996</v>
      </c>
      <c r="F68" s="308">
        <v>5.3392200000000001</v>
      </c>
      <c r="G68" s="308">
        <v>4.5190900000000003</v>
      </c>
      <c r="H68" s="308">
        <v>6.7357500000000003</v>
      </c>
      <c r="I68" s="68">
        <v>0.37053999999999998</v>
      </c>
      <c r="J68" s="68">
        <v>0.36901</v>
      </c>
      <c r="K68" s="68">
        <v>4.5190900000000003</v>
      </c>
      <c r="L68" s="68">
        <v>1.4276500000000001</v>
      </c>
      <c r="M68" s="68">
        <v>0.54469000000000001</v>
      </c>
    </row>
    <row r="69" spans="1:13" x14ac:dyDescent="0.2">
      <c r="A69" s="68" t="s">
        <v>54</v>
      </c>
      <c r="B69" s="68" t="s">
        <v>64</v>
      </c>
      <c r="C69" s="68">
        <v>99.492156980587794</v>
      </c>
      <c r="D69" s="68">
        <v>98.871859999999998</v>
      </c>
      <c r="E69" s="68">
        <v>99.149969999999996</v>
      </c>
      <c r="F69" s="308">
        <v>5.0354099999999997</v>
      </c>
      <c r="G69" s="308">
        <v>4.2296899999999997</v>
      </c>
      <c r="H69" s="308">
        <v>6.0270299999999999</v>
      </c>
      <c r="I69" s="68">
        <v>0.37380000000000002</v>
      </c>
      <c r="J69" s="68">
        <v>0.34582000000000002</v>
      </c>
      <c r="K69" s="68">
        <v>4.2296899999999997</v>
      </c>
      <c r="L69" s="68">
        <v>0.24725</v>
      </c>
      <c r="M69" s="68">
        <v>0.48888999999999999</v>
      </c>
    </row>
    <row r="70" spans="1:13" x14ac:dyDescent="0.2">
      <c r="A70" s="68" t="s">
        <v>54</v>
      </c>
      <c r="B70" s="68" t="s">
        <v>65</v>
      </c>
      <c r="C70" s="68">
        <v>99.154847046096506</v>
      </c>
      <c r="D70" s="68">
        <v>98.766329999999996</v>
      </c>
      <c r="E70" s="68">
        <v>99.336640000000003</v>
      </c>
      <c r="F70" s="308">
        <v>4.5507799999999996</v>
      </c>
      <c r="G70" s="308">
        <v>3.8251300000000001</v>
      </c>
      <c r="H70" s="308">
        <v>5.6066599999999998</v>
      </c>
      <c r="I70" s="68">
        <v>-0.10673000000000001</v>
      </c>
      <c r="J70" s="68">
        <v>0.31330999999999998</v>
      </c>
      <c r="K70" s="68">
        <v>3.8251300000000001</v>
      </c>
      <c r="L70" s="68">
        <v>0.18828</v>
      </c>
      <c r="M70" s="68">
        <v>0.45562999999999998</v>
      </c>
    </row>
    <row r="71" spans="1:13" x14ac:dyDescent="0.2">
      <c r="A71" s="68" t="s">
        <v>54</v>
      </c>
      <c r="B71" s="68" t="s">
        <v>66</v>
      </c>
      <c r="C71" s="68">
        <v>98.994080173087298</v>
      </c>
      <c r="D71" s="68">
        <v>99.200580000000002</v>
      </c>
      <c r="E71" s="68">
        <v>99.242959999999997</v>
      </c>
      <c r="F71" s="308">
        <v>4.5062699999999998</v>
      </c>
      <c r="G71" s="308">
        <v>4.23421</v>
      </c>
      <c r="H71" s="308">
        <v>5.1628100000000003</v>
      </c>
      <c r="I71" s="68">
        <v>0.43968000000000002</v>
      </c>
      <c r="J71" s="68">
        <v>0.34617999999999999</v>
      </c>
      <c r="K71" s="68">
        <v>4.23421</v>
      </c>
      <c r="L71" s="68">
        <v>-9.4310000000000005E-2</v>
      </c>
      <c r="M71" s="68">
        <v>0.42037999999999998</v>
      </c>
    </row>
    <row r="72" spans="1:13" x14ac:dyDescent="0.2">
      <c r="A72" s="68" t="s">
        <v>54</v>
      </c>
      <c r="B72" s="68" t="s">
        <v>67</v>
      </c>
      <c r="C72" s="68">
        <v>99.376464931786799</v>
      </c>
      <c r="D72" s="68">
        <v>99.555880000000002</v>
      </c>
      <c r="E72" s="68">
        <v>99.386240000000001</v>
      </c>
      <c r="F72" s="308">
        <v>4.6468600000000002</v>
      </c>
      <c r="G72" s="308">
        <v>4.1778899999999997</v>
      </c>
      <c r="H72" s="308">
        <v>5.0217999999999998</v>
      </c>
      <c r="I72" s="68">
        <v>0.35815999999999998</v>
      </c>
      <c r="J72" s="68">
        <v>0.34166000000000002</v>
      </c>
      <c r="K72" s="68">
        <v>4.1778899999999997</v>
      </c>
      <c r="L72" s="68">
        <v>0.14437</v>
      </c>
      <c r="M72" s="68">
        <v>0.40915000000000001</v>
      </c>
    </row>
    <row r="73" spans="1:13" x14ac:dyDescent="0.2">
      <c r="A73" s="68" t="s">
        <v>54</v>
      </c>
      <c r="B73" s="68" t="s">
        <v>68</v>
      </c>
      <c r="C73" s="68">
        <v>99.909099104513501</v>
      </c>
      <c r="D73" s="68">
        <v>99.971909999999994</v>
      </c>
      <c r="E73" s="68">
        <v>99.968999999999994</v>
      </c>
      <c r="F73" s="308">
        <v>4.8114100000000004</v>
      </c>
      <c r="G73" s="308">
        <v>4.2158300000000004</v>
      </c>
      <c r="H73" s="308">
        <v>5.3875299999999999</v>
      </c>
      <c r="I73" s="68">
        <v>0.41788999999999998</v>
      </c>
      <c r="J73" s="68">
        <v>0.34471000000000002</v>
      </c>
      <c r="K73" s="68">
        <v>4.2158300000000004</v>
      </c>
      <c r="L73" s="68">
        <v>0.58635999999999999</v>
      </c>
      <c r="M73" s="68">
        <v>0.43824000000000002</v>
      </c>
    </row>
    <row r="74" spans="1:13" x14ac:dyDescent="0.2">
      <c r="A74" s="68" t="s">
        <v>54</v>
      </c>
      <c r="B74" s="68" t="s">
        <v>69</v>
      </c>
      <c r="C74" s="68">
        <v>100.492</v>
      </c>
      <c r="D74" s="68">
        <v>100.447</v>
      </c>
      <c r="E74" s="68">
        <v>100.401</v>
      </c>
      <c r="F74" s="308">
        <v>4.9045300000000003</v>
      </c>
      <c r="G74" s="308">
        <v>4.3098900000000002</v>
      </c>
      <c r="H74" s="308">
        <v>5.8467799999999999</v>
      </c>
      <c r="I74" s="68">
        <v>0.47521999999999998</v>
      </c>
      <c r="J74" s="68">
        <v>0.35225000000000001</v>
      </c>
      <c r="K74" s="68">
        <v>4.3098900000000002</v>
      </c>
      <c r="L74" s="68">
        <v>0.43213000000000001</v>
      </c>
      <c r="M74" s="68">
        <v>0.47464000000000001</v>
      </c>
    </row>
    <row r="75" spans="1:13" x14ac:dyDescent="0.2">
      <c r="A75" s="68" t="s">
        <v>54</v>
      </c>
      <c r="B75" s="68" t="s">
        <v>70</v>
      </c>
      <c r="C75" s="68">
        <v>100.917</v>
      </c>
      <c r="D75" s="68">
        <v>101.093</v>
      </c>
      <c r="E75" s="68">
        <v>100.754</v>
      </c>
      <c r="F75" s="308">
        <v>5.0195699999999999</v>
      </c>
      <c r="G75" s="308">
        <v>4.67293</v>
      </c>
      <c r="H75" s="308">
        <v>5.8775399999999998</v>
      </c>
      <c r="I75" s="68">
        <v>0.64312999999999998</v>
      </c>
      <c r="J75" s="68">
        <v>0.38130999999999998</v>
      </c>
      <c r="K75" s="68">
        <v>4.67293</v>
      </c>
      <c r="L75" s="68">
        <v>0.35159000000000001</v>
      </c>
      <c r="M75" s="68">
        <v>0.47708</v>
      </c>
    </row>
    <row r="76" spans="1:13" x14ac:dyDescent="0.2">
      <c r="A76" s="68" t="s">
        <v>54</v>
      </c>
      <c r="B76" s="68" t="s">
        <v>71</v>
      </c>
      <c r="C76" s="68">
        <v>101.44</v>
      </c>
      <c r="D76" s="68">
        <v>101.292</v>
      </c>
      <c r="E76" s="68">
        <v>101.024</v>
      </c>
      <c r="F76" s="308">
        <v>4.9036400000000002</v>
      </c>
      <c r="G76" s="308">
        <v>4.6757400000000002</v>
      </c>
      <c r="H76" s="308">
        <v>6.1013700000000002</v>
      </c>
      <c r="I76" s="68">
        <v>0.19685</v>
      </c>
      <c r="J76" s="68">
        <v>0.38153999999999999</v>
      </c>
      <c r="K76" s="68">
        <v>4.6757400000000002</v>
      </c>
      <c r="L76" s="68">
        <v>0.26798</v>
      </c>
      <c r="M76" s="68">
        <v>0.49475999999999998</v>
      </c>
    </row>
    <row r="77" spans="1:13" x14ac:dyDescent="0.2">
      <c r="A77" s="68" t="s">
        <v>54</v>
      </c>
      <c r="B77" s="68" t="s">
        <v>72</v>
      </c>
      <c r="C77" s="68">
        <v>102.303</v>
      </c>
      <c r="D77" s="68">
        <v>101.621</v>
      </c>
      <c r="E77" s="68">
        <v>101.45099999999999</v>
      </c>
      <c r="F77" s="308">
        <v>4.7165299999999997</v>
      </c>
      <c r="G77" s="308">
        <v>4.5433000000000003</v>
      </c>
      <c r="H77" s="308">
        <v>6.0763299999999996</v>
      </c>
      <c r="I77" s="68">
        <v>0.32479999999999998</v>
      </c>
      <c r="J77" s="68">
        <v>0.37095</v>
      </c>
      <c r="K77" s="68">
        <v>4.5433000000000003</v>
      </c>
      <c r="L77" s="68">
        <v>0.42266999999999999</v>
      </c>
      <c r="M77" s="68">
        <v>0.49278</v>
      </c>
    </row>
    <row r="78" spans="1:13" x14ac:dyDescent="0.2">
      <c r="A78" s="68" t="s">
        <v>54</v>
      </c>
      <c r="B78" s="68" t="s">
        <v>73</v>
      </c>
      <c r="C78" s="68">
        <v>103.02</v>
      </c>
      <c r="D78" s="68">
        <v>102.07299999999999</v>
      </c>
      <c r="E78" s="68">
        <v>102.48399999999999</v>
      </c>
      <c r="F78" s="308">
        <v>4.8305499999999997</v>
      </c>
      <c r="G78" s="308">
        <v>4.3830099999999996</v>
      </c>
      <c r="H78" s="308">
        <v>6.3148799999999996</v>
      </c>
      <c r="I78" s="68">
        <v>0.44479000000000002</v>
      </c>
      <c r="J78" s="68">
        <v>0.35810999999999998</v>
      </c>
      <c r="K78" s="68">
        <v>4.3830099999999996</v>
      </c>
      <c r="L78" s="68">
        <v>1.01823</v>
      </c>
      <c r="M78" s="68">
        <v>0.51160000000000005</v>
      </c>
    </row>
    <row r="79" spans="1:13" x14ac:dyDescent="0.2">
      <c r="A79" s="68" t="s">
        <v>79</v>
      </c>
      <c r="B79" s="68" t="s">
        <v>62</v>
      </c>
      <c r="C79" s="68">
        <v>103.108</v>
      </c>
      <c r="D79" s="68">
        <v>102.078</v>
      </c>
      <c r="E79" s="68">
        <v>102.502</v>
      </c>
      <c r="F79" s="308">
        <v>4.3656100000000002</v>
      </c>
      <c r="G79" s="308">
        <v>4.0126299999999997</v>
      </c>
      <c r="H79" s="308">
        <v>5.1159400000000002</v>
      </c>
      <c r="I79" s="68">
        <v>4.8999999999999998E-3</v>
      </c>
      <c r="J79" s="68">
        <v>0.32839000000000002</v>
      </c>
      <c r="K79" s="68">
        <v>4.0126299999999997</v>
      </c>
      <c r="L79" s="68">
        <v>1.7559999999999999E-2</v>
      </c>
      <c r="M79" s="68">
        <v>0.41665000000000002</v>
      </c>
    </row>
    <row r="80" spans="1:13" x14ac:dyDescent="0.2">
      <c r="A80" s="68" t="s">
        <v>54</v>
      </c>
      <c r="B80" s="68" t="s">
        <v>63</v>
      </c>
      <c r="C80" s="68">
        <v>103.07899999999999</v>
      </c>
      <c r="D80" s="68">
        <v>102.468</v>
      </c>
      <c r="E80" s="68">
        <v>102.6</v>
      </c>
      <c r="F80" s="308">
        <v>3.94028</v>
      </c>
      <c r="G80" s="308">
        <v>4.0245699999999998</v>
      </c>
      <c r="H80" s="308">
        <v>3.7354599999999998</v>
      </c>
      <c r="I80" s="68">
        <v>0.38206000000000001</v>
      </c>
      <c r="J80" s="68">
        <v>0.32934999999999998</v>
      </c>
      <c r="K80" s="68">
        <v>4.0245699999999998</v>
      </c>
      <c r="L80" s="68">
        <v>9.5610000000000001E-2</v>
      </c>
      <c r="M80" s="68">
        <v>0.30608000000000002</v>
      </c>
    </row>
    <row r="81" spans="1:13" x14ac:dyDescent="0.2">
      <c r="A81" s="68" t="s">
        <v>54</v>
      </c>
      <c r="B81" s="68" t="s">
        <v>64</v>
      </c>
      <c r="C81" s="68">
        <v>103.476</v>
      </c>
      <c r="D81" s="68">
        <v>103.27500000000001</v>
      </c>
      <c r="E81" s="68">
        <v>103.157</v>
      </c>
      <c r="F81" s="308">
        <v>4.0041799999999999</v>
      </c>
      <c r="G81" s="308">
        <v>4.4533800000000001</v>
      </c>
      <c r="H81" s="308">
        <v>4.0413899999999998</v>
      </c>
      <c r="I81" s="68">
        <v>0.78756000000000004</v>
      </c>
      <c r="J81" s="68">
        <v>0.36375000000000002</v>
      </c>
      <c r="K81" s="68">
        <v>4.4533800000000001</v>
      </c>
      <c r="L81" s="68">
        <v>0.54288000000000003</v>
      </c>
      <c r="M81" s="68">
        <v>0.33069999999999999</v>
      </c>
    </row>
    <row r="82" spans="1:13" x14ac:dyDescent="0.2">
      <c r="A82" s="68" t="s">
        <v>54</v>
      </c>
      <c r="B82" s="68" t="s">
        <v>65</v>
      </c>
      <c r="C82" s="68">
        <v>103.53100000000001</v>
      </c>
      <c r="D82" s="68">
        <v>103.646</v>
      </c>
      <c r="E82" s="68">
        <v>103.795</v>
      </c>
      <c r="F82" s="308">
        <v>4.4134500000000001</v>
      </c>
      <c r="G82" s="308">
        <v>4.94062</v>
      </c>
      <c r="H82" s="308">
        <v>4.48813</v>
      </c>
      <c r="I82" s="68">
        <v>0.35924</v>
      </c>
      <c r="J82" s="68">
        <v>0.40267999999999998</v>
      </c>
      <c r="K82" s="68">
        <v>4.94062</v>
      </c>
      <c r="L82" s="68">
        <v>0.61846999999999996</v>
      </c>
      <c r="M82" s="68">
        <v>0.36653000000000002</v>
      </c>
    </row>
    <row r="83" spans="1:13" x14ac:dyDescent="0.2">
      <c r="A83" s="68" t="s">
        <v>54</v>
      </c>
      <c r="B83" s="68" t="s">
        <v>66</v>
      </c>
      <c r="C83" s="68">
        <v>103.233</v>
      </c>
      <c r="D83" s="68">
        <v>103.827</v>
      </c>
      <c r="E83" s="68">
        <v>103.79600000000001</v>
      </c>
      <c r="F83" s="308">
        <v>4.2819900000000004</v>
      </c>
      <c r="G83" s="308">
        <v>4.6637000000000004</v>
      </c>
      <c r="H83" s="308">
        <v>4.5877699999999999</v>
      </c>
      <c r="I83" s="68">
        <v>0.17463000000000001</v>
      </c>
      <c r="J83" s="68">
        <v>0.38057000000000002</v>
      </c>
      <c r="K83" s="68">
        <v>4.6637000000000004</v>
      </c>
      <c r="L83" s="68">
        <v>9.6000000000000002E-4</v>
      </c>
      <c r="M83" s="68">
        <v>0.3745</v>
      </c>
    </row>
    <row r="84" spans="1:13" x14ac:dyDescent="0.2">
      <c r="A84" s="68" t="s">
        <v>54</v>
      </c>
      <c r="B84" s="68" t="s">
        <v>67</v>
      </c>
      <c r="C84" s="68">
        <v>103.29900000000001</v>
      </c>
      <c r="D84" s="68">
        <v>103.893</v>
      </c>
      <c r="E84" s="68">
        <v>104.041</v>
      </c>
      <c r="F84" s="308">
        <v>3.9471500000000002</v>
      </c>
      <c r="G84" s="308">
        <v>4.3564699999999998</v>
      </c>
      <c r="H84" s="308">
        <v>4.6835000000000004</v>
      </c>
      <c r="I84" s="68">
        <v>6.3570000000000002E-2</v>
      </c>
      <c r="J84" s="68">
        <v>0.35598999999999997</v>
      </c>
      <c r="K84" s="68">
        <v>4.3564699999999998</v>
      </c>
      <c r="L84" s="68">
        <v>0.23604</v>
      </c>
      <c r="M84" s="68">
        <v>0.38216</v>
      </c>
    </row>
    <row r="85" spans="1:13" x14ac:dyDescent="0.2">
      <c r="A85" s="68" t="s">
        <v>54</v>
      </c>
      <c r="B85" s="68" t="s">
        <v>68</v>
      </c>
      <c r="C85" s="68">
        <v>103.687</v>
      </c>
      <c r="D85" s="68">
        <v>103.99299999999999</v>
      </c>
      <c r="E85" s="68">
        <v>104.145</v>
      </c>
      <c r="F85" s="308">
        <v>3.7813400000000001</v>
      </c>
      <c r="G85" s="308">
        <v>4.0222199999999999</v>
      </c>
      <c r="H85" s="308">
        <v>4.1772900000000002</v>
      </c>
      <c r="I85" s="68">
        <v>9.6250000000000002E-2</v>
      </c>
      <c r="J85" s="68">
        <v>0.32916000000000001</v>
      </c>
      <c r="K85" s="68">
        <v>4.0222199999999999</v>
      </c>
      <c r="L85" s="68">
        <v>9.9959999999999993E-2</v>
      </c>
      <c r="M85" s="68">
        <v>0.34161999999999998</v>
      </c>
    </row>
    <row r="86" spans="1:13" x14ac:dyDescent="0.2">
      <c r="A86" s="68" t="s">
        <v>54</v>
      </c>
      <c r="B86" s="68" t="s">
        <v>69</v>
      </c>
      <c r="C86" s="68">
        <v>103.67</v>
      </c>
      <c r="D86" s="68">
        <v>104.003</v>
      </c>
      <c r="E86" s="68">
        <v>104.134</v>
      </c>
      <c r="F86" s="308">
        <v>3.1624400000000001</v>
      </c>
      <c r="G86" s="308">
        <v>3.5401799999999999</v>
      </c>
      <c r="H86" s="308">
        <v>3.7180900000000001</v>
      </c>
      <c r="I86" s="68">
        <v>9.6200000000000001E-3</v>
      </c>
      <c r="J86" s="68">
        <v>0.29032999999999998</v>
      </c>
      <c r="K86" s="68">
        <v>3.5401799999999999</v>
      </c>
      <c r="L86" s="68">
        <v>-1.056E-2</v>
      </c>
      <c r="M86" s="68">
        <v>0.30468000000000001</v>
      </c>
    </row>
    <row r="87" spans="1:13" x14ac:dyDescent="0.2">
      <c r="A87" s="68" t="s">
        <v>54</v>
      </c>
      <c r="B87" s="68" t="s">
        <v>70</v>
      </c>
      <c r="C87" s="68">
        <v>103.94199999999999</v>
      </c>
      <c r="D87" s="68">
        <v>104.124</v>
      </c>
      <c r="E87" s="68">
        <v>104.35599999999999</v>
      </c>
      <c r="F87" s="308">
        <v>2.9975100000000001</v>
      </c>
      <c r="G87" s="308">
        <v>2.99823</v>
      </c>
      <c r="H87" s="308">
        <v>3.57504</v>
      </c>
      <c r="I87" s="68">
        <v>0.11634</v>
      </c>
      <c r="J87" s="68">
        <v>0.24648</v>
      </c>
      <c r="K87" s="68">
        <v>2.99823</v>
      </c>
      <c r="L87" s="68">
        <v>0.21318999999999999</v>
      </c>
      <c r="M87" s="68">
        <v>0.29315000000000002</v>
      </c>
    </row>
    <row r="88" spans="1:13" x14ac:dyDescent="0.2">
      <c r="A88" s="68" t="s">
        <v>54</v>
      </c>
      <c r="B88" s="68" t="s">
        <v>71</v>
      </c>
      <c r="C88" s="68">
        <v>104.503</v>
      </c>
      <c r="D88" s="68">
        <v>104.54300000000001</v>
      </c>
      <c r="E88" s="68">
        <v>104.863</v>
      </c>
      <c r="F88" s="308">
        <v>3.01952</v>
      </c>
      <c r="G88" s="308">
        <v>3.20953</v>
      </c>
      <c r="H88" s="308">
        <v>3.80009</v>
      </c>
      <c r="I88" s="68">
        <v>0.40239999999999998</v>
      </c>
      <c r="J88" s="68">
        <v>0.26361000000000001</v>
      </c>
      <c r="K88" s="68">
        <v>3.20953</v>
      </c>
      <c r="L88" s="68">
        <v>0.48583999999999999</v>
      </c>
      <c r="M88" s="68">
        <v>0.31129000000000001</v>
      </c>
    </row>
    <row r="89" spans="1:13" x14ac:dyDescent="0.2">
      <c r="A89" s="68" t="s">
        <v>54</v>
      </c>
      <c r="B89" s="68" t="s">
        <v>72</v>
      </c>
      <c r="C89" s="68">
        <v>105.346</v>
      </c>
      <c r="D89" s="68">
        <v>105.06</v>
      </c>
      <c r="E89" s="68">
        <v>104.71599999999999</v>
      </c>
      <c r="F89" s="308">
        <v>2.9744999999999999</v>
      </c>
      <c r="G89" s="308">
        <v>3.3841399999999999</v>
      </c>
      <c r="H89" s="308">
        <v>3.2183000000000002</v>
      </c>
      <c r="I89" s="68">
        <v>0.49453000000000003</v>
      </c>
      <c r="J89" s="68">
        <v>0.27772999999999998</v>
      </c>
      <c r="K89" s="68">
        <v>3.3841399999999999</v>
      </c>
      <c r="L89" s="68">
        <v>-0.14018</v>
      </c>
      <c r="M89" s="68">
        <v>0.26432</v>
      </c>
    </row>
    <row r="90" spans="1:13" x14ac:dyDescent="0.2">
      <c r="A90" s="68" t="s">
        <v>54</v>
      </c>
      <c r="B90" s="68" t="s">
        <v>73</v>
      </c>
      <c r="C90" s="68">
        <v>105.934</v>
      </c>
      <c r="D90" s="68">
        <v>105.764</v>
      </c>
      <c r="E90" s="68">
        <v>105.371</v>
      </c>
      <c r="F90" s="308">
        <v>2.8285800000000001</v>
      </c>
      <c r="G90" s="308">
        <v>3.6160399999999999</v>
      </c>
      <c r="H90" s="308">
        <v>2.8170299999999999</v>
      </c>
      <c r="I90" s="68">
        <v>0.67008999999999996</v>
      </c>
      <c r="J90" s="68">
        <v>0.29644999999999999</v>
      </c>
      <c r="K90" s="68">
        <v>3.6160399999999999</v>
      </c>
      <c r="L90" s="68">
        <v>0.62549999999999994</v>
      </c>
      <c r="M90" s="68">
        <v>0.23177</v>
      </c>
    </row>
    <row r="91" spans="1:13" x14ac:dyDescent="0.2">
      <c r="A91" s="68" t="s">
        <v>80</v>
      </c>
      <c r="B91" s="68" t="s">
        <v>62</v>
      </c>
      <c r="C91" s="68">
        <v>106.447</v>
      </c>
      <c r="D91" s="68">
        <v>105.80500000000001</v>
      </c>
      <c r="E91" s="68">
        <v>106.336</v>
      </c>
      <c r="F91" s="308">
        <v>3.2383500000000001</v>
      </c>
      <c r="G91" s="308">
        <v>3.6511300000000002</v>
      </c>
      <c r="H91" s="308">
        <v>3.7404099999999998</v>
      </c>
      <c r="I91" s="68">
        <v>3.8769999999999999E-2</v>
      </c>
      <c r="J91" s="68">
        <v>0.29927999999999999</v>
      </c>
      <c r="K91" s="68">
        <v>3.6511300000000002</v>
      </c>
      <c r="L91" s="68">
        <v>0.91581000000000001</v>
      </c>
      <c r="M91" s="68">
        <v>0.30647999999999997</v>
      </c>
    </row>
    <row r="92" spans="1:13" x14ac:dyDescent="0.2">
      <c r="A92" s="68" t="s">
        <v>54</v>
      </c>
      <c r="B92" s="68" t="s">
        <v>63</v>
      </c>
      <c r="C92" s="68">
        <v>106.889</v>
      </c>
      <c r="D92" s="68">
        <v>106.062</v>
      </c>
      <c r="E92" s="68">
        <v>106.928</v>
      </c>
      <c r="F92" s="308">
        <v>3.6961900000000001</v>
      </c>
      <c r="G92" s="308">
        <v>3.5074399999999999</v>
      </c>
      <c r="H92" s="308">
        <v>4.2183200000000003</v>
      </c>
      <c r="I92" s="68">
        <v>0.2429</v>
      </c>
      <c r="J92" s="68">
        <v>0.28769</v>
      </c>
      <c r="K92" s="68">
        <v>3.5074399999999999</v>
      </c>
      <c r="L92" s="68">
        <v>0.55672999999999995</v>
      </c>
      <c r="M92" s="68">
        <v>0.34490999999999999</v>
      </c>
    </row>
    <row r="93" spans="1:13" x14ac:dyDescent="0.2">
      <c r="A93" s="68" t="s">
        <v>54</v>
      </c>
      <c r="B93" s="68" t="s">
        <v>64</v>
      </c>
      <c r="C93" s="68">
        <v>106.83799999999999</v>
      </c>
      <c r="D93" s="68">
        <v>106.184</v>
      </c>
      <c r="E93" s="68">
        <v>106.52500000000001</v>
      </c>
      <c r="F93" s="308">
        <v>3.2490600000000001</v>
      </c>
      <c r="G93" s="308">
        <v>2.8167499999999999</v>
      </c>
      <c r="H93" s="308">
        <v>3.2649300000000001</v>
      </c>
      <c r="I93" s="68">
        <v>0.11502999999999999</v>
      </c>
      <c r="J93" s="68">
        <v>0.23175000000000001</v>
      </c>
      <c r="K93" s="68">
        <v>2.8167499999999999</v>
      </c>
      <c r="L93" s="68">
        <v>-0.37689</v>
      </c>
      <c r="M93" s="68">
        <v>0.26808999999999999</v>
      </c>
    </row>
    <row r="94" spans="1:13" x14ac:dyDescent="0.2">
      <c r="A94" s="68" t="s">
        <v>54</v>
      </c>
      <c r="B94" s="68" t="s">
        <v>65</v>
      </c>
      <c r="C94" s="68">
        <v>105.755</v>
      </c>
      <c r="D94" s="68">
        <v>105.511</v>
      </c>
      <c r="E94" s="68">
        <v>105.398</v>
      </c>
      <c r="F94" s="308">
        <v>2.1481499999999998</v>
      </c>
      <c r="G94" s="308">
        <v>1.79939</v>
      </c>
      <c r="H94" s="308">
        <v>1.5443899999999999</v>
      </c>
      <c r="I94" s="68">
        <v>-0.63380999999999998</v>
      </c>
      <c r="J94" s="68">
        <v>0.14873</v>
      </c>
      <c r="K94" s="68">
        <v>1.79939</v>
      </c>
      <c r="L94" s="68">
        <v>-1.0579700000000001</v>
      </c>
      <c r="M94" s="68">
        <v>0.1278</v>
      </c>
    </row>
    <row r="95" spans="1:13" x14ac:dyDescent="0.2">
      <c r="A95" s="68" t="s">
        <v>54</v>
      </c>
      <c r="B95" s="68" t="s">
        <v>66</v>
      </c>
      <c r="C95" s="68">
        <v>106.16200000000001</v>
      </c>
      <c r="D95" s="68">
        <v>106.58499999999999</v>
      </c>
      <c r="E95" s="68">
        <v>105.343</v>
      </c>
      <c r="F95" s="308">
        <v>2.8372700000000002</v>
      </c>
      <c r="G95" s="308">
        <v>2.6563400000000001</v>
      </c>
      <c r="H95" s="308">
        <v>1.4904200000000001</v>
      </c>
      <c r="I95" s="68">
        <v>1.0179</v>
      </c>
      <c r="J95" s="68">
        <v>0.21870999999999999</v>
      </c>
      <c r="K95" s="68">
        <v>2.6563400000000001</v>
      </c>
      <c r="L95" s="68">
        <v>-5.2179999999999997E-2</v>
      </c>
      <c r="M95" s="68">
        <v>0.12336</v>
      </c>
    </row>
    <row r="96" spans="1:13" x14ac:dyDescent="0.2">
      <c r="A96" s="68" t="s">
        <v>54</v>
      </c>
      <c r="B96" s="68" t="s">
        <v>67</v>
      </c>
      <c r="C96" s="68">
        <v>106.74299999999999</v>
      </c>
      <c r="D96" s="68">
        <v>107.05200000000001</v>
      </c>
      <c r="E96" s="68">
        <v>106.157</v>
      </c>
      <c r="F96" s="308">
        <v>3.3340100000000001</v>
      </c>
      <c r="G96" s="308">
        <v>3.0406300000000002</v>
      </c>
      <c r="H96" s="308">
        <v>2.0338099999999999</v>
      </c>
      <c r="I96" s="68">
        <v>0.43814999999999998</v>
      </c>
      <c r="J96" s="68">
        <v>0.24992</v>
      </c>
      <c r="K96" s="68">
        <v>3.0406300000000002</v>
      </c>
      <c r="L96" s="68">
        <v>0.77271000000000001</v>
      </c>
      <c r="M96" s="68">
        <v>0.16792000000000001</v>
      </c>
    </row>
    <row r="97" spans="1:13" x14ac:dyDescent="0.2">
      <c r="A97" s="68" t="s">
        <v>54</v>
      </c>
      <c r="B97" s="68" t="s">
        <v>68</v>
      </c>
      <c r="C97" s="68">
        <v>107.444</v>
      </c>
      <c r="D97" s="68">
        <v>107.417</v>
      </c>
      <c r="E97" s="68">
        <v>106.851</v>
      </c>
      <c r="F97" s="308">
        <v>3.6234099999999998</v>
      </c>
      <c r="G97" s="308">
        <v>3.2925300000000002</v>
      </c>
      <c r="H97" s="308">
        <v>2.5983000000000001</v>
      </c>
      <c r="I97" s="68">
        <v>0.34095999999999999</v>
      </c>
      <c r="J97" s="68">
        <v>0.27032</v>
      </c>
      <c r="K97" s="68">
        <v>3.2925300000000002</v>
      </c>
      <c r="L97" s="68">
        <v>0.65375000000000005</v>
      </c>
      <c r="M97" s="68">
        <v>0.21399000000000001</v>
      </c>
    </row>
    <row r="98" spans="1:13" x14ac:dyDescent="0.2">
      <c r="A98" s="68" t="s">
        <v>54</v>
      </c>
      <c r="B98" s="68" t="s">
        <v>69</v>
      </c>
      <c r="C98" s="68">
        <v>107.867</v>
      </c>
      <c r="D98" s="68">
        <v>107.944</v>
      </c>
      <c r="E98" s="68">
        <v>107.614</v>
      </c>
      <c r="F98" s="308">
        <v>4.0484200000000001</v>
      </c>
      <c r="G98" s="308">
        <v>3.78931</v>
      </c>
      <c r="H98" s="308">
        <v>3.34185</v>
      </c>
      <c r="I98" s="68">
        <v>0.49060999999999999</v>
      </c>
      <c r="J98" s="68">
        <v>0.31041999999999997</v>
      </c>
      <c r="K98" s="68">
        <v>3.78931</v>
      </c>
      <c r="L98" s="68">
        <v>0.71408000000000005</v>
      </c>
      <c r="M98" s="68">
        <v>0.27431</v>
      </c>
    </row>
    <row r="99" spans="1:13" x14ac:dyDescent="0.2">
      <c r="A99" s="68" t="s">
        <v>54</v>
      </c>
      <c r="B99" s="68" t="s">
        <v>70</v>
      </c>
      <c r="C99" s="68">
        <v>108.114</v>
      </c>
      <c r="D99" s="68">
        <v>108.401</v>
      </c>
      <c r="E99" s="68">
        <v>107.6</v>
      </c>
      <c r="F99" s="308">
        <v>4.0137799999999997</v>
      </c>
      <c r="G99" s="308">
        <v>4.1075999999999997</v>
      </c>
      <c r="H99" s="308">
        <v>3.10859</v>
      </c>
      <c r="I99" s="68">
        <v>0.42337000000000002</v>
      </c>
      <c r="J99" s="68">
        <v>0.33601999999999999</v>
      </c>
      <c r="K99" s="68">
        <v>4.1075999999999997</v>
      </c>
      <c r="L99" s="68">
        <v>-1.3010000000000001E-2</v>
      </c>
      <c r="M99" s="68">
        <v>0.25542999999999999</v>
      </c>
    </row>
    <row r="100" spans="1:13" x14ac:dyDescent="0.2">
      <c r="A100" s="68" t="s">
        <v>54</v>
      </c>
      <c r="B100" s="68" t="s">
        <v>71</v>
      </c>
      <c r="C100" s="68">
        <v>108.774</v>
      </c>
      <c r="D100" s="68">
        <v>108.88500000000001</v>
      </c>
      <c r="E100" s="68">
        <v>108.53400000000001</v>
      </c>
      <c r="F100" s="308">
        <v>4.0869600000000004</v>
      </c>
      <c r="G100" s="308">
        <v>4.1533100000000003</v>
      </c>
      <c r="H100" s="308">
        <v>3.5007600000000001</v>
      </c>
      <c r="I100" s="68">
        <v>0.44649</v>
      </c>
      <c r="J100" s="68">
        <v>0.33968999999999999</v>
      </c>
      <c r="K100" s="68">
        <v>4.1533100000000003</v>
      </c>
      <c r="L100" s="68">
        <v>0.86802999999999997</v>
      </c>
      <c r="M100" s="68">
        <v>0.28715000000000002</v>
      </c>
    </row>
    <row r="101" spans="1:13" x14ac:dyDescent="0.2">
      <c r="A101" s="68" t="s">
        <v>54</v>
      </c>
      <c r="B101" s="68" t="s">
        <v>72</v>
      </c>
      <c r="C101" s="68">
        <v>108.85599999999999</v>
      </c>
      <c r="D101" s="68">
        <v>108.789</v>
      </c>
      <c r="E101" s="68">
        <v>108.35</v>
      </c>
      <c r="F101" s="308">
        <v>3.33188</v>
      </c>
      <c r="G101" s="308">
        <v>3.5493999999999999</v>
      </c>
      <c r="H101" s="308">
        <v>3.4703400000000002</v>
      </c>
      <c r="I101" s="68">
        <v>-8.8169999999999998E-2</v>
      </c>
      <c r="J101" s="68">
        <v>0.29108000000000001</v>
      </c>
      <c r="K101" s="68">
        <v>3.5493999999999999</v>
      </c>
      <c r="L101" s="68">
        <v>-0.16952999999999999</v>
      </c>
      <c r="M101" s="68">
        <v>0.28469</v>
      </c>
    </row>
    <row r="102" spans="1:13" x14ac:dyDescent="0.2">
      <c r="A102" s="68" t="s">
        <v>54</v>
      </c>
      <c r="B102" s="68" t="s">
        <v>73</v>
      </c>
      <c r="C102" s="68">
        <v>109.271</v>
      </c>
      <c r="D102" s="68">
        <v>109.301</v>
      </c>
      <c r="E102" s="68">
        <v>109.09699999999999</v>
      </c>
      <c r="F102" s="308">
        <v>3.1500699999999999</v>
      </c>
      <c r="G102" s="308">
        <v>3.3442400000000001</v>
      </c>
      <c r="H102" s="308">
        <v>3.5360800000000001</v>
      </c>
      <c r="I102" s="68">
        <v>0.47064</v>
      </c>
      <c r="J102" s="68">
        <v>0.27450000000000002</v>
      </c>
      <c r="K102" s="68">
        <v>3.3442400000000001</v>
      </c>
      <c r="L102" s="68">
        <v>0.68942999999999999</v>
      </c>
      <c r="M102" s="68">
        <v>0.28999999999999998</v>
      </c>
    </row>
    <row r="103" spans="1:13" x14ac:dyDescent="0.2">
      <c r="A103" s="68" t="s">
        <v>524</v>
      </c>
      <c r="B103" s="68" t="s">
        <v>62</v>
      </c>
      <c r="C103" s="68">
        <v>110.21</v>
      </c>
      <c r="D103" s="68">
        <v>110.25700000000001</v>
      </c>
      <c r="E103" s="68">
        <v>110.81699999999999</v>
      </c>
      <c r="F103" s="308">
        <v>3.5350899999999998</v>
      </c>
      <c r="G103" s="308">
        <v>4.2077400000000003</v>
      </c>
      <c r="H103" s="308">
        <v>4.2140000000000004</v>
      </c>
      <c r="I103" s="68">
        <v>0.87465000000000004</v>
      </c>
      <c r="J103" s="68">
        <v>0.34405999999999998</v>
      </c>
      <c r="K103" s="68">
        <v>4.2077400000000003</v>
      </c>
      <c r="L103" s="68">
        <v>1.5765800000000001</v>
      </c>
      <c r="M103" s="68">
        <v>0.34455999999999998</v>
      </c>
    </row>
    <row r="104" spans="1:13" x14ac:dyDescent="0.2">
      <c r="A104" s="68" t="s">
        <v>54</v>
      </c>
      <c r="B104" s="68" t="s">
        <v>63</v>
      </c>
      <c r="C104" s="68">
        <v>110.907</v>
      </c>
      <c r="D104" s="68">
        <v>110.926</v>
      </c>
      <c r="E104" s="68">
        <v>111.42400000000001</v>
      </c>
      <c r="F104" s="308">
        <v>3.7590400000000002</v>
      </c>
      <c r="G104" s="308">
        <v>4.5860000000000003</v>
      </c>
      <c r="H104" s="308">
        <v>4.2046999999999999</v>
      </c>
      <c r="I104" s="68">
        <v>0.60675999999999997</v>
      </c>
      <c r="J104" s="68">
        <v>0.37436000000000003</v>
      </c>
      <c r="K104" s="68">
        <v>4.5860000000000003</v>
      </c>
      <c r="L104" s="68">
        <v>0.54774999999999996</v>
      </c>
      <c r="M104" s="68">
        <v>0.34381</v>
      </c>
    </row>
    <row r="105" spans="1:13" x14ac:dyDescent="0.2">
      <c r="A105" s="68" t="s">
        <v>54</v>
      </c>
      <c r="B105" s="68" t="s">
        <v>64</v>
      </c>
      <c r="C105" s="68">
        <v>111.824</v>
      </c>
      <c r="D105" s="68">
        <v>111.779</v>
      </c>
      <c r="E105" s="68">
        <v>112.164</v>
      </c>
      <c r="F105" s="308">
        <v>4.6668799999999999</v>
      </c>
      <c r="G105" s="308">
        <v>5.2691600000000003</v>
      </c>
      <c r="H105" s="308">
        <v>5.29359</v>
      </c>
      <c r="I105" s="68">
        <v>0.76898</v>
      </c>
      <c r="J105" s="68">
        <v>0.42884</v>
      </c>
      <c r="K105" s="68">
        <v>5.2691600000000003</v>
      </c>
      <c r="L105" s="68">
        <v>0.66413</v>
      </c>
      <c r="M105" s="68">
        <v>0.43078</v>
      </c>
    </row>
    <row r="106" spans="1:13" x14ac:dyDescent="0.2">
      <c r="A106" s="68" t="s">
        <v>54</v>
      </c>
      <c r="B106" s="68" t="s">
        <v>65</v>
      </c>
      <c r="C106" s="68">
        <v>112.19</v>
      </c>
      <c r="D106" s="68">
        <v>112.428</v>
      </c>
      <c r="E106" s="68">
        <v>112.512</v>
      </c>
      <c r="F106" s="308">
        <v>6.0848199999999997</v>
      </c>
      <c r="G106" s="308">
        <v>6.5557100000000004</v>
      </c>
      <c r="H106" s="308">
        <v>6.7496499999999999</v>
      </c>
      <c r="I106" s="68">
        <v>0.58060999999999996</v>
      </c>
      <c r="J106" s="68">
        <v>0.53054999999999997</v>
      </c>
      <c r="K106" s="68">
        <v>6.5557100000000004</v>
      </c>
      <c r="L106" s="68">
        <v>0.31025999999999998</v>
      </c>
      <c r="M106" s="68">
        <v>0.54579</v>
      </c>
    </row>
    <row r="107" spans="1:13" x14ac:dyDescent="0.2">
      <c r="A107" s="68" t="s">
        <v>54</v>
      </c>
      <c r="B107" s="68" t="s">
        <v>66</v>
      </c>
      <c r="C107" s="68">
        <v>112.419</v>
      </c>
      <c r="D107" s="68">
        <v>113.355</v>
      </c>
      <c r="E107" s="68">
        <v>113.346</v>
      </c>
      <c r="F107" s="308">
        <v>5.8938199999999998</v>
      </c>
      <c r="G107" s="308">
        <v>6.3517400000000004</v>
      </c>
      <c r="H107" s="308">
        <v>7.5970899999999997</v>
      </c>
      <c r="I107" s="68">
        <v>0.82452999999999999</v>
      </c>
      <c r="J107" s="68">
        <v>0.51449999999999996</v>
      </c>
      <c r="K107" s="68">
        <v>6.3517400000000004</v>
      </c>
      <c r="L107" s="68">
        <v>0.74124999999999996</v>
      </c>
      <c r="M107" s="68">
        <v>0.61206000000000005</v>
      </c>
    </row>
    <row r="108" spans="1:13" x14ac:dyDescent="0.2">
      <c r="A108" s="68" t="s">
        <v>54</v>
      </c>
      <c r="B108" s="68" t="s">
        <v>67</v>
      </c>
      <c r="C108" s="68">
        <v>113.018</v>
      </c>
      <c r="D108" s="68">
        <v>114.01600000000001</v>
      </c>
      <c r="E108" s="68">
        <v>113.902</v>
      </c>
      <c r="F108" s="308">
        <v>5.8786100000000001</v>
      </c>
      <c r="G108" s="308">
        <v>6.5052500000000002</v>
      </c>
      <c r="H108" s="308">
        <v>7.2957999999999998</v>
      </c>
      <c r="I108" s="68">
        <v>0.58311999999999997</v>
      </c>
      <c r="J108" s="68">
        <v>0.52658000000000005</v>
      </c>
      <c r="K108" s="68">
        <v>6.5052500000000002</v>
      </c>
      <c r="L108" s="68">
        <v>0.49053000000000002</v>
      </c>
      <c r="M108" s="68">
        <v>0.58855000000000002</v>
      </c>
    </row>
    <row r="109" spans="1:13" x14ac:dyDescent="0.2">
      <c r="A109" s="68" t="s">
        <v>54</v>
      </c>
      <c r="B109" s="68" t="s">
        <v>68</v>
      </c>
      <c r="C109" s="68">
        <v>113.682</v>
      </c>
      <c r="D109" s="68">
        <v>114.381</v>
      </c>
      <c r="E109" s="68">
        <v>114.825</v>
      </c>
      <c r="F109" s="308">
        <v>5.8058199999999998</v>
      </c>
      <c r="G109" s="308">
        <v>6.4831500000000002</v>
      </c>
      <c r="H109" s="308">
        <v>7.4627299999999996</v>
      </c>
      <c r="I109" s="68">
        <v>0.32013000000000003</v>
      </c>
      <c r="J109" s="68">
        <v>0.52483999999999997</v>
      </c>
      <c r="K109" s="68">
        <v>6.4831500000000002</v>
      </c>
      <c r="L109" s="68">
        <v>0.81035000000000001</v>
      </c>
      <c r="M109" s="68">
        <v>0.60158</v>
      </c>
    </row>
    <row r="110" spans="1:13" x14ac:dyDescent="0.2">
      <c r="A110" s="68" t="s">
        <v>54</v>
      </c>
      <c r="B110" s="68" t="s">
        <v>69</v>
      </c>
      <c r="C110" s="68">
        <v>113.899</v>
      </c>
      <c r="D110" s="68">
        <v>114.886</v>
      </c>
      <c r="E110" s="68">
        <v>114.941</v>
      </c>
      <c r="F110" s="308">
        <v>5.5920699999999997</v>
      </c>
      <c r="G110" s="308">
        <v>6.4311100000000003</v>
      </c>
      <c r="H110" s="308">
        <v>6.8085899999999997</v>
      </c>
      <c r="I110" s="68">
        <v>0.44151000000000001</v>
      </c>
      <c r="J110" s="68">
        <v>0.52075000000000005</v>
      </c>
      <c r="K110" s="68">
        <v>6.4311100000000003</v>
      </c>
      <c r="L110" s="68">
        <v>0.10102</v>
      </c>
      <c r="M110" s="68">
        <v>0.55040999999999995</v>
      </c>
    </row>
    <row r="111" spans="1:13" x14ac:dyDescent="0.2">
      <c r="A111" s="68" t="s">
        <v>54</v>
      </c>
      <c r="B111" s="68" t="s">
        <v>70</v>
      </c>
      <c r="C111" s="68">
        <v>114.601</v>
      </c>
      <c r="D111" s="68">
        <v>115.61</v>
      </c>
      <c r="E111" s="68">
        <v>115.378</v>
      </c>
      <c r="F111" s="308">
        <v>6.0001499999999997</v>
      </c>
      <c r="G111" s="308">
        <v>6.6503100000000002</v>
      </c>
      <c r="H111" s="308">
        <v>7.2286200000000003</v>
      </c>
      <c r="I111" s="68">
        <v>0.63019000000000003</v>
      </c>
      <c r="J111" s="68">
        <v>0.53798000000000001</v>
      </c>
      <c r="K111" s="68">
        <v>6.6503100000000002</v>
      </c>
      <c r="L111" s="68">
        <v>0.38019999999999998</v>
      </c>
      <c r="M111" s="68">
        <v>0.58330000000000004</v>
      </c>
    </row>
    <row r="112" spans="1:13" x14ac:dyDescent="0.2">
      <c r="A112" s="68" t="s">
        <v>54</v>
      </c>
      <c r="B112" s="68" t="s">
        <v>71</v>
      </c>
      <c r="C112" s="68">
        <v>115.56100000000001</v>
      </c>
      <c r="D112" s="68">
        <v>116.289</v>
      </c>
      <c r="E112" s="68">
        <v>116.32299999999999</v>
      </c>
      <c r="F112" s="308">
        <v>6.2395399999999999</v>
      </c>
      <c r="G112" s="308">
        <v>6.79983</v>
      </c>
      <c r="H112" s="308">
        <v>7.1765499999999998</v>
      </c>
      <c r="I112" s="68">
        <v>0.58731999999999995</v>
      </c>
      <c r="J112" s="68">
        <v>0.54971999999999999</v>
      </c>
      <c r="K112" s="68">
        <v>6.79983</v>
      </c>
      <c r="L112" s="68">
        <v>0.81904999999999994</v>
      </c>
      <c r="M112" s="68">
        <v>0.57923000000000002</v>
      </c>
    </row>
    <row r="113" spans="1:13" x14ac:dyDescent="0.2">
      <c r="A113" s="68" t="s">
        <v>54</v>
      </c>
      <c r="B113" s="68" t="s">
        <v>72</v>
      </c>
      <c r="C113" s="68">
        <v>116.884</v>
      </c>
      <c r="D113" s="68">
        <v>116.854</v>
      </c>
      <c r="E113" s="68">
        <v>117.282</v>
      </c>
      <c r="F113" s="308">
        <v>7.3748800000000001</v>
      </c>
      <c r="G113" s="308">
        <v>7.41343</v>
      </c>
      <c r="H113" s="308">
        <v>8.2436500000000006</v>
      </c>
      <c r="I113" s="68">
        <v>0.48586000000000001</v>
      </c>
      <c r="J113" s="68">
        <v>0.59774000000000005</v>
      </c>
      <c r="K113" s="68">
        <v>7.41343</v>
      </c>
      <c r="L113" s="68">
        <v>0.82443</v>
      </c>
      <c r="M113" s="68">
        <v>0.6623</v>
      </c>
    </row>
    <row r="114" spans="1:13" x14ac:dyDescent="0.2">
      <c r="A114" s="68" t="s">
        <v>54</v>
      </c>
      <c r="B114" s="68" t="s">
        <v>73</v>
      </c>
      <c r="C114" s="68">
        <v>117.30800000000001</v>
      </c>
      <c r="D114" s="68">
        <v>117.23399999999999</v>
      </c>
      <c r="E114" s="68">
        <v>118.19199999999999</v>
      </c>
      <c r="F114" s="308">
        <v>7.3551099999999998</v>
      </c>
      <c r="G114" s="308">
        <v>7.2579399999999996</v>
      </c>
      <c r="H114" s="308">
        <v>8.3366199999999999</v>
      </c>
      <c r="I114" s="68">
        <v>0.32518999999999998</v>
      </c>
      <c r="J114" s="68">
        <v>0.58559000000000005</v>
      </c>
      <c r="K114" s="68">
        <v>7.2579399999999996</v>
      </c>
      <c r="L114" s="68">
        <v>0.77590999999999999</v>
      </c>
      <c r="M114" s="68">
        <v>0.66951000000000005</v>
      </c>
    </row>
  </sheetData>
  <mergeCells count="1">
    <mergeCell ref="H1:I1"/>
  </mergeCells>
  <hyperlinks>
    <hyperlink ref="H1:I1" location="Index!A1" display="Regresar al Índice" xr:uid="{DA5BBB02-FC80-461C-81A7-23ABECD82BA2}"/>
  </hyperlinks>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B9512-7363-4CF1-BFB7-7A05C7AEF423}">
  <sheetPr codeName="Hoja40"/>
  <dimension ref="A1:I61"/>
  <sheetViews>
    <sheetView workbookViewId="0"/>
  </sheetViews>
  <sheetFormatPr baseColWidth="10" defaultRowHeight="14.25" x14ac:dyDescent="0.2"/>
  <cols>
    <col min="1" max="16384" width="11.42578125" style="68"/>
  </cols>
  <sheetData>
    <row r="1" spans="1:9" x14ac:dyDescent="0.2">
      <c r="A1" s="13" t="s">
        <v>1207</v>
      </c>
      <c r="H1" s="291" t="s">
        <v>38</v>
      </c>
      <c r="I1" s="291"/>
    </row>
    <row r="2" spans="1:9" x14ac:dyDescent="0.2">
      <c r="A2" s="68" t="s">
        <v>55</v>
      </c>
    </row>
    <row r="6" spans="1:9" x14ac:dyDescent="0.2">
      <c r="A6" s="68" t="s">
        <v>512</v>
      </c>
      <c r="B6" s="68" t="s">
        <v>1103</v>
      </c>
      <c r="C6" s="68" t="s">
        <v>1104</v>
      </c>
      <c r="D6" s="68" t="s">
        <v>1105</v>
      </c>
      <c r="E6" s="68" t="s">
        <v>933</v>
      </c>
    </row>
    <row r="7" spans="1:9" x14ac:dyDescent="0.2">
      <c r="A7" s="68" t="s">
        <v>90</v>
      </c>
      <c r="B7" s="68">
        <v>5.08</v>
      </c>
      <c r="C7" s="68">
        <v>0.42</v>
      </c>
      <c r="D7" s="68">
        <v>5.08</v>
      </c>
      <c r="E7" s="68">
        <v>55</v>
      </c>
    </row>
    <row r="8" spans="1:9" x14ac:dyDescent="0.2">
      <c r="A8" s="68" t="s">
        <v>114</v>
      </c>
      <c r="B8" s="68">
        <v>5.78</v>
      </c>
      <c r="C8" s="68">
        <v>0.43</v>
      </c>
      <c r="D8" s="68">
        <v>5.78</v>
      </c>
      <c r="E8" s="68">
        <v>54</v>
      </c>
    </row>
    <row r="9" spans="1:9" x14ac:dyDescent="0.2">
      <c r="A9" s="68" t="s">
        <v>121</v>
      </c>
      <c r="B9" s="68">
        <v>6.1</v>
      </c>
      <c r="C9" s="68">
        <v>0.38</v>
      </c>
      <c r="D9" s="68">
        <v>6.1</v>
      </c>
      <c r="E9" s="68">
        <v>53</v>
      </c>
    </row>
    <row r="10" spans="1:9" x14ac:dyDescent="0.2">
      <c r="A10" s="68" t="s">
        <v>119</v>
      </c>
      <c r="B10" s="68">
        <v>6.48</v>
      </c>
      <c r="C10" s="68">
        <v>-0.61</v>
      </c>
      <c r="D10" s="68">
        <v>6.48</v>
      </c>
      <c r="E10" s="68">
        <v>52</v>
      </c>
    </row>
    <row r="11" spans="1:9" x14ac:dyDescent="0.2">
      <c r="A11" s="68" t="s">
        <v>676</v>
      </c>
      <c r="B11" s="68">
        <v>6.49</v>
      </c>
      <c r="C11" s="68">
        <v>0.42</v>
      </c>
      <c r="D11" s="68">
        <v>6.49</v>
      </c>
      <c r="E11" s="68">
        <v>51</v>
      </c>
    </row>
    <row r="12" spans="1:9" x14ac:dyDescent="0.2">
      <c r="A12" s="68" t="s">
        <v>81</v>
      </c>
      <c r="B12" s="68">
        <v>6.5</v>
      </c>
      <c r="C12" s="68">
        <v>0.6</v>
      </c>
      <c r="D12" s="68">
        <v>6.5</v>
      </c>
      <c r="E12" s="68">
        <v>50</v>
      </c>
    </row>
    <row r="13" spans="1:9" x14ac:dyDescent="0.2">
      <c r="A13" s="68" t="s">
        <v>134</v>
      </c>
      <c r="B13" s="68">
        <v>6.51</v>
      </c>
      <c r="C13" s="68">
        <v>0.49</v>
      </c>
      <c r="D13" s="68">
        <v>6.51</v>
      </c>
      <c r="E13" s="68">
        <v>49</v>
      </c>
    </row>
    <row r="14" spans="1:9" x14ac:dyDescent="0.2">
      <c r="A14" s="68" t="s">
        <v>116</v>
      </c>
      <c r="B14" s="68">
        <v>6.69</v>
      </c>
      <c r="C14" s="68">
        <v>-0.51</v>
      </c>
      <c r="D14" s="68">
        <v>6.69</v>
      </c>
      <c r="E14" s="68">
        <v>48</v>
      </c>
    </row>
    <row r="15" spans="1:9" x14ac:dyDescent="0.2">
      <c r="A15" s="68" t="s">
        <v>93</v>
      </c>
      <c r="B15" s="68">
        <v>6.8</v>
      </c>
      <c r="C15" s="68">
        <v>0.44</v>
      </c>
      <c r="D15" s="68">
        <v>6.8</v>
      </c>
      <c r="E15" s="68">
        <v>47</v>
      </c>
    </row>
    <row r="16" spans="1:9" x14ac:dyDescent="0.2">
      <c r="A16" s="68" t="s">
        <v>113</v>
      </c>
      <c r="B16" s="68">
        <v>6.96</v>
      </c>
      <c r="C16" s="68">
        <v>0.1</v>
      </c>
      <c r="D16" s="68">
        <v>6.96</v>
      </c>
      <c r="E16" s="68">
        <v>46</v>
      </c>
    </row>
    <row r="17" spans="1:5" x14ac:dyDescent="0.2">
      <c r="A17" s="68" t="s">
        <v>120</v>
      </c>
      <c r="B17" s="68">
        <v>7.03</v>
      </c>
      <c r="C17" s="68">
        <v>-0.17</v>
      </c>
      <c r="D17" s="68">
        <v>7.03</v>
      </c>
      <c r="E17" s="68">
        <v>44.5</v>
      </c>
    </row>
    <row r="18" spans="1:5" x14ac:dyDescent="0.2">
      <c r="A18" s="68" t="s">
        <v>123</v>
      </c>
      <c r="B18" s="68">
        <v>7.03</v>
      </c>
      <c r="C18" s="68">
        <v>0.22</v>
      </c>
      <c r="D18" s="68">
        <v>7.03</v>
      </c>
      <c r="E18" s="68">
        <v>44.5</v>
      </c>
    </row>
    <row r="19" spans="1:5" x14ac:dyDescent="0.2">
      <c r="A19" s="68" t="s">
        <v>110</v>
      </c>
      <c r="B19" s="68">
        <v>7.04</v>
      </c>
      <c r="C19" s="68">
        <v>0.83</v>
      </c>
      <c r="D19" s="68">
        <v>7.04</v>
      </c>
      <c r="E19" s="68">
        <v>42.5</v>
      </c>
    </row>
    <row r="20" spans="1:5" x14ac:dyDescent="0.2">
      <c r="A20" s="68" t="s">
        <v>104</v>
      </c>
      <c r="B20" s="68">
        <v>7.04</v>
      </c>
      <c r="C20" s="68">
        <v>0.41</v>
      </c>
      <c r="D20" s="68">
        <v>7.04</v>
      </c>
      <c r="E20" s="68">
        <v>42.5</v>
      </c>
    </row>
    <row r="21" spans="1:5" x14ac:dyDescent="0.2">
      <c r="A21" s="68" t="s">
        <v>111</v>
      </c>
      <c r="B21" s="68">
        <v>7.14</v>
      </c>
      <c r="C21" s="68">
        <v>0.83</v>
      </c>
      <c r="D21" s="68">
        <v>7.14</v>
      </c>
      <c r="E21" s="68">
        <v>41</v>
      </c>
    </row>
    <row r="22" spans="1:5" x14ac:dyDescent="0.2">
      <c r="A22" s="68" t="s">
        <v>100</v>
      </c>
      <c r="B22" s="68">
        <v>7.23</v>
      </c>
      <c r="C22" s="68">
        <v>-0.66</v>
      </c>
      <c r="D22" s="68">
        <v>7.23</v>
      </c>
      <c r="E22" s="68">
        <v>39.5</v>
      </c>
    </row>
    <row r="23" spans="1:5" x14ac:dyDescent="0.2">
      <c r="A23" s="68" t="s">
        <v>92</v>
      </c>
      <c r="B23" s="68">
        <v>7.23</v>
      </c>
      <c r="C23" s="68">
        <v>0.65</v>
      </c>
      <c r="D23" s="68">
        <v>7.23</v>
      </c>
      <c r="E23" s="68">
        <v>39.5</v>
      </c>
    </row>
    <row r="24" spans="1:5" x14ac:dyDescent="0.2">
      <c r="A24" s="68" t="s">
        <v>108</v>
      </c>
      <c r="B24" s="68">
        <v>7.25</v>
      </c>
      <c r="C24" s="68">
        <v>0.44</v>
      </c>
      <c r="D24" s="68">
        <v>7.25</v>
      </c>
      <c r="E24" s="68">
        <v>38</v>
      </c>
    </row>
    <row r="25" spans="1:5" x14ac:dyDescent="0.2">
      <c r="A25" s="68" t="s">
        <v>107</v>
      </c>
      <c r="B25" s="68">
        <v>7.26</v>
      </c>
      <c r="C25" s="68">
        <v>0.33</v>
      </c>
      <c r="D25" s="68">
        <v>7.26</v>
      </c>
      <c r="E25" s="68">
        <v>37</v>
      </c>
    </row>
    <row r="26" spans="1:5" x14ac:dyDescent="0.2">
      <c r="A26" s="68" t="s">
        <v>125</v>
      </c>
      <c r="B26" s="68">
        <v>7.28</v>
      </c>
      <c r="C26" s="68">
        <v>1.1399999999999999</v>
      </c>
      <c r="D26" s="68">
        <v>7.28</v>
      </c>
      <c r="E26" s="68">
        <v>36</v>
      </c>
    </row>
    <row r="27" spans="1:5" x14ac:dyDescent="0.2">
      <c r="A27" s="68" t="s">
        <v>89</v>
      </c>
      <c r="B27" s="68">
        <v>7.35</v>
      </c>
      <c r="C27" s="68">
        <v>0.62</v>
      </c>
      <c r="D27" s="68">
        <v>7.35</v>
      </c>
      <c r="E27" s="68">
        <v>35</v>
      </c>
    </row>
    <row r="28" spans="1:5" x14ac:dyDescent="0.2">
      <c r="A28" s="68" t="s">
        <v>129</v>
      </c>
      <c r="B28" s="68">
        <v>7.37</v>
      </c>
      <c r="C28" s="68">
        <v>0.85</v>
      </c>
      <c r="D28" s="68">
        <v>7.37</v>
      </c>
      <c r="E28" s="68">
        <v>34</v>
      </c>
    </row>
    <row r="29" spans="1:5" x14ac:dyDescent="0.2">
      <c r="A29" s="68" t="s">
        <v>95</v>
      </c>
      <c r="B29" s="68">
        <v>7.39</v>
      </c>
      <c r="C29" s="68">
        <v>0.32</v>
      </c>
      <c r="D29" s="68">
        <v>7.39</v>
      </c>
      <c r="E29" s="68">
        <v>33</v>
      </c>
    </row>
    <row r="30" spans="1:5" x14ac:dyDescent="0.2">
      <c r="A30" s="68" t="s">
        <v>124</v>
      </c>
      <c r="B30" s="68">
        <v>7.4</v>
      </c>
      <c r="C30" s="68">
        <v>0.34</v>
      </c>
      <c r="D30" s="68">
        <v>7.4</v>
      </c>
      <c r="E30" s="68">
        <v>32</v>
      </c>
    </row>
    <row r="31" spans="1:5" x14ac:dyDescent="0.2">
      <c r="A31" s="68" t="s">
        <v>88</v>
      </c>
      <c r="B31" s="68">
        <v>7.41</v>
      </c>
      <c r="C31" s="68">
        <v>0.52</v>
      </c>
      <c r="D31" s="68">
        <v>7.41</v>
      </c>
      <c r="E31" s="68">
        <v>31</v>
      </c>
    </row>
    <row r="32" spans="1:5" x14ac:dyDescent="0.2">
      <c r="A32" s="68" t="s">
        <v>91</v>
      </c>
      <c r="B32" s="68">
        <v>7.44</v>
      </c>
      <c r="C32" s="68">
        <v>0.57999999999999996</v>
      </c>
      <c r="D32" s="68">
        <v>7.44</v>
      </c>
      <c r="E32" s="68">
        <v>29.5</v>
      </c>
    </row>
    <row r="33" spans="1:5" x14ac:dyDescent="0.2">
      <c r="A33" s="68" t="s">
        <v>105</v>
      </c>
      <c r="B33" s="68">
        <v>7.44</v>
      </c>
      <c r="C33" s="68">
        <v>-0.27</v>
      </c>
      <c r="D33" s="68">
        <v>7.44</v>
      </c>
      <c r="E33" s="68">
        <v>29.5</v>
      </c>
    </row>
    <row r="34" spans="1:5" x14ac:dyDescent="0.2">
      <c r="A34" s="68" t="s">
        <v>86</v>
      </c>
      <c r="B34" s="68">
        <v>7.55</v>
      </c>
      <c r="C34" s="68">
        <v>-0.28000000000000003</v>
      </c>
      <c r="D34" s="68">
        <v>7.55</v>
      </c>
      <c r="E34" s="68">
        <v>28</v>
      </c>
    </row>
    <row r="35" spans="1:5" x14ac:dyDescent="0.2">
      <c r="A35" s="68" t="s">
        <v>109</v>
      </c>
      <c r="B35" s="68">
        <v>7.65</v>
      </c>
      <c r="C35" s="68">
        <v>0.47</v>
      </c>
      <c r="D35" s="68">
        <v>7.65</v>
      </c>
      <c r="E35" s="68">
        <v>27</v>
      </c>
    </row>
    <row r="36" spans="1:5" x14ac:dyDescent="0.2">
      <c r="A36" s="68" t="s">
        <v>132</v>
      </c>
      <c r="B36" s="68">
        <v>7.67</v>
      </c>
      <c r="C36" s="68">
        <v>-0.08</v>
      </c>
      <c r="D36" s="68">
        <v>7.67</v>
      </c>
      <c r="E36" s="68">
        <v>26</v>
      </c>
    </row>
    <row r="37" spans="1:5" x14ac:dyDescent="0.2">
      <c r="A37" s="68" t="s">
        <v>126</v>
      </c>
      <c r="B37" s="68">
        <v>7.69</v>
      </c>
      <c r="C37" s="68">
        <v>-0.05</v>
      </c>
      <c r="D37" s="68">
        <v>7.69</v>
      </c>
      <c r="E37" s="68">
        <v>24.5</v>
      </c>
    </row>
    <row r="38" spans="1:5" x14ac:dyDescent="0.2">
      <c r="A38" s="68" t="s">
        <v>82</v>
      </c>
      <c r="B38" s="68">
        <v>7.69</v>
      </c>
      <c r="C38" s="68">
        <v>0.5</v>
      </c>
      <c r="D38" s="68">
        <v>7.69</v>
      </c>
      <c r="E38" s="68">
        <v>24.5</v>
      </c>
    </row>
    <row r="39" spans="1:5" x14ac:dyDescent="0.2">
      <c r="A39" s="68" t="s">
        <v>101</v>
      </c>
      <c r="B39" s="68">
        <v>7.77</v>
      </c>
      <c r="C39" s="68">
        <v>0.59</v>
      </c>
      <c r="D39" s="68">
        <v>7.77</v>
      </c>
      <c r="E39" s="68">
        <v>23</v>
      </c>
    </row>
    <row r="40" spans="1:5" x14ac:dyDescent="0.2">
      <c r="A40" s="68" t="s">
        <v>115</v>
      </c>
      <c r="B40" s="68">
        <v>7.84</v>
      </c>
      <c r="C40" s="68">
        <v>0.03</v>
      </c>
      <c r="D40" s="68">
        <v>7.84</v>
      </c>
      <c r="E40" s="68">
        <v>22</v>
      </c>
    </row>
    <row r="41" spans="1:5" x14ac:dyDescent="0.2">
      <c r="A41" s="68" t="s">
        <v>84</v>
      </c>
      <c r="B41" s="68">
        <v>7.94</v>
      </c>
      <c r="C41" s="68">
        <v>0.53</v>
      </c>
      <c r="D41" s="68">
        <v>7.94</v>
      </c>
      <c r="E41" s="68">
        <v>21</v>
      </c>
    </row>
    <row r="42" spans="1:5" x14ac:dyDescent="0.2">
      <c r="A42" s="68" t="s">
        <v>99</v>
      </c>
      <c r="B42" s="68">
        <v>7.96</v>
      </c>
      <c r="C42" s="68">
        <v>0.99</v>
      </c>
      <c r="D42" s="68">
        <v>7.96</v>
      </c>
      <c r="E42" s="68">
        <v>19.5</v>
      </c>
    </row>
    <row r="43" spans="1:5" x14ac:dyDescent="0.2">
      <c r="A43" s="68" t="s">
        <v>94</v>
      </c>
      <c r="B43" s="68">
        <v>7.96</v>
      </c>
      <c r="C43" s="68">
        <v>0.13</v>
      </c>
      <c r="D43" s="68">
        <v>7.96</v>
      </c>
      <c r="E43" s="68">
        <v>19.5</v>
      </c>
    </row>
    <row r="44" spans="1:5" x14ac:dyDescent="0.2">
      <c r="A44" s="68" t="s">
        <v>133</v>
      </c>
      <c r="B44" s="68">
        <v>8.0399999999999991</v>
      </c>
      <c r="C44" s="68">
        <v>0.44</v>
      </c>
      <c r="D44" s="68">
        <v>8.0399999999999991</v>
      </c>
      <c r="E44" s="68">
        <v>18</v>
      </c>
    </row>
    <row r="45" spans="1:5" x14ac:dyDescent="0.2">
      <c r="A45" s="68" t="s">
        <v>83</v>
      </c>
      <c r="B45" s="68">
        <v>8.11</v>
      </c>
      <c r="C45" s="68">
        <v>0.55000000000000004</v>
      </c>
      <c r="D45" s="68">
        <v>8.11</v>
      </c>
      <c r="E45" s="68">
        <v>17</v>
      </c>
    </row>
    <row r="46" spans="1:5" x14ac:dyDescent="0.2">
      <c r="A46" s="68" t="s">
        <v>130</v>
      </c>
      <c r="B46" s="68">
        <v>8.15</v>
      </c>
      <c r="C46" s="68">
        <v>0.24</v>
      </c>
      <c r="D46" s="68">
        <v>8.15</v>
      </c>
      <c r="E46" s="68">
        <v>16</v>
      </c>
    </row>
    <row r="47" spans="1:5" x14ac:dyDescent="0.2">
      <c r="A47" s="68" t="s">
        <v>117</v>
      </c>
      <c r="B47" s="68">
        <v>8.19</v>
      </c>
      <c r="C47" s="68">
        <v>1.02</v>
      </c>
      <c r="D47" s="68">
        <v>8.19</v>
      </c>
      <c r="E47" s="68">
        <v>15</v>
      </c>
    </row>
    <row r="48" spans="1:5" x14ac:dyDescent="0.2">
      <c r="A48" s="68" t="s">
        <v>127</v>
      </c>
      <c r="B48" s="68">
        <v>8.26</v>
      </c>
      <c r="C48" s="68">
        <v>-0.02</v>
      </c>
      <c r="D48" s="68">
        <v>8.26</v>
      </c>
      <c r="E48" s="68">
        <v>14</v>
      </c>
    </row>
    <row r="49" spans="1:5" x14ac:dyDescent="0.2">
      <c r="A49" s="68" t="s">
        <v>85</v>
      </c>
      <c r="B49" s="68">
        <v>8.34</v>
      </c>
      <c r="C49" s="68">
        <v>0.78</v>
      </c>
      <c r="D49" s="68">
        <v>8.34</v>
      </c>
      <c r="E49" s="68">
        <v>13</v>
      </c>
    </row>
    <row r="50" spans="1:5" x14ac:dyDescent="0.2">
      <c r="A50" s="68" t="s">
        <v>112</v>
      </c>
      <c r="B50" s="68">
        <v>8.36</v>
      </c>
      <c r="C50" s="68">
        <v>0.4</v>
      </c>
      <c r="D50" s="68">
        <v>8.36</v>
      </c>
      <c r="E50" s="68">
        <v>12</v>
      </c>
    </row>
    <row r="51" spans="1:5" x14ac:dyDescent="0.2">
      <c r="A51" s="68" t="s">
        <v>131</v>
      </c>
      <c r="B51" s="68">
        <v>8.42</v>
      </c>
      <c r="C51" s="68">
        <v>0.32</v>
      </c>
      <c r="D51" s="68">
        <v>8.42</v>
      </c>
      <c r="E51" s="68">
        <v>11</v>
      </c>
    </row>
    <row r="52" spans="1:5" x14ac:dyDescent="0.2">
      <c r="A52" s="68" t="s">
        <v>106</v>
      </c>
      <c r="B52" s="68">
        <v>8.44</v>
      </c>
      <c r="C52" s="68">
        <v>0.52</v>
      </c>
      <c r="D52" s="68">
        <v>8.44</v>
      </c>
      <c r="E52" s="68">
        <v>9.5</v>
      </c>
    </row>
    <row r="53" spans="1:5" x14ac:dyDescent="0.2">
      <c r="A53" s="68" t="s">
        <v>102</v>
      </c>
      <c r="B53" s="68">
        <v>8.44</v>
      </c>
      <c r="C53" s="68">
        <v>0.64</v>
      </c>
      <c r="D53" s="68">
        <v>8.44</v>
      </c>
      <c r="E53" s="68">
        <v>9.5</v>
      </c>
    </row>
    <row r="54" spans="1:5" x14ac:dyDescent="0.2">
      <c r="A54" s="68" t="s">
        <v>128</v>
      </c>
      <c r="B54" s="68">
        <v>8.5399999999999991</v>
      </c>
      <c r="C54" s="68">
        <v>0.51</v>
      </c>
      <c r="D54" s="68">
        <v>8.5399999999999991</v>
      </c>
      <c r="E54" s="68">
        <v>7.5</v>
      </c>
    </row>
    <row r="55" spans="1:5" x14ac:dyDescent="0.2">
      <c r="A55" s="68" t="s">
        <v>87</v>
      </c>
      <c r="B55" s="68">
        <v>8.5399999999999991</v>
      </c>
      <c r="C55" s="68">
        <v>0.45</v>
      </c>
      <c r="D55" s="68">
        <v>8.5399999999999991</v>
      </c>
      <c r="E55" s="68">
        <v>7.5</v>
      </c>
    </row>
    <row r="56" spans="1:5" x14ac:dyDescent="0.2">
      <c r="A56" s="68" t="s">
        <v>118</v>
      </c>
      <c r="B56" s="68">
        <v>8.57</v>
      </c>
      <c r="C56" s="68">
        <v>0.3</v>
      </c>
      <c r="D56" s="68">
        <v>8.57</v>
      </c>
      <c r="E56" s="68">
        <v>6</v>
      </c>
    </row>
    <row r="57" spans="1:5" x14ac:dyDescent="0.2">
      <c r="A57" s="68" t="s">
        <v>98</v>
      </c>
      <c r="B57" s="68">
        <v>8.68</v>
      </c>
      <c r="C57" s="68">
        <v>0</v>
      </c>
      <c r="D57" s="68">
        <v>8.68</v>
      </c>
      <c r="E57" s="68">
        <v>5</v>
      </c>
    </row>
    <row r="58" spans="1:5" x14ac:dyDescent="0.2">
      <c r="A58" s="68" t="s">
        <v>122</v>
      </c>
      <c r="B58" s="68">
        <v>8.89</v>
      </c>
      <c r="C58" s="68">
        <v>0.05</v>
      </c>
      <c r="D58" s="68">
        <v>8.89</v>
      </c>
      <c r="E58" s="68">
        <v>4</v>
      </c>
    </row>
    <row r="59" spans="1:5" x14ac:dyDescent="0.2">
      <c r="A59" s="68" t="s">
        <v>97</v>
      </c>
      <c r="B59" s="68">
        <v>8.9600000000000009</v>
      </c>
      <c r="C59" s="68">
        <v>0.2</v>
      </c>
      <c r="D59" s="68">
        <v>8.9600000000000009</v>
      </c>
      <c r="E59" s="68">
        <v>3</v>
      </c>
    </row>
    <row r="60" spans="1:5" x14ac:dyDescent="0.2">
      <c r="A60" s="68" t="s">
        <v>103</v>
      </c>
      <c r="B60" s="68">
        <v>9.7100000000000009</v>
      </c>
      <c r="C60" s="68">
        <v>0.64</v>
      </c>
      <c r="D60" s="68">
        <v>9.7100000000000009</v>
      </c>
      <c r="E60" s="68">
        <v>2</v>
      </c>
    </row>
    <row r="61" spans="1:5" x14ac:dyDescent="0.2">
      <c r="A61" s="68" t="s">
        <v>96</v>
      </c>
      <c r="B61" s="68">
        <v>9.82</v>
      </c>
      <c r="C61" s="68">
        <v>-0.15</v>
      </c>
      <c r="D61" s="68">
        <v>9.82</v>
      </c>
      <c r="E61" s="68">
        <v>1</v>
      </c>
    </row>
  </sheetData>
  <mergeCells count="1">
    <mergeCell ref="H1:I1"/>
  </mergeCells>
  <hyperlinks>
    <hyperlink ref="H1:I1" location="Index!A1" display="Regresar al Índice" xr:uid="{B580182D-876C-48B1-AE84-F3685E6D16E2}"/>
  </hyperlinks>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8AA4D-5D7F-40B0-AC12-82560EEAFF64}">
  <sheetPr codeName="Hoja45"/>
  <dimension ref="A1:I38"/>
  <sheetViews>
    <sheetView workbookViewId="0"/>
  </sheetViews>
  <sheetFormatPr baseColWidth="10" defaultRowHeight="14.25" x14ac:dyDescent="0.2"/>
  <cols>
    <col min="1" max="16384" width="11.42578125" style="68"/>
  </cols>
  <sheetData>
    <row r="1" spans="1:9" x14ac:dyDescent="0.2">
      <c r="A1" s="13" t="s">
        <v>1208</v>
      </c>
      <c r="H1" s="291" t="s">
        <v>38</v>
      </c>
      <c r="I1" s="291"/>
    </row>
    <row r="2" spans="1:9" x14ac:dyDescent="0.2">
      <c r="A2" s="68" t="s">
        <v>55</v>
      </c>
    </row>
    <row r="6" spans="1:9" x14ac:dyDescent="0.2">
      <c r="A6" s="68" t="s">
        <v>137</v>
      </c>
      <c r="B6" s="68" t="s">
        <v>2</v>
      </c>
      <c r="C6" s="68" t="s">
        <v>934</v>
      </c>
      <c r="D6" s="68" t="s">
        <v>933</v>
      </c>
    </row>
    <row r="7" spans="1:9" x14ac:dyDescent="0.2">
      <c r="A7" s="68" t="s">
        <v>535</v>
      </c>
      <c r="B7" s="308" t="s">
        <v>24</v>
      </c>
      <c r="C7" s="308">
        <v>5.54</v>
      </c>
      <c r="D7" s="68">
        <v>32</v>
      </c>
    </row>
    <row r="8" spans="1:9" x14ac:dyDescent="0.2">
      <c r="A8" s="68" t="s">
        <v>612</v>
      </c>
      <c r="B8" s="308" t="s">
        <v>9</v>
      </c>
      <c r="C8" s="308">
        <v>6.49</v>
      </c>
      <c r="D8" s="68">
        <v>31</v>
      </c>
    </row>
    <row r="9" spans="1:9" x14ac:dyDescent="0.2">
      <c r="A9" s="68" t="s">
        <v>616</v>
      </c>
      <c r="B9" s="308" t="s">
        <v>5</v>
      </c>
      <c r="C9" s="308">
        <v>6.5</v>
      </c>
      <c r="D9" s="68">
        <v>30</v>
      </c>
    </row>
    <row r="10" spans="1:9" x14ac:dyDescent="0.2">
      <c r="A10" s="68" t="s">
        <v>539</v>
      </c>
      <c r="B10" s="308" t="s">
        <v>28</v>
      </c>
      <c r="C10" s="308">
        <v>6.51</v>
      </c>
      <c r="D10" s="68">
        <v>29</v>
      </c>
    </row>
    <row r="11" spans="1:9" x14ac:dyDescent="0.2">
      <c r="A11" s="68" t="s">
        <v>527</v>
      </c>
      <c r="B11" s="308" t="s">
        <v>13</v>
      </c>
      <c r="C11" s="308">
        <v>6.66</v>
      </c>
      <c r="D11" s="68">
        <v>28</v>
      </c>
    </row>
    <row r="12" spans="1:9" x14ac:dyDescent="0.2">
      <c r="A12" s="68" t="s">
        <v>534</v>
      </c>
      <c r="B12" s="308" t="s">
        <v>23</v>
      </c>
      <c r="C12" s="308">
        <v>7.03</v>
      </c>
      <c r="D12" s="68">
        <v>27</v>
      </c>
    </row>
    <row r="13" spans="1:9" x14ac:dyDescent="0.2">
      <c r="A13" s="68" t="s">
        <v>543</v>
      </c>
      <c r="B13" s="308" t="s">
        <v>32</v>
      </c>
      <c r="C13" s="308">
        <v>7.04</v>
      </c>
      <c r="D13" s="68">
        <v>26</v>
      </c>
    </row>
    <row r="14" spans="1:9" x14ac:dyDescent="0.2">
      <c r="A14" s="68" t="s">
        <v>536</v>
      </c>
      <c r="B14" s="308" t="s">
        <v>25</v>
      </c>
      <c r="C14" s="308">
        <v>7.04</v>
      </c>
      <c r="D14" s="68">
        <v>25</v>
      </c>
    </row>
    <row r="15" spans="1:9" x14ac:dyDescent="0.2">
      <c r="A15" s="68" t="s">
        <v>538</v>
      </c>
      <c r="B15" s="308" t="s">
        <v>27</v>
      </c>
      <c r="C15" s="308">
        <v>7.07</v>
      </c>
      <c r="D15" s="68">
        <v>24</v>
      </c>
    </row>
    <row r="16" spans="1:9" x14ac:dyDescent="0.2">
      <c r="A16" s="68" t="s">
        <v>533</v>
      </c>
      <c r="B16" s="308" t="s">
        <v>22</v>
      </c>
      <c r="C16" s="308">
        <v>7.15</v>
      </c>
      <c r="D16" s="68">
        <v>23</v>
      </c>
    </row>
    <row r="17" spans="1:4" x14ac:dyDescent="0.2">
      <c r="A17" s="68" t="s">
        <v>542</v>
      </c>
      <c r="B17" s="308" t="s">
        <v>31</v>
      </c>
      <c r="C17" s="308">
        <v>7.28</v>
      </c>
      <c r="D17" s="68">
        <v>22</v>
      </c>
    </row>
    <row r="18" spans="1:4" x14ac:dyDescent="0.2">
      <c r="A18" s="68" t="s">
        <v>530</v>
      </c>
      <c r="B18" s="308" t="s">
        <v>19</v>
      </c>
      <c r="C18" s="308">
        <v>7.35</v>
      </c>
      <c r="D18" s="68">
        <v>21</v>
      </c>
    </row>
    <row r="19" spans="1:4" x14ac:dyDescent="0.2">
      <c r="A19" s="68" t="s">
        <v>615</v>
      </c>
      <c r="B19" s="308" t="s">
        <v>16</v>
      </c>
      <c r="C19" s="308">
        <v>7.38</v>
      </c>
      <c r="D19" s="68">
        <v>20</v>
      </c>
    </row>
    <row r="20" spans="1:4" x14ac:dyDescent="0.2">
      <c r="A20" s="68" t="s">
        <v>624</v>
      </c>
      <c r="B20" s="308" t="s">
        <v>7</v>
      </c>
      <c r="C20" s="308">
        <v>7.38</v>
      </c>
      <c r="D20" s="68">
        <v>19</v>
      </c>
    </row>
    <row r="21" spans="1:4" x14ac:dyDescent="0.2">
      <c r="A21" s="68" t="s">
        <v>614</v>
      </c>
      <c r="B21" s="308" t="s">
        <v>3</v>
      </c>
      <c r="C21" s="308">
        <v>7.4</v>
      </c>
      <c r="D21" s="68">
        <v>18</v>
      </c>
    </row>
    <row r="22" spans="1:4" x14ac:dyDescent="0.2">
      <c r="A22" s="68" t="s">
        <v>618</v>
      </c>
      <c r="B22" s="308" t="s">
        <v>11</v>
      </c>
      <c r="C22" s="308">
        <v>7.44</v>
      </c>
      <c r="D22" s="68">
        <v>17</v>
      </c>
    </row>
    <row r="23" spans="1:4" x14ac:dyDescent="0.2">
      <c r="A23" s="68" t="s">
        <v>620</v>
      </c>
      <c r="B23" s="308" t="s">
        <v>0</v>
      </c>
      <c r="C23" s="308">
        <v>7.53</v>
      </c>
      <c r="D23" s="68">
        <v>16</v>
      </c>
    </row>
    <row r="24" spans="1:4" x14ac:dyDescent="0.2">
      <c r="A24" s="68" t="s">
        <v>611</v>
      </c>
      <c r="B24" s="308" t="s">
        <v>14</v>
      </c>
      <c r="C24" s="308">
        <v>7.54</v>
      </c>
      <c r="D24" s="68">
        <v>15</v>
      </c>
    </row>
    <row r="25" spans="1:4" x14ac:dyDescent="0.2">
      <c r="A25" s="68" t="s">
        <v>528</v>
      </c>
      <c r="B25" s="308" t="s">
        <v>17</v>
      </c>
      <c r="C25" s="308">
        <v>7.54</v>
      </c>
      <c r="D25" s="68">
        <v>14</v>
      </c>
    </row>
    <row r="26" spans="1:4" x14ac:dyDescent="0.2">
      <c r="A26" s="68" t="s">
        <v>531</v>
      </c>
      <c r="B26" s="308" t="s">
        <v>20</v>
      </c>
      <c r="C26" s="308">
        <v>7.65</v>
      </c>
      <c r="D26" s="68">
        <v>13</v>
      </c>
    </row>
    <row r="27" spans="1:4" x14ac:dyDescent="0.2">
      <c r="A27" s="68" t="s">
        <v>540</v>
      </c>
      <c r="B27" s="308" t="s">
        <v>29</v>
      </c>
      <c r="C27" s="308">
        <v>7.7</v>
      </c>
      <c r="D27" s="68">
        <v>12</v>
      </c>
    </row>
    <row r="28" spans="1:4" x14ac:dyDescent="0.2">
      <c r="A28" s="68" t="s">
        <v>529</v>
      </c>
      <c r="B28" s="308" t="s">
        <v>18</v>
      </c>
      <c r="C28" s="308">
        <v>7.84</v>
      </c>
      <c r="D28" s="68">
        <v>11</v>
      </c>
    </row>
    <row r="29" spans="1:4" x14ac:dyDescent="0.2">
      <c r="A29" s="68" t="s">
        <v>613</v>
      </c>
      <c r="B29" s="308" t="s">
        <v>6</v>
      </c>
      <c r="C29" s="308">
        <v>7.96</v>
      </c>
      <c r="D29" s="68">
        <v>10</v>
      </c>
    </row>
    <row r="30" spans="1:4" x14ac:dyDescent="0.2">
      <c r="A30" s="68" t="s">
        <v>622</v>
      </c>
      <c r="B30" s="308" t="s">
        <v>8</v>
      </c>
      <c r="C30" s="308">
        <v>8.2100000000000009</v>
      </c>
      <c r="D30" s="68">
        <v>9</v>
      </c>
    </row>
    <row r="31" spans="1:4" x14ac:dyDescent="0.2">
      <c r="A31" s="68" t="s">
        <v>619</v>
      </c>
      <c r="B31" s="308" t="s">
        <v>10</v>
      </c>
      <c r="C31" s="308">
        <v>8.2799999999999994</v>
      </c>
      <c r="D31" s="68">
        <v>8</v>
      </c>
    </row>
    <row r="32" spans="1:4" x14ac:dyDescent="0.2">
      <c r="A32" s="68" t="s">
        <v>621</v>
      </c>
      <c r="B32" s="308" t="s">
        <v>15</v>
      </c>
      <c r="C32" s="308">
        <v>8.35</v>
      </c>
      <c r="D32" s="68">
        <v>7</v>
      </c>
    </row>
    <row r="33" spans="1:4" x14ac:dyDescent="0.2">
      <c r="A33" s="68" t="s">
        <v>532</v>
      </c>
      <c r="B33" s="308" t="s">
        <v>21</v>
      </c>
      <c r="C33" s="308">
        <v>8.3800000000000008</v>
      </c>
      <c r="D33" s="68">
        <v>6</v>
      </c>
    </row>
    <row r="34" spans="1:4" x14ac:dyDescent="0.2">
      <c r="A34" s="68" t="s">
        <v>537</v>
      </c>
      <c r="B34" s="308" t="s">
        <v>26</v>
      </c>
      <c r="C34" s="308">
        <v>8.44</v>
      </c>
      <c r="D34" s="68">
        <v>5</v>
      </c>
    </row>
    <row r="35" spans="1:4" x14ac:dyDescent="0.2">
      <c r="A35" s="68" t="s">
        <v>617</v>
      </c>
      <c r="B35" s="308" t="s">
        <v>12</v>
      </c>
      <c r="C35" s="308">
        <v>8.57</v>
      </c>
      <c r="D35" s="68">
        <v>4</v>
      </c>
    </row>
    <row r="36" spans="1:4" x14ac:dyDescent="0.2">
      <c r="A36" s="68" t="s">
        <v>541</v>
      </c>
      <c r="B36" s="308" t="s">
        <v>30</v>
      </c>
      <c r="C36" s="308">
        <v>8.89</v>
      </c>
      <c r="D36" s="68">
        <v>3</v>
      </c>
    </row>
    <row r="37" spans="1:4" x14ac:dyDescent="0.2">
      <c r="A37" s="68" t="s">
        <v>623</v>
      </c>
      <c r="B37" s="308" t="s">
        <v>4</v>
      </c>
      <c r="C37" s="308">
        <v>8.93</v>
      </c>
      <c r="D37" s="68">
        <v>2</v>
      </c>
    </row>
    <row r="38" spans="1:4" x14ac:dyDescent="0.2">
      <c r="A38" s="68" t="s">
        <v>544</v>
      </c>
      <c r="B38" s="308" t="s">
        <v>33</v>
      </c>
      <c r="C38" s="308">
        <v>9.4499999999999993</v>
      </c>
      <c r="D38" s="68">
        <v>1</v>
      </c>
    </row>
  </sheetData>
  <mergeCells count="1">
    <mergeCell ref="H1:I1"/>
  </mergeCells>
  <hyperlinks>
    <hyperlink ref="H1:I1" location="Index!A1" display="Regresar al Índice" xr:uid="{4E365BE9-7EB1-44A4-BF7A-DD0F563DD516}"/>
  </hyperlinks>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410BF-D628-4E9A-BCCD-0E9BD2CBC95E}">
  <sheetPr codeName="Hoja46"/>
  <dimension ref="A1:S117"/>
  <sheetViews>
    <sheetView topLeftCell="I14" workbookViewId="0"/>
  </sheetViews>
  <sheetFormatPr baseColWidth="10" defaultRowHeight="14.25" x14ac:dyDescent="0.2"/>
  <cols>
    <col min="1" max="16384" width="11.42578125" style="10"/>
  </cols>
  <sheetData>
    <row r="1" spans="1:19" x14ac:dyDescent="0.2">
      <c r="A1" s="13" t="s">
        <v>1209</v>
      </c>
      <c r="H1" s="291" t="s">
        <v>38</v>
      </c>
      <c r="I1" s="291"/>
    </row>
    <row r="2" spans="1:19" x14ac:dyDescent="0.2">
      <c r="A2" s="10" t="s">
        <v>55</v>
      </c>
    </row>
    <row r="6" spans="1:19" ht="15" x14ac:dyDescent="0.25">
      <c r="B6" s="313" t="s">
        <v>135</v>
      </c>
      <c r="C6" s="313"/>
      <c r="D6" s="313"/>
      <c r="E6" s="313"/>
      <c r="F6" s="313"/>
      <c r="G6" s="313"/>
      <c r="H6" s="313"/>
      <c r="I6" s="313"/>
      <c r="J6" s="313"/>
    </row>
    <row r="7" spans="1:19" ht="28.5" x14ac:dyDescent="0.2">
      <c r="A7" s="10" t="s">
        <v>136</v>
      </c>
      <c r="B7" s="10" t="s">
        <v>625</v>
      </c>
      <c r="C7" s="10" t="s">
        <v>626</v>
      </c>
      <c r="D7" s="10" t="s">
        <v>627</v>
      </c>
      <c r="E7" s="10" t="s">
        <v>628</v>
      </c>
      <c r="F7" s="10" t="s">
        <v>629</v>
      </c>
      <c r="G7" s="10" t="s">
        <v>630</v>
      </c>
      <c r="H7" s="10" t="s">
        <v>631</v>
      </c>
      <c r="I7" s="10" t="s">
        <v>632</v>
      </c>
      <c r="J7" s="314" t="s">
        <v>633</v>
      </c>
    </row>
    <row r="8" spans="1:19" x14ac:dyDescent="0.2">
      <c r="A8" s="159">
        <v>43678</v>
      </c>
      <c r="B8" s="67">
        <v>3.5854034947976343E-2</v>
      </c>
      <c r="C8" s="67">
        <v>5.2727182490446056E-2</v>
      </c>
      <c r="D8" s="67">
        <v>-2.3500505280678485E-2</v>
      </c>
      <c r="E8" s="67">
        <v>1.5137142914199542E-2</v>
      </c>
      <c r="F8" s="67">
        <v>-1.0809579010988002E-2</v>
      </c>
      <c r="G8" s="67">
        <v>3.8944006727602121E-2</v>
      </c>
      <c r="H8" s="67">
        <v>5.4741181859826016E-2</v>
      </c>
      <c r="I8" s="67">
        <v>3.6074674576372923E-2</v>
      </c>
      <c r="J8" s="67">
        <v>5.8158351948374376E-2</v>
      </c>
      <c r="K8" s="67"/>
      <c r="L8" s="67"/>
      <c r="M8" s="67"/>
      <c r="N8" s="67"/>
      <c r="O8" s="67"/>
      <c r="P8" s="67"/>
      <c r="Q8" s="67"/>
      <c r="R8" s="67"/>
      <c r="S8" s="67"/>
    </row>
    <row r="9" spans="1:19" x14ac:dyDescent="0.2">
      <c r="A9" s="159">
        <v>43709</v>
      </c>
      <c r="B9" s="67">
        <v>3.1433153809599323E-2</v>
      </c>
      <c r="C9" s="67">
        <v>4.6539814550220271E-2</v>
      </c>
      <c r="D9" s="67">
        <v>-2.3779601775124615E-2</v>
      </c>
      <c r="E9" s="67">
        <v>8.9435161983619782E-3</v>
      </c>
      <c r="F9" s="67">
        <v>-1.2355120323378377E-2</v>
      </c>
      <c r="G9" s="67">
        <v>3.6726630548654438E-2</v>
      </c>
      <c r="H9" s="67">
        <v>4.5635116706524093E-2</v>
      </c>
      <c r="I9" s="67">
        <v>3.6613980609667029E-2</v>
      </c>
      <c r="J9" s="67">
        <v>6.1459641568486933E-2</v>
      </c>
      <c r="K9" s="67"/>
      <c r="L9" s="67"/>
      <c r="M9" s="67"/>
      <c r="N9" s="67"/>
      <c r="O9" s="67"/>
      <c r="P9" s="67"/>
      <c r="Q9" s="67"/>
      <c r="R9" s="67"/>
      <c r="S9" s="67"/>
    </row>
    <row r="10" spans="1:19" x14ac:dyDescent="0.2">
      <c r="A10" s="159">
        <v>43739</v>
      </c>
      <c r="B10" s="67">
        <v>3.3588872204220355E-2</v>
      </c>
      <c r="C10" s="67">
        <v>5.9069767441860543E-2</v>
      </c>
      <c r="D10" s="67">
        <v>-1.7768098232059382E-2</v>
      </c>
      <c r="E10" s="67">
        <v>8.4324025435442707E-3</v>
      </c>
      <c r="F10" s="67">
        <v>-1.5805067530743067E-2</v>
      </c>
      <c r="G10" s="67">
        <v>3.1215647437484506E-2</v>
      </c>
      <c r="H10" s="67">
        <v>3.7380432547802434E-2</v>
      </c>
      <c r="I10" s="67">
        <v>2.818520574010952E-2</v>
      </c>
      <c r="J10" s="67">
        <v>6.7553238928582227E-2</v>
      </c>
      <c r="K10" s="67"/>
      <c r="L10" s="67"/>
      <c r="M10" s="67"/>
      <c r="N10" s="67"/>
      <c r="O10" s="67"/>
      <c r="P10" s="67"/>
      <c r="Q10" s="67"/>
      <c r="R10" s="67"/>
      <c r="S10" s="67"/>
    </row>
    <row r="11" spans="1:19" x14ac:dyDescent="0.2">
      <c r="A11" s="159">
        <v>43770</v>
      </c>
      <c r="B11" s="67">
        <v>3.342259150603466E-2</v>
      </c>
      <c r="C11" s="67">
        <v>5.1437009221501961E-2</v>
      </c>
      <c r="D11" s="67">
        <v>8.0505004095168253E-3</v>
      </c>
      <c r="E11" s="67">
        <v>9.2185911544953036E-3</v>
      </c>
      <c r="F11" s="67">
        <v>-2.7231316013416329E-3</v>
      </c>
      <c r="G11" s="67">
        <v>3.2483450609871012E-2</v>
      </c>
      <c r="H11" s="67">
        <v>3.5588923556942209E-2</v>
      </c>
      <c r="I11" s="67">
        <v>3.3194979643186073E-2</v>
      </c>
      <c r="J11" s="67">
        <v>6.3947697981481255E-2</v>
      </c>
      <c r="K11" s="67"/>
      <c r="L11" s="67"/>
      <c r="M11" s="67"/>
      <c r="N11" s="67"/>
      <c r="O11" s="67"/>
      <c r="P11" s="67"/>
      <c r="Q11" s="67"/>
      <c r="R11" s="67"/>
      <c r="S11" s="67"/>
    </row>
    <row r="12" spans="1:19" x14ac:dyDescent="0.2">
      <c r="A12" s="159">
        <v>43800</v>
      </c>
      <c r="B12" s="67">
        <v>3.4136840972038618E-2</v>
      </c>
      <c r="C12" s="67">
        <v>4.6781871661893293E-2</v>
      </c>
      <c r="D12" s="67">
        <v>2.368489401234708E-2</v>
      </c>
      <c r="E12" s="67">
        <v>8.4985835694051381E-3</v>
      </c>
      <c r="F12" s="67">
        <v>-6.4879495293251876E-3</v>
      </c>
      <c r="G12" s="67">
        <v>3.4125793536465387E-2</v>
      </c>
      <c r="H12" s="67">
        <v>4.278022801842063E-2</v>
      </c>
      <c r="I12" s="67">
        <v>3.3354833665611094E-2</v>
      </c>
      <c r="J12" s="67">
        <v>7.2423672577262677E-2</v>
      </c>
      <c r="K12" s="67"/>
      <c r="L12" s="67"/>
      <c r="M12" s="67"/>
      <c r="N12" s="67"/>
      <c r="O12" s="67"/>
      <c r="P12" s="67"/>
      <c r="Q12" s="67"/>
      <c r="R12" s="67"/>
      <c r="S12" s="67"/>
    </row>
    <row r="13" spans="1:19" x14ac:dyDescent="0.2">
      <c r="A13" s="159">
        <v>43831</v>
      </c>
      <c r="B13" s="67">
        <v>3.6737290208934681E-2</v>
      </c>
      <c r="C13" s="67">
        <v>6.0678156250604465E-2</v>
      </c>
      <c r="D13" s="67">
        <v>-1.5825855566559577E-2</v>
      </c>
      <c r="E13" s="67">
        <v>6.3305382425171697E-3</v>
      </c>
      <c r="F13" s="67">
        <v>-5.5696354693619554E-3</v>
      </c>
      <c r="G13" s="67">
        <v>4.1386062242264154E-2</v>
      </c>
      <c r="H13" s="67">
        <v>4.4117358838170917E-2</v>
      </c>
      <c r="I13" s="67">
        <v>3.3326092108381333E-2</v>
      </c>
      <c r="J13" s="67">
        <v>7.1210877974446252E-2</v>
      </c>
      <c r="K13" s="67"/>
      <c r="L13" s="67"/>
      <c r="M13" s="67"/>
      <c r="N13" s="67"/>
      <c r="O13" s="67"/>
      <c r="P13" s="67"/>
      <c r="Q13" s="67"/>
      <c r="R13" s="67"/>
      <c r="S13" s="67"/>
    </row>
    <row r="14" spans="1:19" x14ac:dyDescent="0.2">
      <c r="A14" s="159">
        <v>43862</v>
      </c>
      <c r="B14" s="67">
        <v>3.6877688998156133E-2</v>
      </c>
      <c r="C14" s="67">
        <v>7.2063667900766681E-2</v>
      </c>
      <c r="D14" s="67">
        <v>-1.126034189225511E-2</v>
      </c>
      <c r="E14" s="67">
        <v>3.0171784515062861E-3</v>
      </c>
      <c r="F14" s="67">
        <v>3.0604284599844434E-3</v>
      </c>
      <c r="G14" s="67">
        <v>4.1520369509529642E-2</v>
      </c>
      <c r="H14" s="67">
        <v>2.9622093023255802E-2</v>
      </c>
      <c r="I14" s="67">
        <v>2.4805670985089234E-2</v>
      </c>
      <c r="J14" s="67">
        <v>6.4044748098399218E-2</v>
      </c>
    </row>
    <row r="15" spans="1:19" x14ac:dyDescent="0.2">
      <c r="A15" s="159">
        <v>43891</v>
      </c>
      <c r="B15" s="67">
        <v>2.9299239672623267E-2</v>
      </c>
      <c r="C15" s="67">
        <v>6.9665455456709546E-2</v>
      </c>
      <c r="D15" s="67">
        <v>-2.0825859938617963E-3</v>
      </c>
      <c r="E15" s="67">
        <v>1.2609728890828897E-3</v>
      </c>
      <c r="F15" s="67">
        <v>-3.7306028495455168E-3</v>
      </c>
      <c r="G15" s="67">
        <v>4.5235803657362794E-2</v>
      </c>
      <c r="H15" s="67">
        <v>-1.8240465859785338E-2</v>
      </c>
      <c r="I15" s="67">
        <v>1.8223501292619959E-2</v>
      </c>
      <c r="J15" s="67">
        <v>6.313776735784149E-2</v>
      </c>
    </row>
    <row r="16" spans="1:19" x14ac:dyDescent="0.2">
      <c r="A16" s="159">
        <v>43922</v>
      </c>
      <c r="B16" s="67">
        <v>1.7341151961729917E-2</v>
      </c>
      <c r="C16" s="67">
        <v>6.6966727766528233E-2</v>
      </c>
      <c r="D16" s="67">
        <v>1.3926280782326383E-2</v>
      </c>
      <c r="E16" s="67">
        <v>3.0981033798371804E-4</v>
      </c>
      <c r="F16" s="67">
        <v>-1.2518468234636315E-2</v>
      </c>
      <c r="G16" s="67">
        <v>4.2117977472921453E-2</v>
      </c>
      <c r="H16" s="67">
        <v>-9.0584594353414594E-2</v>
      </c>
      <c r="I16" s="67">
        <v>1.9194226376706425E-3</v>
      </c>
      <c r="J16" s="67">
        <v>6.0762778981116483E-2</v>
      </c>
    </row>
    <row r="17" spans="1:10" x14ac:dyDescent="0.2">
      <c r="A17" s="159">
        <v>43952</v>
      </c>
      <c r="B17" s="67">
        <v>2.3618027528679697E-2</v>
      </c>
      <c r="C17" s="67">
        <v>6.1702532850885561E-2</v>
      </c>
      <c r="D17" s="67">
        <v>3.0489621610885198E-3</v>
      </c>
      <c r="E17" s="67">
        <v>2.0417642391283852E-3</v>
      </c>
      <c r="F17" s="67">
        <v>5.0802866733195007E-3</v>
      </c>
      <c r="G17" s="67">
        <v>3.3128870138328548E-2</v>
      </c>
      <c r="H17" s="67">
        <v>-4.2796086997815563E-2</v>
      </c>
      <c r="I17" s="67">
        <v>1.9698137506463764E-2</v>
      </c>
      <c r="J17" s="67">
        <v>5.9703906681128682E-2</v>
      </c>
    </row>
    <row r="18" spans="1:10" x14ac:dyDescent="0.2">
      <c r="A18" s="159">
        <v>43983</v>
      </c>
      <c r="B18" s="67">
        <v>2.7864909073414657E-2</v>
      </c>
      <c r="C18" s="67">
        <v>5.8835249914607646E-2</v>
      </c>
      <c r="D18" s="67">
        <v>-3.1587497367708828E-3</v>
      </c>
      <c r="E18" s="67">
        <v>1.0790876892538881E-2</v>
      </c>
      <c r="F18" s="67">
        <v>2.1551073021883305E-2</v>
      </c>
      <c r="G18" s="67">
        <v>3.5283968089334428E-2</v>
      </c>
      <c r="H18" s="67">
        <v>-1.0429790741074085E-2</v>
      </c>
      <c r="I18" s="67">
        <v>7.1818498586859736E-3</v>
      </c>
      <c r="J18" s="67">
        <v>5.4537699635088366E-2</v>
      </c>
    </row>
    <row r="19" spans="1:10" x14ac:dyDescent="0.2">
      <c r="A19" s="159">
        <v>44013</v>
      </c>
      <c r="B19" s="67">
        <v>3.1163488157490048E-2</v>
      </c>
      <c r="C19" s="67">
        <v>5.4097695017044214E-2</v>
      </c>
      <c r="D19" s="67">
        <v>7.1337579617827438E-4</v>
      </c>
      <c r="E19" s="67">
        <v>1.7862901255679905E-2</v>
      </c>
      <c r="F19" s="67">
        <v>3.6497896680083478E-2</v>
      </c>
      <c r="G19" s="67">
        <v>3.9243498817966835E-2</v>
      </c>
      <c r="H19" s="67">
        <v>1.1557470775569595E-2</v>
      </c>
      <c r="I19" s="67">
        <v>3.1796041441163577E-3</v>
      </c>
      <c r="J19" s="67">
        <v>4.9675802013043321E-2</v>
      </c>
    </row>
    <row r="20" spans="1:10" x14ac:dyDescent="0.2">
      <c r="A20" s="159">
        <v>44044</v>
      </c>
      <c r="B20" s="67">
        <v>3.6756507362835977E-2</v>
      </c>
      <c r="C20" s="67">
        <v>5.828941041138247E-2</v>
      </c>
      <c r="D20" s="67">
        <v>1.5675412430754321E-2</v>
      </c>
      <c r="E20" s="67">
        <v>2.9016298307218635E-2</v>
      </c>
      <c r="F20" s="67">
        <v>2.6382740038862984E-2</v>
      </c>
      <c r="G20" s="67">
        <v>4.6050666332617007E-2</v>
      </c>
      <c r="H20" s="67">
        <v>1.4049001557852936E-2</v>
      </c>
      <c r="I20" s="67">
        <v>1.2254214501948857E-2</v>
      </c>
      <c r="J20" s="67">
        <v>4.7981385399172627E-2</v>
      </c>
    </row>
    <row r="21" spans="1:10" x14ac:dyDescent="0.2">
      <c r="A21" s="159">
        <v>44075</v>
      </c>
      <c r="B21" s="67">
        <v>3.8537957248303334E-2</v>
      </c>
      <c r="C21" s="67">
        <v>6.2444682974596454E-2</v>
      </c>
      <c r="D21" s="67">
        <v>1.7268430051292354E-2</v>
      </c>
      <c r="E21" s="67">
        <v>2.7486011583390566E-2</v>
      </c>
      <c r="F21" s="67">
        <v>3.0801564715465166E-2</v>
      </c>
      <c r="G21" s="67">
        <v>3.8024021249566858E-2</v>
      </c>
      <c r="H21" s="67">
        <v>9.7814992628435012E-3</v>
      </c>
      <c r="I21" s="67">
        <v>2.7210556732806809E-2</v>
      </c>
      <c r="J21" s="67">
        <v>5.0999136085339715E-2</v>
      </c>
    </row>
    <row r="22" spans="1:10" x14ac:dyDescent="0.2">
      <c r="A22" s="159">
        <v>44105</v>
      </c>
      <c r="B22" s="67">
        <v>3.9876127848294952E-2</v>
      </c>
      <c r="C22" s="67">
        <v>6.5053868939160236E-2</v>
      </c>
      <c r="D22" s="67">
        <v>1.9825224990217806E-2</v>
      </c>
      <c r="E22" s="67">
        <v>3.0333888181729159E-2</v>
      </c>
      <c r="F22" s="67">
        <v>4.3917762429270403E-2</v>
      </c>
      <c r="G22" s="67">
        <v>3.2489171876650721E-2</v>
      </c>
      <c r="H22" s="67">
        <v>7.2482233358815438E-3</v>
      </c>
      <c r="I22" s="67">
        <v>3.3629563943401219E-2</v>
      </c>
      <c r="J22" s="67">
        <v>4.1808224264364528E-2</v>
      </c>
    </row>
    <row r="23" spans="1:10" x14ac:dyDescent="0.2">
      <c r="A23" s="159">
        <v>44136</v>
      </c>
      <c r="B23" s="67">
        <v>3.5294790088880035E-2</v>
      </c>
      <c r="C23" s="67">
        <v>6.4164209782274995E-2</v>
      </c>
      <c r="D23" s="67">
        <v>3.3193293963773574E-3</v>
      </c>
      <c r="E23" s="67">
        <v>3.1051041065613072E-2</v>
      </c>
      <c r="F23" s="67">
        <v>1.9134048768735035E-2</v>
      </c>
      <c r="G23" s="67">
        <v>3.5614041833281984E-2</v>
      </c>
      <c r="H23" s="67">
        <v>-1.2447038885227246E-2</v>
      </c>
      <c r="I23" s="67">
        <v>3.0249280920421784E-2</v>
      </c>
      <c r="J23" s="67">
        <v>4.1882924297471646E-2</v>
      </c>
    </row>
    <row r="24" spans="1:10" x14ac:dyDescent="0.2">
      <c r="A24" s="159">
        <v>44166</v>
      </c>
      <c r="B24" s="67">
        <v>3.3918516064922057E-2</v>
      </c>
      <c r="C24" s="67">
        <v>5.9184560067290948E-2</v>
      </c>
      <c r="D24" s="67">
        <v>2.3751671106687328E-2</v>
      </c>
      <c r="E24" s="67">
        <v>3.2664247815230855E-2</v>
      </c>
      <c r="F24" s="67">
        <v>3.6237254862682991E-2</v>
      </c>
      <c r="G24" s="67">
        <v>4.1626637974099823E-2</v>
      </c>
      <c r="H24" s="67">
        <v>-1.5013304700994389E-2</v>
      </c>
      <c r="I24" s="67">
        <v>1.6361349385740128E-2</v>
      </c>
      <c r="J24" s="67">
        <v>3.4693596511360995E-2</v>
      </c>
    </row>
    <row r="25" spans="1:10" x14ac:dyDescent="0.2">
      <c r="A25" s="159">
        <v>44197</v>
      </c>
      <c r="B25" s="67">
        <v>4.2090259488951225E-2</v>
      </c>
      <c r="C25" s="67">
        <v>5.7635494930337719E-2</v>
      </c>
      <c r="D25" s="67">
        <v>3.8635508888911499E-2</v>
      </c>
      <c r="E25" s="67">
        <v>4.3228001944579604E-2</v>
      </c>
      <c r="F25" s="67">
        <v>5.243223096372554E-2</v>
      </c>
      <c r="G25" s="67">
        <v>3.7937059616736032E-2</v>
      </c>
      <c r="H25" s="67">
        <v>1.5063633292037429E-2</v>
      </c>
      <c r="I25" s="67">
        <v>2.2380001337830982E-2</v>
      </c>
      <c r="J25" s="67">
        <v>4.3077820940708625E-2</v>
      </c>
    </row>
    <row r="26" spans="1:10" x14ac:dyDescent="0.2">
      <c r="A26" s="159">
        <v>44228</v>
      </c>
      <c r="B26" s="67">
        <v>4.4890431968084614E-2</v>
      </c>
      <c r="C26" s="67">
        <v>5.2744164967142557E-2</v>
      </c>
      <c r="D26" s="67">
        <v>3.8848051555734606E-2</v>
      </c>
      <c r="E26" s="67">
        <v>5.0963077968075254E-2</v>
      </c>
      <c r="F26" s="67">
        <v>4.3752243449128599E-2</v>
      </c>
      <c r="G26" s="67">
        <v>3.7158729405061451E-2</v>
      </c>
      <c r="H26" s="67">
        <v>4.0279699219816112E-2</v>
      </c>
      <c r="I26" s="67">
        <v>2.0818226920581634E-2</v>
      </c>
      <c r="J26" s="67">
        <v>4.3264333527357438E-2</v>
      </c>
    </row>
    <row r="27" spans="1:10" x14ac:dyDescent="0.2">
      <c r="A27" s="159">
        <v>44256</v>
      </c>
      <c r="B27" s="67">
        <v>5.2752423073303932E-2</v>
      </c>
      <c r="C27" s="67">
        <v>5.0720393580883261E-2</v>
      </c>
      <c r="D27" s="67">
        <v>5.2293129100222616E-2</v>
      </c>
      <c r="E27" s="67">
        <v>6.0053281666263142E-2</v>
      </c>
      <c r="F27" s="67">
        <v>4.5333227104330083E-2</v>
      </c>
      <c r="G27" s="67">
        <v>1.7664524373285317E-2</v>
      </c>
      <c r="H27" s="67">
        <v>9.1268572093158501E-2</v>
      </c>
      <c r="I27" s="67">
        <v>2.8752646757303043E-2</v>
      </c>
      <c r="J27" s="67">
        <v>4.5352252700076832E-2</v>
      </c>
    </row>
    <row r="28" spans="1:10" x14ac:dyDescent="0.2">
      <c r="A28" s="159">
        <v>44287</v>
      </c>
      <c r="B28" s="67">
        <v>6.6049183746989995E-2</v>
      </c>
      <c r="C28" s="67">
        <v>5.7582816898874796E-2</v>
      </c>
      <c r="D28" s="67">
        <v>2.8114292408164956E-2</v>
      </c>
      <c r="E28" s="67">
        <v>6.2484877227282E-2</v>
      </c>
      <c r="F28" s="67">
        <v>7.1655310459168134E-2</v>
      </c>
      <c r="G28" s="67">
        <v>2.0862780573302413E-2</v>
      </c>
      <c r="H28" s="67">
        <v>0.18093657355213158</v>
      </c>
      <c r="I28" s="67">
        <v>3.1743903139906965E-2</v>
      </c>
      <c r="J28" s="67">
        <v>4.5750164164470301E-2</v>
      </c>
    </row>
    <row r="29" spans="1:10" x14ac:dyDescent="0.2">
      <c r="A29" s="159">
        <v>44317</v>
      </c>
      <c r="B29" s="67">
        <v>6.6640946260033251E-2</v>
      </c>
      <c r="C29" s="67">
        <v>7.2116591928251095E-2</v>
      </c>
      <c r="D29" s="67">
        <v>3.6416923274948734E-2</v>
      </c>
      <c r="E29" s="67">
        <v>6.2016551910615794E-2</v>
      </c>
      <c r="F29" s="67">
        <v>6.0053554773294819E-2</v>
      </c>
      <c r="G29" s="67">
        <v>3.1511399241618797E-2</v>
      </c>
      <c r="H29" s="67">
        <v>0.12625019844419738</v>
      </c>
      <c r="I29" s="67">
        <v>4.0233074361820179E-2</v>
      </c>
      <c r="J29" s="67">
        <v>5.0602907242967669E-2</v>
      </c>
    </row>
    <row r="30" spans="1:10" x14ac:dyDescent="0.2">
      <c r="A30" s="159">
        <v>44348</v>
      </c>
      <c r="B30" s="67">
        <v>6.703424260011609E-2</v>
      </c>
      <c r="C30" s="67">
        <v>7.7367671173956293E-2</v>
      </c>
      <c r="D30" s="67">
        <v>5.5981409946885538E-2</v>
      </c>
      <c r="E30" s="67">
        <v>6.3986677063178107E-2</v>
      </c>
      <c r="F30" s="67">
        <v>5.5146442689695367E-2</v>
      </c>
      <c r="G30" s="67">
        <v>2.9128395269795833E-2</v>
      </c>
      <c r="H30" s="67">
        <v>9.2215351036740584E-2</v>
      </c>
      <c r="I30" s="67">
        <v>4.9616559995387152E-2</v>
      </c>
      <c r="J30" s="67">
        <v>6.0804069783118676E-2</v>
      </c>
    </row>
    <row r="31" spans="1:10" x14ac:dyDescent="0.2">
      <c r="A31" s="159">
        <v>44378</v>
      </c>
      <c r="B31" s="67">
        <v>6.7294962704181671E-2</v>
      </c>
      <c r="C31" s="67">
        <v>8.4780074656009674E-2</v>
      </c>
      <c r="D31" s="67">
        <v>4.5623503625392914E-2</v>
      </c>
      <c r="E31" s="67">
        <v>7.0524081587791443E-2</v>
      </c>
      <c r="F31" s="67">
        <v>3.8804054260253906E-2</v>
      </c>
      <c r="G31" s="67">
        <v>2.038959413766861E-2</v>
      </c>
      <c r="H31" s="67">
        <v>7.1840956807136536E-2</v>
      </c>
      <c r="I31" s="67">
        <v>5.5115077644586563E-2</v>
      </c>
      <c r="J31" s="67">
        <v>6.4015656709671021E-2</v>
      </c>
    </row>
    <row r="32" spans="1:10" x14ac:dyDescent="0.2">
      <c r="A32" s="159">
        <v>44409</v>
      </c>
      <c r="B32" s="67">
        <v>6.5269790589809418E-2</v>
      </c>
      <c r="C32" s="67">
        <v>9.0681493282318115E-2</v>
      </c>
      <c r="D32" s="67">
        <v>4.9666855484247208E-2</v>
      </c>
      <c r="E32" s="67">
        <v>5.6797653436660767E-2</v>
      </c>
      <c r="F32" s="67">
        <v>5.2872978150844574E-2</v>
      </c>
      <c r="G32" s="67">
        <v>1.6820810735225677E-2</v>
      </c>
      <c r="H32" s="67">
        <v>6.4849212765693665E-2</v>
      </c>
      <c r="I32" s="67">
        <v>4.5107968151569366E-2</v>
      </c>
      <c r="J32" s="67">
        <v>6.799645721912384E-2</v>
      </c>
    </row>
    <row r="33" spans="1:10" x14ac:dyDescent="0.2">
      <c r="A33" s="159">
        <v>44440</v>
      </c>
      <c r="B33" s="67">
        <v>6.7967984620787944E-2</v>
      </c>
      <c r="C33" s="67">
        <v>9.2273879366880016E-2</v>
      </c>
      <c r="D33" s="67">
        <v>5.7678428425954192E-2</v>
      </c>
      <c r="E33" s="67">
        <v>6.4956530046813718E-2</v>
      </c>
      <c r="F33" s="67">
        <v>7.336155932335664E-2</v>
      </c>
      <c r="G33" s="67">
        <v>2.0406271150298146E-2</v>
      </c>
      <c r="H33" s="67">
        <v>6.7507744719084384E-2</v>
      </c>
      <c r="I33" s="67">
        <v>3.1825214496694697E-2</v>
      </c>
      <c r="J33" s="67">
        <v>6.5795234223528717E-2</v>
      </c>
    </row>
    <row r="34" spans="1:10" x14ac:dyDescent="0.2">
      <c r="A34" s="159">
        <v>44470</v>
      </c>
      <c r="B34" s="67">
        <v>6.8954740983124332E-2</v>
      </c>
      <c r="C34" s="67">
        <v>8.9435958624683093E-2</v>
      </c>
      <c r="D34" s="67">
        <v>5.728649148523806E-2</v>
      </c>
      <c r="E34" s="67">
        <v>6.9458699205534769E-2</v>
      </c>
      <c r="F34" s="67">
        <v>5.3653408433316639E-2</v>
      </c>
      <c r="G34" s="67">
        <v>3.1020370198121046E-2</v>
      </c>
      <c r="H34" s="67">
        <v>7.3619114546732256E-2</v>
      </c>
      <c r="I34" s="67">
        <v>3.3449275902906681E-2</v>
      </c>
      <c r="J34" s="67">
        <v>6.6744480282267399E-2</v>
      </c>
    </row>
    <row r="35" spans="1:10" x14ac:dyDescent="0.2">
      <c r="A35" s="159">
        <v>44501</v>
      </c>
      <c r="B35" s="67">
        <v>7.6225178969064639E-2</v>
      </c>
      <c r="C35" s="67">
        <v>0.10006991784653035</v>
      </c>
      <c r="D35" s="67">
        <v>6.0172429117411823E-2</v>
      </c>
      <c r="E35" s="67">
        <v>6.8446113861855645E-2</v>
      </c>
      <c r="F35" s="67">
        <v>7.3424679124104775E-2</v>
      </c>
      <c r="G35" s="67">
        <v>2.7585694793803506E-2</v>
      </c>
      <c r="H35" s="67">
        <v>9.5568606513614526E-2</v>
      </c>
      <c r="I35" s="67">
        <v>3.2450793355358006E-2</v>
      </c>
      <c r="J35" s="67">
        <v>7.4963305608682043E-2</v>
      </c>
    </row>
    <row r="36" spans="1:10" x14ac:dyDescent="0.2">
      <c r="A36" s="159">
        <v>44531</v>
      </c>
      <c r="B36" s="67">
        <v>7.5305037117044588E-2</v>
      </c>
      <c r="C36" s="67">
        <v>0.11093463653023827</v>
      </c>
      <c r="D36" s="67">
        <v>2.8795836470913449E-2</v>
      </c>
      <c r="E36" s="67">
        <v>5.115369721469263E-2</v>
      </c>
      <c r="F36" s="67">
        <v>5.5142083897158446E-2</v>
      </c>
      <c r="G36" s="67">
        <v>2.7235416186303926E-2</v>
      </c>
      <c r="H36" s="67">
        <v>0.1029223579817436</v>
      </c>
      <c r="I36" s="67">
        <v>3.9118985362948701E-2</v>
      </c>
      <c r="J36" s="67">
        <v>7.5862436115843382E-2</v>
      </c>
    </row>
    <row r="37" spans="1:10" x14ac:dyDescent="0.2">
      <c r="B37" s="67"/>
      <c r="C37" s="67"/>
      <c r="D37" s="67"/>
      <c r="E37" s="67"/>
      <c r="F37" s="67"/>
      <c r="G37" s="67"/>
      <c r="H37" s="67"/>
      <c r="I37" s="67"/>
      <c r="J37" s="67"/>
    </row>
    <row r="38" spans="1:10" x14ac:dyDescent="0.2">
      <c r="B38" s="67"/>
      <c r="C38" s="67"/>
      <c r="D38" s="67"/>
      <c r="E38" s="67"/>
      <c r="F38" s="67"/>
      <c r="G38" s="67"/>
      <c r="H38" s="67"/>
      <c r="I38" s="67"/>
      <c r="J38" s="67"/>
    </row>
    <row r="39" spans="1:10" x14ac:dyDescent="0.2">
      <c r="B39" s="67"/>
      <c r="C39" s="67"/>
      <c r="D39" s="67"/>
      <c r="E39" s="67"/>
      <c r="F39" s="67"/>
      <c r="G39" s="67"/>
      <c r="H39" s="67"/>
      <c r="I39" s="67"/>
      <c r="J39" s="67"/>
    </row>
    <row r="40" spans="1:10" x14ac:dyDescent="0.2">
      <c r="B40" s="67"/>
      <c r="C40" s="67"/>
      <c r="D40" s="67"/>
      <c r="E40" s="67"/>
      <c r="F40" s="67"/>
      <c r="G40" s="67"/>
      <c r="H40" s="67"/>
      <c r="I40" s="67"/>
      <c r="J40" s="67"/>
    </row>
    <row r="41" spans="1:10" x14ac:dyDescent="0.2">
      <c r="B41" s="67"/>
      <c r="C41" s="67"/>
      <c r="D41" s="67"/>
      <c r="E41" s="67"/>
      <c r="F41" s="67"/>
      <c r="G41" s="67"/>
      <c r="H41" s="67"/>
      <c r="I41" s="67"/>
      <c r="J41" s="67"/>
    </row>
    <row r="42" spans="1:10" x14ac:dyDescent="0.2">
      <c r="B42" s="67"/>
      <c r="C42" s="67"/>
      <c r="D42" s="67"/>
      <c r="E42" s="67"/>
      <c r="F42" s="67"/>
      <c r="G42" s="67"/>
      <c r="H42" s="67"/>
      <c r="I42" s="67"/>
      <c r="J42" s="67"/>
    </row>
    <row r="43" spans="1:10" x14ac:dyDescent="0.2">
      <c r="B43" s="67"/>
      <c r="C43" s="67"/>
      <c r="D43" s="67"/>
      <c r="E43" s="67"/>
      <c r="F43" s="67"/>
      <c r="G43" s="67"/>
      <c r="H43" s="67"/>
      <c r="I43" s="67"/>
      <c r="J43" s="67"/>
    </row>
    <row r="44" spans="1:10" x14ac:dyDescent="0.2">
      <c r="B44" s="67"/>
      <c r="C44" s="67"/>
      <c r="D44" s="67"/>
      <c r="E44" s="67"/>
      <c r="F44" s="67"/>
      <c r="G44" s="67"/>
      <c r="H44" s="67"/>
      <c r="I44" s="67"/>
      <c r="J44" s="67"/>
    </row>
    <row r="45" spans="1:10" x14ac:dyDescent="0.2">
      <c r="B45" s="67"/>
      <c r="C45" s="67"/>
      <c r="D45" s="67"/>
      <c r="E45" s="67"/>
      <c r="F45" s="67"/>
      <c r="G45" s="67"/>
      <c r="H45" s="67"/>
      <c r="I45" s="67"/>
      <c r="J45" s="67"/>
    </row>
    <row r="46" spans="1:10" x14ac:dyDescent="0.2">
      <c r="B46" s="67"/>
      <c r="C46" s="67"/>
      <c r="D46" s="67"/>
      <c r="E46" s="67"/>
      <c r="F46" s="67"/>
      <c r="G46" s="67"/>
      <c r="H46" s="67"/>
      <c r="I46" s="67"/>
      <c r="J46" s="67"/>
    </row>
    <row r="47" spans="1:10" x14ac:dyDescent="0.2">
      <c r="B47" s="67"/>
      <c r="C47" s="67"/>
      <c r="D47" s="67"/>
      <c r="E47" s="67"/>
      <c r="F47" s="67"/>
      <c r="G47" s="67"/>
      <c r="H47" s="67"/>
      <c r="I47" s="67"/>
      <c r="J47" s="67"/>
    </row>
    <row r="48" spans="1:10" x14ac:dyDescent="0.2">
      <c r="B48" s="67"/>
      <c r="C48" s="67"/>
      <c r="D48" s="67"/>
      <c r="E48" s="67"/>
      <c r="F48" s="67"/>
      <c r="G48" s="67"/>
      <c r="H48" s="67"/>
      <c r="I48" s="67"/>
      <c r="J48" s="67"/>
    </row>
    <row r="49" spans="2:10" x14ac:dyDescent="0.2">
      <c r="B49" s="67"/>
      <c r="C49" s="67"/>
      <c r="D49" s="67"/>
      <c r="E49" s="67"/>
      <c r="F49" s="67"/>
      <c r="G49" s="67"/>
      <c r="H49" s="67"/>
      <c r="I49" s="67"/>
      <c r="J49" s="67"/>
    </row>
    <row r="50" spans="2:10" x14ac:dyDescent="0.2">
      <c r="B50" s="67"/>
      <c r="C50" s="67"/>
      <c r="D50" s="67"/>
      <c r="E50" s="67"/>
      <c r="F50" s="67"/>
      <c r="G50" s="67"/>
      <c r="H50" s="67"/>
      <c r="I50" s="67"/>
      <c r="J50" s="67"/>
    </row>
    <row r="51" spans="2:10" x14ac:dyDescent="0.2">
      <c r="B51" s="67"/>
      <c r="C51" s="67"/>
      <c r="D51" s="67"/>
      <c r="E51" s="67"/>
      <c r="F51" s="67"/>
      <c r="G51" s="67"/>
      <c r="H51" s="67"/>
      <c r="I51" s="67"/>
      <c r="J51" s="67"/>
    </row>
    <row r="52" spans="2:10" x14ac:dyDescent="0.2">
      <c r="B52" s="67"/>
      <c r="C52" s="67"/>
      <c r="D52" s="67"/>
      <c r="E52" s="67"/>
      <c r="F52" s="67"/>
      <c r="G52" s="67"/>
      <c r="H52" s="67"/>
      <c r="I52" s="67"/>
      <c r="J52" s="67"/>
    </row>
    <row r="53" spans="2:10" x14ac:dyDescent="0.2">
      <c r="B53" s="67"/>
      <c r="C53" s="67"/>
      <c r="D53" s="67"/>
      <c r="E53" s="67"/>
      <c r="F53" s="67"/>
      <c r="G53" s="67"/>
      <c r="H53" s="67"/>
      <c r="I53" s="67"/>
      <c r="J53" s="67"/>
    </row>
    <row r="54" spans="2:10" x14ac:dyDescent="0.2">
      <c r="B54" s="67"/>
      <c r="C54" s="67"/>
      <c r="D54" s="67"/>
      <c r="E54" s="67"/>
      <c r="F54" s="67"/>
      <c r="G54" s="67"/>
      <c r="H54" s="67"/>
      <c r="I54" s="67"/>
      <c r="J54" s="67"/>
    </row>
    <row r="55" spans="2:10" x14ac:dyDescent="0.2">
      <c r="B55" s="67"/>
      <c r="C55" s="67"/>
      <c r="D55" s="67"/>
      <c r="E55" s="67"/>
      <c r="F55" s="67"/>
      <c r="G55" s="67"/>
      <c r="H55" s="67"/>
      <c r="I55" s="67"/>
      <c r="J55" s="67"/>
    </row>
    <row r="56" spans="2:10" x14ac:dyDescent="0.2">
      <c r="B56" s="67"/>
      <c r="C56" s="67"/>
      <c r="D56" s="67"/>
      <c r="E56" s="67"/>
      <c r="F56" s="67"/>
      <c r="G56" s="67"/>
      <c r="H56" s="67"/>
      <c r="I56" s="67"/>
      <c r="J56" s="67"/>
    </row>
    <row r="57" spans="2:10" x14ac:dyDescent="0.2">
      <c r="B57" s="67"/>
      <c r="C57" s="67"/>
      <c r="D57" s="67"/>
      <c r="E57" s="67"/>
      <c r="F57" s="67"/>
      <c r="G57" s="67"/>
      <c r="H57" s="67"/>
      <c r="I57" s="67"/>
      <c r="J57" s="67"/>
    </row>
    <row r="58" spans="2:10" x14ac:dyDescent="0.2">
      <c r="B58" s="67"/>
      <c r="C58" s="67"/>
      <c r="D58" s="67"/>
      <c r="E58" s="67"/>
      <c r="F58" s="67"/>
      <c r="G58" s="67"/>
      <c r="H58" s="67"/>
      <c r="I58" s="67"/>
      <c r="J58" s="67"/>
    </row>
    <row r="59" spans="2:10" x14ac:dyDescent="0.2">
      <c r="B59" s="67"/>
      <c r="C59" s="67"/>
      <c r="D59" s="67"/>
      <c r="E59" s="67"/>
      <c r="F59" s="67"/>
      <c r="G59" s="67"/>
      <c r="H59" s="67"/>
      <c r="I59" s="67"/>
      <c r="J59" s="67"/>
    </row>
    <row r="60" spans="2:10" x14ac:dyDescent="0.2">
      <c r="B60" s="67"/>
      <c r="C60" s="67"/>
      <c r="D60" s="67"/>
      <c r="E60" s="67"/>
      <c r="F60" s="67"/>
      <c r="G60" s="67"/>
      <c r="H60" s="67"/>
      <c r="I60" s="67"/>
      <c r="J60" s="67"/>
    </row>
    <row r="61" spans="2:10" x14ac:dyDescent="0.2">
      <c r="B61" s="67"/>
      <c r="C61" s="67"/>
      <c r="D61" s="67"/>
      <c r="E61" s="67"/>
      <c r="F61" s="67"/>
      <c r="G61" s="67"/>
      <c r="H61" s="67"/>
      <c r="I61" s="67"/>
      <c r="J61" s="67"/>
    </row>
    <row r="62" spans="2:10" x14ac:dyDescent="0.2">
      <c r="B62" s="67"/>
      <c r="C62" s="67"/>
      <c r="D62" s="67"/>
      <c r="E62" s="67"/>
      <c r="F62" s="67"/>
      <c r="G62" s="67"/>
      <c r="H62" s="67"/>
      <c r="I62" s="67"/>
      <c r="J62" s="67"/>
    </row>
    <row r="63" spans="2:10" x14ac:dyDescent="0.2">
      <c r="B63" s="67"/>
      <c r="C63" s="67"/>
      <c r="D63" s="67"/>
      <c r="E63" s="67"/>
      <c r="F63" s="67"/>
      <c r="G63" s="67"/>
      <c r="H63" s="67"/>
      <c r="I63" s="67"/>
      <c r="J63" s="67"/>
    </row>
    <row r="64" spans="2:10" x14ac:dyDescent="0.2">
      <c r="B64" s="67"/>
      <c r="C64" s="67"/>
      <c r="D64" s="67"/>
      <c r="E64" s="67"/>
      <c r="F64" s="67"/>
      <c r="G64" s="67"/>
      <c r="H64" s="67"/>
      <c r="I64" s="67"/>
      <c r="J64" s="67"/>
    </row>
    <row r="65" spans="2:10" x14ac:dyDescent="0.2">
      <c r="B65" s="67"/>
      <c r="C65" s="67"/>
      <c r="D65" s="67"/>
      <c r="E65" s="67"/>
      <c r="F65" s="67"/>
      <c r="G65" s="67"/>
      <c r="H65" s="67"/>
      <c r="I65" s="67"/>
      <c r="J65" s="67"/>
    </row>
    <row r="66" spans="2:10" x14ac:dyDescent="0.2">
      <c r="B66" s="67"/>
      <c r="C66" s="67"/>
      <c r="D66" s="67"/>
      <c r="E66" s="67"/>
      <c r="F66" s="67"/>
      <c r="G66" s="67"/>
      <c r="H66" s="67"/>
      <c r="I66" s="67"/>
      <c r="J66" s="67"/>
    </row>
    <row r="67" spans="2:10" x14ac:dyDescent="0.2">
      <c r="B67" s="67"/>
      <c r="C67" s="67"/>
      <c r="D67" s="67"/>
      <c r="E67" s="67"/>
      <c r="F67" s="67"/>
      <c r="G67" s="67"/>
      <c r="H67" s="67"/>
      <c r="I67" s="67"/>
      <c r="J67" s="67"/>
    </row>
    <row r="68" spans="2:10" x14ac:dyDescent="0.2">
      <c r="B68" s="67"/>
      <c r="C68" s="67"/>
      <c r="D68" s="67"/>
      <c r="E68" s="67"/>
      <c r="F68" s="67"/>
      <c r="G68" s="67"/>
      <c r="H68" s="67"/>
      <c r="I68" s="67"/>
      <c r="J68" s="67"/>
    </row>
    <row r="69" spans="2:10" x14ac:dyDescent="0.2">
      <c r="B69" s="67"/>
      <c r="C69" s="67"/>
      <c r="D69" s="67"/>
      <c r="E69" s="67"/>
      <c r="F69" s="67"/>
      <c r="G69" s="67"/>
      <c r="H69" s="67"/>
      <c r="I69" s="67"/>
      <c r="J69" s="67"/>
    </row>
    <row r="70" spans="2:10" x14ac:dyDescent="0.2">
      <c r="B70" s="67"/>
      <c r="C70" s="67"/>
      <c r="D70" s="67"/>
      <c r="E70" s="67"/>
      <c r="F70" s="67"/>
      <c r="G70" s="67"/>
      <c r="H70" s="67"/>
      <c r="I70" s="67"/>
      <c r="J70" s="67"/>
    </row>
    <row r="71" spans="2:10" x14ac:dyDescent="0.2">
      <c r="B71" s="67"/>
      <c r="C71" s="67"/>
      <c r="D71" s="67"/>
      <c r="E71" s="67"/>
      <c r="F71" s="67"/>
      <c r="G71" s="67"/>
      <c r="H71" s="67"/>
      <c r="I71" s="67"/>
      <c r="J71" s="67"/>
    </row>
    <row r="72" spans="2:10" x14ac:dyDescent="0.2">
      <c r="B72" s="67"/>
      <c r="C72" s="67"/>
      <c r="D72" s="67"/>
      <c r="E72" s="67"/>
      <c r="F72" s="67"/>
      <c r="G72" s="67"/>
      <c r="H72" s="67"/>
      <c r="I72" s="67"/>
      <c r="J72" s="67"/>
    </row>
    <row r="73" spans="2:10" x14ac:dyDescent="0.2">
      <c r="B73" s="67"/>
      <c r="C73" s="67"/>
      <c r="D73" s="67"/>
      <c r="E73" s="67"/>
      <c r="F73" s="67"/>
      <c r="G73" s="67"/>
      <c r="H73" s="67"/>
      <c r="I73" s="67"/>
      <c r="J73" s="67"/>
    </row>
    <row r="74" spans="2:10" x14ac:dyDescent="0.2">
      <c r="B74" s="67"/>
      <c r="C74" s="67"/>
      <c r="D74" s="67"/>
      <c r="E74" s="67"/>
      <c r="F74" s="67"/>
      <c r="G74" s="67"/>
      <c r="H74" s="67"/>
      <c r="I74" s="67"/>
      <c r="J74" s="67"/>
    </row>
    <row r="75" spans="2:10" x14ac:dyDescent="0.2">
      <c r="B75" s="67"/>
      <c r="C75" s="67"/>
      <c r="D75" s="67"/>
      <c r="E75" s="67"/>
      <c r="F75" s="67"/>
      <c r="G75" s="67"/>
      <c r="H75" s="67"/>
      <c r="I75" s="67"/>
      <c r="J75" s="67"/>
    </row>
    <row r="76" spans="2:10" x14ac:dyDescent="0.2">
      <c r="B76" s="67"/>
      <c r="C76" s="67"/>
      <c r="D76" s="67"/>
      <c r="E76" s="67"/>
      <c r="F76" s="67"/>
      <c r="G76" s="67"/>
      <c r="H76" s="67"/>
      <c r="I76" s="67"/>
      <c r="J76" s="67"/>
    </row>
    <row r="77" spans="2:10" x14ac:dyDescent="0.2">
      <c r="B77" s="67"/>
      <c r="C77" s="67"/>
      <c r="D77" s="67"/>
      <c r="E77" s="67"/>
      <c r="F77" s="67"/>
      <c r="G77" s="67"/>
      <c r="H77" s="67"/>
      <c r="I77" s="67"/>
      <c r="J77" s="67"/>
    </row>
    <row r="78" spans="2:10" x14ac:dyDescent="0.2">
      <c r="B78" s="67"/>
      <c r="C78" s="67"/>
      <c r="D78" s="67"/>
      <c r="E78" s="67"/>
      <c r="F78" s="67"/>
      <c r="G78" s="67"/>
      <c r="H78" s="67"/>
      <c r="I78" s="67"/>
      <c r="J78" s="67"/>
    </row>
    <row r="79" spans="2:10" x14ac:dyDescent="0.2">
      <c r="B79" s="67"/>
      <c r="C79" s="67"/>
      <c r="D79" s="67"/>
      <c r="E79" s="67"/>
      <c r="F79" s="67"/>
      <c r="G79" s="67"/>
      <c r="H79" s="67"/>
      <c r="I79" s="67"/>
      <c r="J79" s="67"/>
    </row>
    <row r="80" spans="2:10" x14ac:dyDescent="0.2">
      <c r="B80" s="67"/>
      <c r="C80" s="67"/>
      <c r="D80" s="67"/>
      <c r="E80" s="67"/>
      <c r="F80" s="67"/>
      <c r="G80" s="67"/>
      <c r="H80" s="67"/>
      <c r="I80" s="67"/>
      <c r="J80" s="67"/>
    </row>
    <row r="81" spans="2:10" x14ac:dyDescent="0.2">
      <c r="B81" s="67"/>
      <c r="C81" s="67"/>
      <c r="D81" s="67"/>
      <c r="E81" s="67"/>
      <c r="F81" s="67"/>
      <c r="G81" s="67"/>
      <c r="H81" s="67"/>
      <c r="I81" s="67"/>
      <c r="J81" s="67"/>
    </row>
    <row r="82" spans="2:10" x14ac:dyDescent="0.2">
      <c r="B82" s="67"/>
      <c r="C82" s="67"/>
      <c r="D82" s="67"/>
      <c r="E82" s="67"/>
      <c r="F82" s="67"/>
      <c r="G82" s="67"/>
      <c r="H82" s="67"/>
      <c r="I82" s="67"/>
      <c r="J82" s="67"/>
    </row>
    <row r="83" spans="2:10" x14ac:dyDescent="0.2">
      <c r="B83" s="67"/>
      <c r="C83" s="67"/>
      <c r="D83" s="67"/>
      <c r="E83" s="67"/>
      <c r="F83" s="67"/>
      <c r="G83" s="67"/>
      <c r="H83" s="67"/>
      <c r="I83" s="67"/>
      <c r="J83" s="67"/>
    </row>
    <row r="84" spans="2:10" x14ac:dyDescent="0.2">
      <c r="B84" s="67"/>
      <c r="C84" s="67"/>
      <c r="D84" s="67"/>
      <c r="E84" s="67"/>
      <c r="F84" s="67"/>
      <c r="G84" s="67"/>
      <c r="H84" s="67"/>
      <c r="I84" s="67"/>
      <c r="J84" s="67"/>
    </row>
    <row r="85" spans="2:10" x14ac:dyDescent="0.2">
      <c r="B85" s="67"/>
      <c r="C85" s="67"/>
      <c r="D85" s="67"/>
      <c r="E85" s="67"/>
      <c r="F85" s="67"/>
      <c r="G85" s="67"/>
      <c r="H85" s="67"/>
      <c r="I85" s="67"/>
      <c r="J85" s="67"/>
    </row>
    <row r="86" spans="2:10" x14ac:dyDescent="0.2">
      <c r="B86" s="67"/>
      <c r="C86" s="67"/>
      <c r="D86" s="67"/>
      <c r="E86" s="67"/>
      <c r="F86" s="67"/>
      <c r="G86" s="67"/>
      <c r="H86" s="67"/>
      <c r="I86" s="67"/>
      <c r="J86" s="67"/>
    </row>
    <row r="87" spans="2:10" x14ac:dyDescent="0.2">
      <c r="B87" s="67"/>
      <c r="C87" s="67"/>
      <c r="D87" s="67"/>
      <c r="E87" s="67"/>
      <c r="F87" s="67"/>
      <c r="G87" s="67"/>
      <c r="H87" s="67"/>
      <c r="I87" s="67"/>
      <c r="J87" s="67"/>
    </row>
    <row r="88" spans="2:10" x14ac:dyDescent="0.2">
      <c r="B88" s="67"/>
      <c r="C88" s="67"/>
      <c r="D88" s="67"/>
      <c r="E88" s="67"/>
      <c r="F88" s="67"/>
      <c r="G88" s="67"/>
      <c r="H88" s="67"/>
      <c r="I88" s="67"/>
      <c r="J88" s="67"/>
    </row>
    <row r="89" spans="2:10" x14ac:dyDescent="0.2">
      <c r="B89" s="67"/>
      <c r="C89" s="67"/>
      <c r="D89" s="67"/>
      <c r="E89" s="67"/>
      <c r="F89" s="67"/>
      <c r="G89" s="67"/>
      <c r="H89" s="67"/>
      <c r="I89" s="67"/>
      <c r="J89" s="67"/>
    </row>
    <row r="90" spans="2:10" x14ac:dyDescent="0.2">
      <c r="B90" s="67"/>
      <c r="C90" s="67"/>
      <c r="D90" s="67"/>
      <c r="E90" s="67"/>
      <c r="F90" s="67"/>
      <c r="G90" s="67"/>
      <c r="H90" s="67"/>
      <c r="I90" s="67"/>
      <c r="J90" s="67"/>
    </row>
    <row r="91" spans="2:10" x14ac:dyDescent="0.2">
      <c r="B91" s="67"/>
      <c r="C91" s="67"/>
      <c r="D91" s="67"/>
      <c r="E91" s="67"/>
      <c r="F91" s="67"/>
      <c r="G91" s="67"/>
      <c r="H91" s="67"/>
      <c r="I91" s="67"/>
      <c r="J91" s="67"/>
    </row>
    <row r="92" spans="2:10" x14ac:dyDescent="0.2">
      <c r="B92" s="67"/>
      <c r="C92" s="67"/>
      <c r="D92" s="67"/>
      <c r="E92" s="67"/>
      <c r="F92" s="67"/>
      <c r="G92" s="67"/>
      <c r="H92" s="67"/>
      <c r="I92" s="67"/>
      <c r="J92" s="67"/>
    </row>
    <row r="93" spans="2:10" x14ac:dyDescent="0.2">
      <c r="B93" s="67"/>
      <c r="C93" s="67"/>
      <c r="D93" s="67"/>
      <c r="E93" s="67"/>
      <c r="F93" s="67"/>
      <c r="G93" s="67"/>
      <c r="H93" s="67"/>
      <c r="I93" s="67"/>
      <c r="J93" s="67"/>
    </row>
    <row r="94" spans="2:10" x14ac:dyDescent="0.2">
      <c r="B94" s="67"/>
      <c r="C94" s="67"/>
      <c r="D94" s="67"/>
      <c r="E94" s="67"/>
      <c r="F94" s="67"/>
      <c r="G94" s="67"/>
      <c r="H94" s="67"/>
      <c r="I94" s="67"/>
      <c r="J94" s="67"/>
    </row>
    <row r="95" spans="2:10" x14ac:dyDescent="0.2">
      <c r="B95" s="67"/>
      <c r="C95" s="67"/>
      <c r="D95" s="67"/>
      <c r="E95" s="67"/>
      <c r="F95" s="67"/>
      <c r="G95" s="67"/>
      <c r="H95" s="67"/>
      <c r="I95" s="67"/>
      <c r="J95" s="67"/>
    </row>
    <row r="96" spans="2:10" x14ac:dyDescent="0.2">
      <c r="B96" s="67"/>
      <c r="C96" s="67"/>
      <c r="D96" s="67"/>
      <c r="E96" s="67"/>
      <c r="F96" s="67"/>
      <c r="G96" s="67"/>
      <c r="H96" s="67"/>
      <c r="I96" s="67"/>
      <c r="J96" s="67"/>
    </row>
    <row r="97" spans="2:10" x14ac:dyDescent="0.2">
      <c r="B97" s="67"/>
      <c r="C97" s="67"/>
      <c r="D97" s="67"/>
      <c r="E97" s="67"/>
      <c r="F97" s="67"/>
      <c r="G97" s="67"/>
      <c r="H97" s="67"/>
      <c r="I97" s="67"/>
      <c r="J97" s="67"/>
    </row>
    <row r="98" spans="2:10" x14ac:dyDescent="0.2">
      <c r="B98" s="67"/>
      <c r="C98" s="67"/>
      <c r="D98" s="67"/>
      <c r="E98" s="67"/>
      <c r="F98" s="67"/>
      <c r="G98" s="67"/>
      <c r="H98" s="67"/>
      <c r="I98" s="67"/>
      <c r="J98" s="67"/>
    </row>
    <row r="99" spans="2:10" x14ac:dyDescent="0.2">
      <c r="B99" s="67"/>
      <c r="C99" s="67"/>
      <c r="D99" s="67"/>
      <c r="E99" s="67"/>
      <c r="F99" s="67"/>
      <c r="G99" s="67"/>
      <c r="H99" s="67"/>
      <c r="I99" s="67"/>
      <c r="J99" s="67"/>
    </row>
    <row r="100" spans="2:10" x14ac:dyDescent="0.2">
      <c r="B100" s="67"/>
      <c r="C100" s="67"/>
      <c r="D100" s="67"/>
      <c r="E100" s="67"/>
      <c r="F100" s="67"/>
      <c r="G100" s="67"/>
      <c r="H100" s="67"/>
      <c r="I100" s="67"/>
      <c r="J100" s="67"/>
    </row>
    <row r="101" spans="2:10" x14ac:dyDescent="0.2">
      <c r="B101" s="67"/>
      <c r="C101" s="67"/>
      <c r="D101" s="67"/>
      <c r="E101" s="67"/>
      <c r="F101" s="67"/>
      <c r="G101" s="67"/>
      <c r="H101" s="67"/>
      <c r="I101" s="67"/>
      <c r="J101" s="67"/>
    </row>
    <row r="102" spans="2:10" x14ac:dyDescent="0.2">
      <c r="B102" s="67"/>
      <c r="C102" s="67"/>
      <c r="D102" s="67"/>
      <c r="E102" s="67"/>
      <c r="F102" s="67"/>
      <c r="G102" s="67"/>
      <c r="H102" s="67"/>
      <c r="I102" s="67"/>
      <c r="J102" s="67"/>
    </row>
    <row r="103" spans="2:10" x14ac:dyDescent="0.2">
      <c r="B103" s="67"/>
      <c r="C103" s="67"/>
      <c r="D103" s="67"/>
      <c r="E103" s="67"/>
      <c r="F103" s="67"/>
      <c r="G103" s="67"/>
      <c r="H103" s="67"/>
      <c r="I103" s="67"/>
      <c r="J103" s="67"/>
    </row>
    <row r="104" spans="2:10" x14ac:dyDescent="0.2">
      <c r="B104" s="67"/>
      <c r="C104" s="67"/>
      <c r="D104" s="67"/>
      <c r="E104" s="67"/>
      <c r="F104" s="67"/>
      <c r="G104" s="67"/>
      <c r="H104" s="67"/>
      <c r="I104" s="67"/>
      <c r="J104" s="67"/>
    </row>
    <row r="105" spans="2:10" x14ac:dyDescent="0.2">
      <c r="B105" s="67"/>
      <c r="C105" s="67"/>
      <c r="D105" s="67"/>
      <c r="E105" s="67"/>
      <c r="F105" s="67"/>
      <c r="G105" s="67"/>
      <c r="H105" s="67"/>
      <c r="I105" s="67"/>
      <c r="J105" s="67"/>
    </row>
    <row r="106" spans="2:10" x14ac:dyDescent="0.2">
      <c r="B106" s="67"/>
      <c r="C106" s="67"/>
      <c r="D106" s="67"/>
      <c r="E106" s="67"/>
      <c r="F106" s="67"/>
      <c r="G106" s="67"/>
      <c r="H106" s="67"/>
      <c r="I106" s="67"/>
      <c r="J106" s="67"/>
    </row>
    <row r="107" spans="2:10" x14ac:dyDescent="0.2">
      <c r="B107" s="67"/>
      <c r="C107" s="67"/>
      <c r="D107" s="67"/>
      <c r="E107" s="67"/>
      <c r="F107" s="67"/>
      <c r="G107" s="67"/>
      <c r="H107" s="67"/>
      <c r="I107" s="67"/>
      <c r="J107" s="67"/>
    </row>
    <row r="108" spans="2:10" x14ac:dyDescent="0.2">
      <c r="B108" s="67"/>
      <c r="C108" s="67"/>
      <c r="D108" s="67"/>
      <c r="E108" s="67"/>
      <c r="F108" s="67"/>
      <c r="G108" s="67"/>
      <c r="H108" s="67"/>
      <c r="I108" s="67"/>
      <c r="J108" s="67"/>
    </row>
    <row r="109" spans="2:10" x14ac:dyDescent="0.2">
      <c r="B109" s="67"/>
      <c r="C109" s="67"/>
      <c r="D109" s="67"/>
      <c r="E109" s="67"/>
      <c r="F109" s="67"/>
      <c r="G109" s="67"/>
      <c r="H109" s="67"/>
      <c r="I109" s="67"/>
      <c r="J109" s="67"/>
    </row>
    <row r="110" spans="2:10" x14ac:dyDescent="0.2">
      <c r="B110" s="67"/>
      <c r="C110" s="67"/>
      <c r="D110" s="67"/>
      <c r="E110" s="67"/>
      <c r="F110" s="67"/>
      <c r="G110" s="67"/>
      <c r="H110" s="67"/>
      <c r="I110" s="67"/>
      <c r="J110" s="67"/>
    </row>
    <row r="111" spans="2:10" x14ac:dyDescent="0.2">
      <c r="B111" s="67"/>
      <c r="C111" s="67"/>
      <c r="D111" s="67"/>
      <c r="E111" s="67"/>
      <c r="F111" s="67"/>
      <c r="G111" s="67"/>
      <c r="H111" s="67"/>
      <c r="I111" s="67"/>
      <c r="J111" s="67"/>
    </row>
    <row r="112" spans="2:10" x14ac:dyDescent="0.2">
      <c r="B112" s="67"/>
      <c r="C112" s="67"/>
      <c r="D112" s="67"/>
      <c r="E112" s="67"/>
      <c r="F112" s="67"/>
      <c r="G112" s="67"/>
      <c r="H112" s="67"/>
      <c r="I112" s="67"/>
      <c r="J112" s="67"/>
    </row>
    <row r="113" spans="2:10" x14ac:dyDescent="0.2">
      <c r="B113" s="67"/>
      <c r="C113" s="67"/>
      <c r="D113" s="67"/>
      <c r="E113" s="67"/>
      <c r="F113" s="67"/>
      <c r="G113" s="67"/>
      <c r="H113" s="67"/>
      <c r="I113" s="67"/>
      <c r="J113" s="67"/>
    </row>
    <row r="114" spans="2:10" x14ac:dyDescent="0.2">
      <c r="B114" s="67"/>
      <c r="C114" s="67"/>
      <c r="D114" s="67"/>
      <c r="E114" s="67"/>
      <c r="F114" s="67"/>
      <c r="G114" s="67"/>
      <c r="H114" s="67"/>
      <c r="I114" s="67"/>
      <c r="J114" s="67"/>
    </row>
    <row r="115" spans="2:10" x14ac:dyDescent="0.2">
      <c r="B115" s="67"/>
      <c r="C115" s="67"/>
      <c r="D115" s="67"/>
      <c r="E115" s="67"/>
      <c r="F115" s="67"/>
      <c r="G115" s="67"/>
      <c r="H115" s="67"/>
      <c r="I115" s="67"/>
      <c r="J115" s="67"/>
    </row>
    <row r="116" spans="2:10" x14ac:dyDescent="0.2">
      <c r="B116" s="67"/>
      <c r="C116" s="67"/>
      <c r="D116" s="67"/>
      <c r="E116" s="67"/>
      <c r="F116" s="67"/>
      <c r="G116" s="67"/>
      <c r="H116" s="67"/>
      <c r="I116" s="67"/>
      <c r="J116" s="67"/>
    </row>
    <row r="117" spans="2:10" x14ac:dyDescent="0.2">
      <c r="B117" s="67"/>
      <c r="C117" s="67"/>
      <c r="D117" s="67"/>
      <c r="E117" s="67"/>
      <c r="F117" s="67"/>
      <c r="G117" s="67"/>
      <c r="H117" s="67"/>
      <c r="I117" s="67"/>
      <c r="J117" s="67"/>
    </row>
  </sheetData>
  <mergeCells count="2">
    <mergeCell ref="B6:J6"/>
    <mergeCell ref="H1:I1"/>
  </mergeCells>
  <hyperlinks>
    <hyperlink ref="H1:I1" location="Index!A1" display="Regresar al Índice" xr:uid="{4E28F7AC-9F1E-4469-A7C4-63100F453210}"/>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762DA-8DD0-4A86-94DF-0FE67C586E4F}">
  <sheetPr codeName="Hoja47"/>
  <dimension ref="A1:I41"/>
  <sheetViews>
    <sheetView topLeftCell="A7" workbookViewId="0"/>
  </sheetViews>
  <sheetFormatPr baseColWidth="10" defaultRowHeight="14.25" x14ac:dyDescent="0.2"/>
  <cols>
    <col min="1" max="16384" width="11.42578125" style="10"/>
  </cols>
  <sheetData>
    <row r="1" spans="1:9" x14ac:dyDescent="0.2">
      <c r="A1" s="13" t="s">
        <v>1210</v>
      </c>
      <c r="H1" s="291" t="s">
        <v>38</v>
      </c>
      <c r="I1" s="291"/>
    </row>
    <row r="2" spans="1:9" x14ac:dyDescent="0.2">
      <c r="A2" s="10" t="s">
        <v>55</v>
      </c>
    </row>
    <row r="6" spans="1:9" x14ac:dyDescent="0.2">
      <c r="A6" s="10" t="s">
        <v>137</v>
      </c>
      <c r="B6" s="10" t="s">
        <v>634</v>
      </c>
      <c r="C6" s="10" t="s">
        <v>635</v>
      </c>
      <c r="D6" s="10" t="s">
        <v>138</v>
      </c>
    </row>
    <row r="7" spans="1:9" x14ac:dyDescent="0.2">
      <c r="A7" s="10" t="s">
        <v>535</v>
      </c>
      <c r="B7" s="10" t="s">
        <v>24</v>
      </c>
      <c r="C7" s="67">
        <v>8.1838300651223495E-2</v>
      </c>
      <c r="D7" s="309">
        <f t="shared" ref="D7:D38" si="0">_xlfn.RANK.EQ(C7,$C$7:$C$38,0)</f>
        <v>32</v>
      </c>
    </row>
    <row r="8" spans="1:9" x14ac:dyDescent="0.2">
      <c r="A8" s="10" t="s">
        <v>539</v>
      </c>
      <c r="B8" s="10" t="s">
        <v>28</v>
      </c>
      <c r="C8" s="67">
        <v>8.7497053456840834E-2</v>
      </c>
      <c r="D8" s="309">
        <f t="shared" si="0"/>
        <v>31</v>
      </c>
    </row>
    <row r="9" spans="1:9" x14ac:dyDescent="0.2">
      <c r="A9" s="10" t="s">
        <v>543</v>
      </c>
      <c r="B9" s="10" t="s">
        <v>32</v>
      </c>
      <c r="C9" s="67">
        <v>8.7909430447205061E-2</v>
      </c>
      <c r="D9" s="309">
        <f t="shared" si="0"/>
        <v>30</v>
      </c>
    </row>
    <row r="10" spans="1:9" x14ac:dyDescent="0.2">
      <c r="A10" s="10" t="s">
        <v>618</v>
      </c>
      <c r="B10" s="10" t="s">
        <v>11</v>
      </c>
      <c r="C10" s="67">
        <v>9.2171452525675976E-2</v>
      </c>
      <c r="D10" s="309">
        <f t="shared" si="0"/>
        <v>29</v>
      </c>
    </row>
    <row r="11" spans="1:9" x14ac:dyDescent="0.2">
      <c r="A11" s="10" t="s">
        <v>616</v>
      </c>
      <c r="B11" s="10" t="s">
        <v>5</v>
      </c>
      <c r="C11" s="67">
        <v>9.2586398126793548E-2</v>
      </c>
      <c r="D11" s="309">
        <f t="shared" si="0"/>
        <v>28</v>
      </c>
    </row>
    <row r="12" spans="1:9" x14ac:dyDescent="0.2">
      <c r="A12" s="10" t="s">
        <v>538</v>
      </c>
      <c r="B12" s="10" t="s">
        <v>27</v>
      </c>
      <c r="C12" s="67">
        <v>9.3150027122442206E-2</v>
      </c>
      <c r="D12" s="309">
        <f t="shared" si="0"/>
        <v>27</v>
      </c>
    </row>
    <row r="13" spans="1:9" x14ac:dyDescent="0.2">
      <c r="A13" s="10" t="s">
        <v>624</v>
      </c>
      <c r="B13" s="10" t="s">
        <v>7</v>
      </c>
      <c r="C13" s="67">
        <v>9.9580656673804432E-2</v>
      </c>
      <c r="D13" s="309">
        <f t="shared" si="0"/>
        <v>26</v>
      </c>
    </row>
    <row r="14" spans="1:9" x14ac:dyDescent="0.2">
      <c r="A14" s="10" t="s">
        <v>611</v>
      </c>
      <c r="B14" s="10" t="s">
        <v>14</v>
      </c>
      <c r="C14" s="67">
        <v>0.10179661885698636</v>
      </c>
      <c r="D14" s="309">
        <f t="shared" si="0"/>
        <v>25</v>
      </c>
    </row>
    <row r="15" spans="1:9" x14ac:dyDescent="0.2">
      <c r="A15" s="10" t="s">
        <v>622</v>
      </c>
      <c r="B15" s="10" t="s">
        <v>8</v>
      </c>
      <c r="C15" s="67">
        <v>0.1035922996101179</v>
      </c>
      <c r="D15" s="309">
        <f t="shared" si="0"/>
        <v>24</v>
      </c>
    </row>
    <row r="16" spans="1:9" x14ac:dyDescent="0.2">
      <c r="A16" s="10" t="s">
        <v>534</v>
      </c>
      <c r="B16" s="10" t="s">
        <v>23</v>
      </c>
      <c r="C16" s="67">
        <v>0.10532973444863124</v>
      </c>
      <c r="D16" s="309">
        <f t="shared" si="0"/>
        <v>23</v>
      </c>
    </row>
    <row r="17" spans="1:4" x14ac:dyDescent="0.2">
      <c r="A17" s="10" t="s">
        <v>542</v>
      </c>
      <c r="B17" s="10" t="s">
        <v>31</v>
      </c>
      <c r="C17" s="67">
        <v>0.10590762434014291</v>
      </c>
      <c r="D17" s="309">
        <f t="shared" si="0"/>
        <v>22</v>
      </c>
    </row>
    <row r="18" spans="1:4" x14ac:dyDescent="0.2">
      <c r="A18" s="10" t="s">
        <v>536</v>
      </c>
      <c r="B18" s="10" t="s">
        <v>25</v>
      </c>
      <c r="C18" s="67">
        <v>0.10598278793947298</v>
      </c>
      <c r="D18" s="309">
        <f t="shared" si="0"/>
        <v>21</v>
      </c>
    </row>
    <row r="19" spans="1:4" x14ac:dyDescent="0.2">
      <c r="A19" s="10" t="s">
        <v>619</v>
      </c>
      <c r="B19" s="10" t="s">
        <v>10</v>
      </c>
      <c r="C19" s="67">
        <v>0.10612058197427907</v>
      </c>
      <c r="D19" s="309">
        <f t="shared" si="0"/>
        <v>20</v>
      </c>
    </row>
    <row r="20" spans="1:4" x14ac:dyDescent="0.2">
      <c r="A20" s="10" t="s">
        <v>530</v>
      </c>
      <c r="B20" s="10" t="s">
        <v>19</v>
      </c>
      <c r="C20" s="67">
        <v>0.10627855511136504</v>
      </c>
      <c r="D20" s="309">
        <f t="shared" si="0"/>
        <v>19</v>
      </c>
    </row>
    <row r="21" spans="1:4" x14ac:dyDescent="0.2">
      <c r="A21" s="10" t="s">
        <v>612</v>
      </c>
      <c r="B21" s="10" t="s">
        <v>9</v>
      </c>
      <c r="C21" s="67">
        <v>0.10667693342538011</v>
      </c>
      <c r="D21" s="309">
        <f t="shared" si="0"/>
        <v>18</v>
      </c>
    </row>
    <row r="22" spans="1:4" x14ac:dyDescent="0.2">
      <c r="A22" s="10" t="s">
        <v>613</v>
      </c>
      <c r="B22" s="10" t="s">
        <v>6</v>
      </c>
      <c r="C22" s="67">
        <v>0.10701689087396543</v>
      </c>
      <c r="D22" s="309">
        <f t="shared" si="0"/>
        <v>17</v>
      </c>
    </row>
    <row r="23" spans="1:4" x14ac:dyDescent="0.2">
      <c r="A23" s="10" t="s">
        <v>532</v>
      </c>
      <c r="B23" s="10" t="s">
        <v>21</v>
      </c>
      <c r="C23" s="67">
        <v>0.10836382096031648</v>
      </c>
      <c r="D23" s="309">
        <f t="shared" si="0"/>
        <v>16</v>
      </c>
    </row>
    <row r="24" spans="1:4" x14ac:dyDescent="0.2">
      <c r="A24" s="10" t="s">
        <v>529</v>
      </c>
      <c r="B24" s="10" t="s">
        <v>18</v>
      </c>
      <c r="C24" s="67">
        <v>0.10837864018361271</v>
      </c>
      <c r="D24" s="309">
        <f t="shared" si="0"/>
        <v>15</v>
      </c>
    </row>
    <row r="25" spans="1:4" x14ac:dyDescent="0.2">
      <c r="A25" s="10" t="s">
        <v>531</v>
      </c>
      <c r="B25" s="10" t="s">
        <v>20</v>
      </c>
      <c r="C25" s="67">
        <v>0.10953610542249125</v>
      </c>
      <c r="D25" s="309">
        <f t="shared" si="0"/>
        <v>14</v>
      </c>
    </row>
    <row r="26" spans="1:4" x14ac:dyDescent="0.2">
      <c r="A26" s="10" t="s">
        <v>533</v>
      </c>
      <c r="B26" s="10" t="s">
        <v>22</v>
      </c>
      <c r="C26" s="67">
        <v>0.10980637984160756</v>
      </c>
      <c r="D26" s="309">
        <f t="shared" si="0"/>
        <v>13</v>
      </c>
    </row>
    <row r="27" spans="1:4" x14ac:dyDescent="0.2">
      <c r="A27" s="10" t="s">
        <v>537</v>
      </c>
      <c r="B27" s="10" t="s">
        <v>26</v>
      </c>
      <c r="C27" s="67">
        <v>0.11030040624331837</v>
      </c>
      <c r="D27" s="309">
        <f t="shared" si="0"/>
        <v>12</v>
      </c>
    </row>
    <row r="28" spans="1:4" x14ac:dyDescent="0.2">
      <c r="A28" s="10" t="s">
        <v>540</v>
      </c>
      <c r="B28" s="10" t="s">
        <v>29</v>
      </c>
      <c r="C28" s="67">
        <v>0.11079181773421069</v>
      </c>
      <c r="D28" s="309">
        <f t="shared" si="0"/>
        <v>11</v>
      </c>
    </row>
    <row r="29" spans="1:4" x14ac:dyDescent="0.2">
      <c r="A29" s="10" t="s">
        <v>620</v>
      </c>
      <c r="B29" s="10" t="s">
        <v>0</v>
      </c>
      <c r="C29" s="67">
        <v>0.11093463653023827</v>
      </c>
      <c r="D29" s="309">
        <f t="shared" si="0"/>
        <v>10</v>
      </c>
    </row>
    <row r="30" spans="1:4" x14ac:dyDescent="0.2">
      <c r="A30" s="10" t="s">
        <v>614</v>
      </c>
      <c r="B30" s="10" t="s">
        <v>3</v>
      </c>
      <c r="C30" s="67">
        <v>0.11195214259553161</v>
      </c>
      <c r="D30" s="309">
        <f t="shared" si="0"/>
        <v>9</v>
      </c>
    </row>
    <row r="31" spans="1:4" x14ac:dyDescent="0.2">
      <c r="A31" s="10" t="s">
        <v>623</v>
      </c>
      <c r="B31" s="10" t="s">
        <v>4</v>
      </c>
      <c r="C31" s="67">
        <v>0.11204626381221514</v>
      </c>
      <c r="D31" s="309">
        <f t="shared" si="0"/>
        <v>8</v>
      </c>
    </row>
    <row r="32" spans="1:4" x14ac:dyDescent="0.2">
      <c r="A32" s="10" t="s">
        <v>527</v>
      </c>
      <c r="B32" s="10" t="s">
        <v>13</v>
      </c>
      <c r="C32" s="67">
        <v>0.11231345986670523</v>
      </c>
      <c r="D32" s="309">
        <f t="shared" si="0"/>
        <v>7</v>
      </c>
    </row>
    <row r="33" spans="1:4" x14ac:dyDescent="0.2">
      <c r="A33" s="10" t="s">
        <v>615</v>
      </c>
      <c r="B33" s="10" t="s">
        <v>16</v>
      </c>
      <c r="C33" s="67">
        <v>0.11372852417031268</v>
      </c>
      <c r="D33" s="309">
        <f t="shared" si="0"/>
        <v>6</v>
      </c>
    </row>
    <row r="34" spans="1:4" x14ac:dyDescent="0.2">
      <c r="A34" s="10" t="s">
        <v>528</v>
      </c>
      <c r="B34" s="10" t="s">
        <v>17</v>
      </c>
      <c r="C34" s="67">
        <v>0.11376093601770852</v>
      </c>
      <c r="D34" s="309">
        <f t="shared" si="0"/>
        <v>5</v>
      </c>
    </row>
    <row r="35" spans="1:4" x14ac:dyDescent="0.2">
      <c r="A35" s="10" t="s">
        <v>621</v>
      </c>
      <c r="B35" s="10" t="s">
        <v>15</v>
      </c>
      <c r="C35" s="67">
        <v>0.11552906961184019</v>
      </c>
      <c r="D35" s="309">
        <f t="shared" si="0"/>
        <v>4</v>
      </c>
    </row>
    <row r="36" spans="1:4" x14ac:dyDescent="0.2">
      <c r="A36" s="10" t="s">
        <v>617</v>
      </c>
      <c r="B36" s="10" t="s">
        <v>12</v>
      </c>
      <c r="C36" s="67">
        <v>0.11693895098882204</v>
      </c>
      <c r="D36" s="309">
        <f t="shared" si="0"/>
        <v>3</v>
      </c>
    </row>
    <row r="37" spans="1:4" x14ac:dyDescent="0.2">
      <c r="A37" s="10" t="s">
        <v>544</v>
      </c>
      <c r="B37" s="10" t="s">
        <v>33</v>
      </c>
      <c r="C37" s="67">
        <v>0.12033665769616372</v>
      </c>
      <c r="D37" s="309">
        <f t="shared" si="0"/>
        <v>2</v>
      </c>
    </row>
    <row r="38" spans="1:4" x14ac:dyDescent="0.2">
      <c r="A38" s="10" t="s">
        <v>541</v>
      </c>
      <c r="B38" s="10" t="s">
        <v>30</v>
      </c>
      <c r="C38" s="67">
        <v>0.14319027359951589</v>
      </c>
      <c r="D38" s="309">
        <f t="shared" si="0"/>
        <v>1</v>
      </c>
    </row>
    <row r="40" spans="1:4" x14ac:dyDescent="0.2">
      <c r="B40" s="10" t="s">
        <v>1</v>
      </c>
      <c r="C40" s="310">
        <v>1</v>
      </c>
      <c r="D40" s="311">
        <v>0.10679999999999999</v>
      </c>
    </row>
    <row r="41" spans="1:4" x14ac:dyDescent="0.2">
      <c r="C41" s="310">
        <v>0</v>
      </c>
      <c r="D41" s="311">
        <f>D40</f>
        <v>0.10679999999999999</v>
      </c>
    </row>
  </sheetData>
  <autoFilter ref="A6:D6" xr:uid="{00000000-0009-0000-0000-000003000000}">
    <sortState ref="A7:D38">
      <sortCondition ref="C6"/>
    </sortState>
  </autoFilter>
  <mergeCells count="1">
    <mergeCell ref="H1:I1"/>
  </mergeCells>
  <hyperlinks>
    <hyperlink ref="H1:I1" location="Index!A1" display="Regresar al Índice" xr:uid="{3EE01675-EC71-46D4-A81A-BDE5B866B157}"/>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3"/>
  <dimension ref="A1:T159"/>
  <sheetViews>
    <sheetView zoomScale="106" zoomScaleNormal="106" workbookViewId="0"/>
  </sheetViews>
  <sheetFormatPr baseColWidth="10" defaultColWidth="11.42578125" defaultRowHeight="14.25" x14ac:dyDescent="0.2"/>
  <cols>
    <col min="1" max="1" width="27.85546875" style="235" customWidth="1"/>
    <col min="2" max="2" width="16.7109375" style="235" customWidth="1"/>
    <col min="3" max="3" width="14.140625" style="235" customWidth="1"/>
    <col min="4" max="4" width="11.85546875" style="235" customWidth="1"/>
    <col min="5" max="5" width="12.85546875" style="235" customWidth="1"/>
    <col min="6" max="16384" width="11.42578125" style="235"/>
  </cols>
  <sheetData>
    <row r="1" spans="1:20" x14ac:dyDescent="0.2">
      <c r="A1" s="13" t="s">
        <v>1170</v>
      </c>
      <c r="G1" s="41"/>
      <c r="H1" s="291" t="s">
        <v>38</v>
      </c>
      <c r="I1" s="291"/>
      <c r="J1" s="41"/>
      <c r="K1" s="41"/>
      <c r="L1" s="41"/>
      <c r="M1" s="41"/>
      <c r="N1" s="41"/>
      <c r="O1" s="41"/>
      <c r="P1" s="41"/>
      <c r="Q1" s="41"/>
      <c r="R1" s="41"/>
      <c r="S1" s="41"/>
      <c r="T1" s="41"/>
    </row>
    <row r="2" spans="1:20" x14ac:dyDescent="0.2">
      <c r="A2" s="235" t="s">
        <v>278</v>
      </c>
    </row>
    <row r="3" spans="1:20" x14ac:dyDescent="0.2">
      <c r="A3" s="116"/>
      <c r="B3" s="116"/>
      <c r="C3" s="116"/>
      <c r="D3" s="116"/>
      <c r="E3" s="116"/>
    </row>
    <row r="4" spans="1:20" ht="50.25" customHeight="1" thickBot="1" x14ac:dyDescent="0.25">
      <c r="A4" s="133" t="s">
        <v>279</v>
      </c>
      <c r="B4" s="134" t="s">
        <v>504</v>
      </c>
      <c r="C4" s="124" t="s">
        <v>985</v>
      </c>
      <c r="D4" s="133" t="s">
        <v>34</v>
      </c>
      <c r="E4" s="133" t="s">
        <v>290</v>
      </c>
    </row>
    <row r="5" spans="1:20" ht="29.25" thickBot="1" x14ac:dyDescent="0.25">
      <c r="A5" s="135" t="s">
        <v>281</v>
      </c>
      <c r="B5" s="136">
        <v>111767</v>
      </c>
      <c r="C5" s="126">
        <v>116251</v>
      </c>
      <c r="D5" s="136">
        <f>C5-B5</f>
        <v>4484</v>
      </c>
      <c r="E5" s="137">
        <f>C5/B5-1</f>
        <v>4.0119176501113962E-2</v>
      </c>
    </row>
    <row r="6" spans="1:20" ht="15" thickBot="1" x14ac:dyDescent="0.25">
      <c r="A6" s="138" t="s">
        <v>282</v>
      </c>
      <c r="B6" s="139">
        <v>366999</v>
      </c>
      <c r="C6" s="128">
        <v>388949</v>
      </c>
      <c r="D6" s="136">
        <f t="shared" ref="D6:D13" si="0">C6-B6</f>
        <v>21950</v>
      </c>
      <c r="E6" s="137">
        <f t="shared" ref="E6:E13" si="1">C6/B6-1</f>
        <v>5.98094272736438E-2</v>
      </c>
    </row>
    <row r="7" spans="1:20" ht="15" thickBot="1" x14ac:dyDescent="0.25">
      <c r="A7" s="138" t="s">
        <v>283</v>
      </c>
      <c r="B7" s="139">
        <v>133149</v>
      </c>
      <c r="C7" s="128">
        <v>134547</v>
      </c>
      <c r="D7" s="136">
        <f t="shared" si="0"/>
        <v>1398</v>
      </c>
      <c r="E7" s="137">
        <f t="shared" si="1"/>
        <v>1.0499515580289831E-2</v>
      </c>
    </row>
    <row r="8" spans="1:20" ht="29.25" thickBot="1" x14ac:dyDescent="0.25">
      <c r="A8" s="140" t="s">
        <v>284</v>
      </c>
      <c r="B8" s="139">
        <v>9984</v>
      </c>
      <c r="C8" s="128">
        <v>9393</v>
      </c>
      <c r="D8" s="136">
        <f t="shared" si="0"/>
        <v>-591</v>
      </c>
      <c r="E8" s="137">
        <f t="shared" si="1"/>
        <v>-5.9194711538461564E-2</v>
      </c>
    </row>
    <row r="9" spans="1:20" ht="15" thickBot="1" x14ac:dyDescent="0.25">
      <c r="A9" s="138" t="s">
        <v>285</v>
      </c>
      <c r="B9" s="139">
        <v>452541</v>
      </c>
      <c r="C9" s="128">
        <v>480660</v>
      </c>
      <c r="D9" s="136">
        <f t="shared" si="0"/>
        <v>28119</v>
      </c>
      <c r="E9" s="137">
        <f t="shared" si="1"/>
        <v>6.2135806479412858E-2</v>
      </c>
    </row>
    <row r="10" spans="1:20" ht="15" thickBot="1" x14ac:dyDescent="0.25">
      <c r="A10" s="138" t="s">
        <v>286</v>
      </c>
      <c r="B10" s="139">
        <v>2738</v>
      </c>
      <c r="C10" s="128">
        <v>2624</v>
      </c>
      <c r="D10" s="136">
        <f t="shared" si="0"/>
        <v>-114</v>
      </c>
      <c r="E10" s="137">
        <f t="shared" si="1"/>
        <v>-4.1636230825420006E-2</v>
      </c>
    </row>
    <row r="11" spans="1:20" ht="15" thickBot="1" x14ac:dyDescent="0.25">
      <c r="A11" s="138" t="s">
        <v>287</v>
      </c>
      <c r="B11" s="139">
        <v>614772</v>
      </c>
      <c r="C11" s="128">
        <v>620320</v>
      </c>
      <c r="D11" s="136">
        <f t="shared" si="0"/>
        <v>5548</v>
      </c>
      <c r="E11" s="137">
        <f t="shared" si="1"/>
        <v>9.0244838736963651E-3</v>
      </c>
    </row>
    <row r="12" spans="1:20" ht="15" thickBot="1" x14ac:dyDescent="0.25">
      <c r="A12" s="138" t="s">
        <v>288</v>
      </c>
      <c r="B12" s="139">
        <v>88417</v>
      </c>
      <c r="C12" s="128">
        <v>97255</v>
      </c>
      <c r="D12" s="136">
        <f t="shared" si="0"/>
        <v>8838</v>
      </c>
      <c r="E12" s="137">
        <f t="shared" si="1"/>
        <v>9.9958152843910186E-2</v>
      </c>
    </row>
    <row r="13" spans="1:20" ht="15.75" thickBot="1" x14ac:dyDescent="0.25">
      <c r="A13" s="141" t="s">
        <v>53</v>
      </c>
      <c r="B13" s="142">
        <f>SUM(B5:B12)</f>
        <v>1780367</v>
      </c>
      <c r="C13" s="142">
        <f>SUM(C5:C12)</f>
        <v>1849999</v>
      </c>
      <c r="D13" s="143">
        <f t="shared" si="0"/>
        <v>69632</v>
      </c>
      <c r="E13" s="144">
        <f t="shared" si="1"/>
        <v>3.911103721873066E-2</v>
      </c>
    </row>
    <row r="159" spans="2:2" x14ac:dyDescent="0.2">
      <c r="B159" s="216"/>
    </row>
  </sheetData>
  <mergeCells count="1">
    <mergeCell ref="H1:I1"/>
  </mergeCells>
  <hyperlinks>
    <hyperlink ref="H1:I1" location="Index!A1" display="Regresar al Índice" xr:uid="{00000000-0004-0000-0500-000000000000}"/>
  </hyperlinks>
  <pageMargins left="0.7" right="0.7" top="0.75" bottom="0.75" header="0.3" footer="0.3"/>
  <pageSetup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53B2C-1456-4F94-AC69-CB2207F6E342}">
  <sheetPr codeName="Hoja48"/>
  <dimension ref="A1:I41"/>
  <sheetViews>
    <sheetView topLeftCell="A13" zoomScale="95" zoomScaleNormal="95" workbookViewId="0"/>
  </sheetViews>
  <sheetFormatPr baseColWidth="10" defaultRowHeight="14.25" x14ac:dyDescent="0.2"/>
  <cols>
    <col min="1" max="16384" width="11.42578125" style="10"/>
  </cols>
  <sheetData>
    <row r="1" spans="1:9" x14ac:dyDescent="0.2">
      <c r="A1" s="13" t="s">
        <v>1211</v>
      </c>
      <c r="H1" s="291" t="s">
        <v>38</v>
      </c>
      <c r="I1" s="291"/>
    </row>
    <row r="2" spans="1:9" x14ac:dyDescent="0.2">
      <c r="A2" s="10" t="s">
        <v>55</v>
      </c>
    </row>
    <row r="6" spans="1:9" x14ac:dyDescent="0.2">
      <c r="A6" s="10" t="s">
        <v>137</v>
      </c>
      <c r="B6" s="10" t="s">
        <v>634</v>
      </c>
      <c r="C6" s="10" t="s">
        <v>636</v>
      </c>
      <c r="D6" s="10" t="s">
        <v>138</v>
      </c>
    </row>
    <row r="7" spans="1:9" x14ac:dyDescent="0.2">
      <c r="A7" s="10" t="s">
        <v>616</v>
      </c>
      <c r="B7" s="10" t="s">
        <v>5</v>
      </c>
      <c r="C7" s="67">
        <v>1.7069994472394791E-2</v>
      </c>
      <c r="D7" s="309">
        <f t="shared" ref="D7:D38" si="0">_xlfn.RANK.EQ(C7,$C$7:$C$38,0)</f>
        <v>32</v>
      </c>
    </row>
    <row r="8" spans="1:9" x14ac:dyDescent="0.2">
      <c r="A8" s="10" t="s">
        <v>617</v>
      </c>
      <c r="B8" s="10" t="s">
        <v>12</v>
      </c>
      <c r="C8" s="67">
        <v>2.3833463021411639E-2</v>
      </c>
      <c r="D8" s="309">
        <f t="shared" si="0"/>
        <v>31</v>
      </c>
    </row>
    <row r="9" spans="1:9" x14ac:dyDescent="0.2">
      <c r="A9" s="10" t="s">
        <v>620</v>
      </c>
      <c r="B9" s="10" t="s">
        <v>0</v>
      </c>
      <c r="C9" s="67">
        <v>2.8795836470913449E-2</v>
      </c>
      <c r="D9" s="309">
        <f t="shared" si="0"/>
        <v>30</v>
      </c>
    </row>
    <row r="10" spans="1:9" x14ac:dyDescent="0.2">
      <c r="A10" s="10" t="s">
        <v>531</v>
      </c>
      <c r="B10" s="10" t="s">
        <v>20</v>
      </c>
      <c r="C10" s="67">
        <v>2.9910619379049666E-2</v>
      </c>
      <c r="D10" s="309">
        <f t="shared" si="0"/>
        <v>29</v>
      </c>
    </row>
    <row r="11" spans="1:9" x14ac:dyDescent="0.2">
      <c r="A11" s="10" t="s">
        <v>527</v>
      </c>
      <c r="B11" s="10" t="s">
        <v>13</v>
      </c>
      <c r="C11" s="67">
        <v>3.1140852627635923E-2</v>
      </c>
      <c r="D11" s="309">
        <f t="shared" si="0"/>
        <v>28</v>
      </c>
    </row>
    <row r="12" spans="1:9" x14ac:dyDescent="0.2">
      <c r="A12" s="10" t="s">
        <v>530</v>
      </c>
      <c r="B12" s="10" t="s">
        <v>19</v>
      </c>
      <c r="C12" s="67">
        <v>3.2907991940899932E-2</v>
      </c>
      <c r="D12" s="309">
        <f t="shared" si="0"/>
        <v>27</v>
      </c>
    </row>
    <row r="13" spans="1:9" x14ac:dyDescent="0.2">
      <c r="A13" s="10" t="s">
        <v>536</v>
      </c>
      <c r="B13" s="10" t="s">
        <v>25</v>
      </c>
      <c r="C13" s="67">
        <v>3.4772147634858759E-2</v>
      </c>
      <c r="D13" s="309">
        <f t="shared" si="0"/>
        <v>26</v>
      </c>
    </row>
    <row r="14" spans="1:9" x14ac:dyDescent="0.2">
      <c r="A14" s="10" t="s">
        <v>544</v>
      </c>
      <c r="B14" s="10" t="s">
        <v>33</v>
      </c>
      <c r="C14" s="67">
        <v>3.6359631903015416E-2</v>
      </c>
      <c r="D14" s="309">
        <f t="shared" si="0"/>
        <v>25</v>
      </c>
    </row>
    <row r="15" spans="1:9" x14ac:dyDescent="0.2">
      <c r="A15" s="10" t="s">
        <v>528</v>
      </c>
      <c r="B15" s="10" t="s">
        <v>17</v>
      </c>
      <c r="C15" s="67">
        <v>3.9387177750328656E-2</v>
      </c>
      <c r="D15" s="309">
        <f t="shared" si="0"/>
        <v>24</v>
      </c>
    </row>
    <row r="16" spans="1:9" x14ac:dyDescent="0.2">
      <c r="A16" s="10" t="s">
        <v>624</v>
      </c>
      <c r="B16" s="10" t="s">
        <v>7</v>
      </c>
      <c r="C16" s="67">
        <v>4.1827982883500411E-2</v>
      </c>
      <c r="D16" s="309">
        <f t="shared" si="0"/>
        <v>23</v>
      </c>
    </row>
    <row r="17" spans="1:4" x14ac:dyDescent="0.2">
      <c r="A17" s="10" t="s">
        <v>623</v>
      </c>
      <c r="B17" s="10" t="s">
        <v>4</v>
      </c>
      <c r="C17" s="67">
        <v>4.3905925278114849E-2</v>
      </c>
      <c r="D17" s="309">
        <f t="shared" si="0"/>
        <v>22</v>
      </c>
    </row>
    <row r="18" spans="1:4" x14ac:dyDescent="0.2">
      <c r="A18" s="10" t="s">
        <v>533</v>
      </c>
      <c r="B18" s="10" t="s">
        <v>22</v>
      </c>
      <c r="C18" s="67">
        <v>4.493638580637848E-2</v>
      </c>
      <c r="D18" s="309">
        <f t="shared" si="0"/>
        <v>21</v>
      </c>
    </row>
    <row r="19" spans="1:4" x14ac:dyDescent="0.2">
      <c r="A19" s="10" t="s">
        <v>540</v>
      </c>
      <c r="B19" s="10" t="s">
        <v>29</v>
      </c>
      <c r="C19" s="67">
        <v>4.5288730937740995E-2</v>
      </c>
      <c r="D19" s="309">
        <f t="shared" si="0"/>
        <v>20</v>
      </c>
    </row>
    <row r="20" spans="1:4" x14ac:dyDescent="0.2">
      <c r="A20" s="10" t="s">
        <v>532</v>
      </c>
      <c r="B20" s="10" t="s">
        <v>21</v>
      </c>
      <c r="C20" s="67">
        <v>5.0186739144896193E-2</v>
      </c>
      <c r="D20" s="309">
        <f t="shared" si="0"/>
        <v>19</v>
      </c>
    </row>
    <row r="21" spans="1:4" x14ac:dyDescent="0.2">
      <c r="A21" s="10" t="s">
        <v>612</v>
      </c>
      <c r="B21" s="10" t="s">
        <v>9</v>
      </c>
      <c r="C21" s="67">
        <v>5.1193004611292878E-2</v>
      </c>
      <c r="D21" s="309">
        <f t="shared" si="0"/>
        <v>18</v>
      </c>
    </row>
    <row r="22" spans="1:4" x14ac:dyDescent="0.2">
      <c r="A22" s="10" t="s">
        <v>613</v>
      </c>
      <c r="B22" s="10" t="s">
        <v>6</v>
      </c>
      <c r="C22" s="67">
        <v>5.1622531034351625E-2</v>
      </c>
      <c r="D22" s="309">
        <f t="shared" si="0"/>
        <v>17</v>
      </c>
    </row>
    <row r="23" spans="1:4" x14ac:dyDescent="0.2">
      <c r="A23" s="10" t="s">
        <v>543</v>
      </c>
      <c r="B23" s="10" t="s">
        <v>32</v>
      </c>
      <c r="C23" s="67">
        <v>5.2088504706558021E-2</v>
      </c>
      <c r="D23" s="309">
        <f t="shared" si="0"/>
        <v>16</v>
      </c>
    </row>
    <row r="24" spans="1:4" x14ac:dyDescent="0.2">
      <c r="A24" s="10" t="s">
        <v>614</v>
      </c>
      <c r="B24" s="10" t="s">
        <v>3</v>
      </c>
      <c r="C24" s="67">
        <v>5.6267562195874164E-2</v>
      </c>
      <c r="D24" s="309">
        <f t="shared" si="0"/>
        <v>15</v>
      </c>
    </row>
    <row r="25" spans="1:4" x14ac:dyDescent="0.2">
      <c r="A25" s="10" t="s">
        <v>541</v>
      </c>
      <c r="B25" s="10" t="s">
        <v>30</v>
      </c>
      <c r="C25" s="67">
        <v>5.7171339805073475E-2</v>
      </c>
      <c r="D25" s="309">
        <f t="shared" si="0"/>
        <v>14</v>
      </c>
    </row>
    <row r="26" spans="1:4" x14ac:dyDescent="0.2">
      <c r="A26" s="10" t="s">
        <v>615</v>
      </c>
      <c r="B26" s="10" t="s">
        <v>16</v>
      </c>
      <c r="C26" s="67">
        <v>5.7171485828800453E-2</v>
      </c>
      <c r="D26" s="309">
        <f t="shared" si="0"/>
        <v>13</v>
      </c>
    </row>
    <row r="27" spans="1:4" x14ac:dyDescent="0.2">
      <c r="A27" s="10" t="s">
        <v>537</v>
      </c>
      <c r="B27" s="10" t="s">
        <v>26</v>
      </c>
      <c r="C27" s="67">
        <v>5.7226770224516374E-2</v>
      </c>
      <c r="D27" s="309">
        <f t="shared" si="0"/>
        <v>12</v>
      </c>
    </row>
    <row r="28" spans="1:4" x14ac:dyDescent="0.2">
      <c r="A28" s="10" t="s">
        <v>622</v>
      </c>
      <c r="B28" s="10" t="s">
        <v>8</v>
      </c>
      <c r="C28" s="67">
        <v>5.7899241280495437E-2</v>
      </c>
      <c r="D28" s="309">
        <f t="shared" si="0"/>
        <v>11</v>
      </c>
    </row>
    <row r="29" spans="1:4" x14ac:dyDescent="0.2">
      <c r="A29" s="10" t="s">
        <v>538</v>
      </c>
      <c r="B29" s="10" t="s">
        <v>27</v>
      </c>
      <c r="C29" s="67">
        <v>5.8077847761727863E-2</v>
      </c>
      <c r="D29" s="309">
        <f t="shared" si="0"/>
        <v>10</v>
      </c>
    </row>
    <row r="30" spans="1:4" x14ac:dyDescent="0.2">
      <c r="A30" s="10" t="s">
        <v>535</v>
      </c>
      <c r="B30" s="10" t="s">
        <v>24</v>
      </c>
      <c r="C30" s="67">
        <v>5.8667957982567208E-2</v>
      </c>
      <c r="D30" s="309">
        <f t="shared" si="0"/>
        <v>9</v>
      </c>
    </row>
    <row r="31" spans="1:4" x14ac:dyDescent="0.2">
      <c r="A31" s="10" t="s">
        <v>539</v>
      </c>
      <c r="B31" s="10" t="s">
        <v>28</v>
      </c>
      <c r="C31" s="67">
        <v>6.2345992513590326E-2</v>
      </c>
      <c r="D31" s="309">
        <f t="shared" si="0"/>
        <v>8</v>
      </c>
    </row>
    <row r="32" spans="1:4" x14ac:dyDescent="0.2">
      <c r="A32" s="10" t="s">
        <v>542</v>
      </c>
      <c r="B32" s="10" t="s">
        <v>31</v>
      </c>
      <c r="C32" s="67">
        <v>6.2910372322837166E-2</v>
      </c>
      <c r="D32" s="309">
        <f t="shared" si="0"/>
        <v>7</v>
      </c>
    </row>
    <row r="33" spans="1:4" x14ac:dyDescent="0.2">
      <c r="A33" s="10" t="s">
        <v>618</v>
      </c>
      <c r="B33" s="10" t="s">
        <v>11</v>
      </c>
      <c r="C33" s="67">
        <v>7.5299335713777088E-2</v>
      </c>
      <c r="D33" s="309">
        <f t="shared" si="0"/>
        <v>6</v>
      </c>
    </row>
    <row r="34" spans="1:4" x14ac:dyDescent="0.2">
      <c r="A34" s="10" t="s">
        <v>619</v>
      </c>
      <c r="B34" s="10" t="s">
        <v>10</v>
      </c>
      <c r="C34" s="67">
        <v>8.1283821608508944E-2</v>
      </c>
      <c r="D34" s="309">
        <f t="shared" si="0"/>
        <v>5</v>
      </c>
    </row>
    <row r="35" spans="1:4" x14ac:dyDescent="0.2">
      <c r="A35" s="10" t="s">
        <v>611</v>
      </c>
      <c r="B35" s="10" t="s">
        <v>14</v>
      </c>
      <c r="C35" s="67">
        <v>8.2234201169858925E-2</v>
      </c>
      <c r="D35" s="309">
        <f t="shared" si="0"/>
        <v>4</v>
      </c>
    </row>
    <row r="36" spans="1:4" x14ac:dyDescent="0.2">
      <c r="A36" s="10" t="s">
        <v>621</v>
      </c>
      <c r="B36" s="10" t="s">
        <v>15</v>
      </c>
      <c r="C36" s="67">
        <v>8.4187798428671967E-2</v>
      </c>
      <c r="D36" s="309">
        <f t="shared" si="0"/>
        <v>3</v>
      </c>
    </row>
    <row r="37" spans="1:4" x14ac:dyDescent="0.2">
      <c r="A37" s="10" t="s">
        <v>529</v>
      </c>
      <c r="B37" s="10" t="s">
        <v>18</v>
      </c>
      <c r="C37" s="67">
        <v>8.6925446941673021E-2</v>
      </c>
      <c r="D37" s="309">
        <f t="shared" si="0"/>
        <v>2</v>
      </c>
    </row>
    <row r="38" spans="1:4" x14ac:dyDescent="0.2">
      <c r="A38" s="10" t="s">
        <v>534</v>
      </c>
      <c r="B38" s="10" t="s">
        <v>23</v>
      </c>
      <c r="C38" s="67">
        <v>0.10093151893579481</v>
      </c>
      <c r="D38" s="309">
        <f t="shared" si="0"/>
        <v>1</v>
      </c>
    </row>
    <row r="40" spans="1:4" x14ac:dyDescent="0.2">
      <c r="B40" s="10" t="s">
        <v>1</v>
      </c>
      <c r="C40" s="312">
        <v>1</v>
      </c>
      <c r="D40" s="311">
        <v>5.2400000000000002E-2</v>
      </c>
    </row>
    <row r="41" spans="1:4" x14ac:dyDescent="0.2">
      <c r="C41" s="312">
        <v>0</v>
      </c>
      <c r="D41" s="311">
        <f>D40</f>
        <v>5.2400000000000002E-2</v>
      </c>
    </row>
  </sheetData>
  <autoFilter ref="A6:D38" xr:uid="{00000000-0009-0000-0000-000004000000}">
    <sortState ref="A7:D38">
      <sortCondition ref="C6:C38"/>
    </sortState>
  </autoFilter>
  <mergeCells count="1">
    <mergeCell ref="H1:I1"/>
  </mergeCells>
  <hyperlinks>
    <hyperlink ref="H1:I1" location="Index!A1" display="Regresar al Índice" xr:uid="{12473D43-2E3B-42CE-AF23-581EB874878B}"/>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3FAD0-1880-4FAD-BBE0-5D0298536615}">
  <sheetPr codeName="Hoja49"/>
  <dimension ref="A1:I41"/>
  <sheetViews>
    <sheetView topLeftCell="A7" zoomScale="96" zoomScaleNormal="96" workbookViewId="0"/>
  </sheetViews>
  <sheetFormatPr baseColWidth="10" defaultRowHeight="14.25" x14ac:dyDescent="0.2"/>
  <cols>
    <col min="1" max="16384" width="11.42578125" style="10"/>
  </cols>
  <sheetData>
    <row r="1" spans="1:9" x14ac:dyDescent="0.2">
      <c r="A1" s="13" t="s">
        <v>1212</v>
      </c>
      <c r="H1" s="291" t="s">
        <v>38</v>
      </c>
      <c r="I1" s="291"/>
    </row>
    <row r="2" spans="1:9" x14ac:dyDescent="0.2">
      <c r="A2" s="10" t="s">
        <v>55</v>
      </c>
    </row>
    <row r="6" spans="1:9" x14ac:dyDescent="0.2">
      <c r="A6" s="10" t="s">
        <v>137</v>
      </c>
      <c r="B6" s="10" t="s">
        <v>634</v>
      </c>
      <c r="C6" s="10" t="s">
        <v>637</v>
      </c>
      <c r="D6" s="10" t="s">
        <v>138</v>
      </c>
    </row>
    <row r="7" spans="1:9" x14ac:dyDescent="0.2">
      <c r="A7" s="10" t="s">
        <v>539</v>
      </c>
      <c r="B7" s="10" t="s">
        <v>28</v>
      </c>
      <c r="C7" s="67">
        <v>7.0920696113909651E-3</v>
      </c>
      <c r="D7" s="309">
        <f t="shared" ref="D7:D38" si="0">_xlfn.RANK.EQ(C7,$C$7:$C$38,0)</f>
        <v>32</v>
      </c>
    </row>
    <row r="8" spans="1:9" x14ac:dyDescent="0.2">
      <c r="A8" s="10" t="s">
        <v>535</v>
      </c>
      <c r="B8" s="10" t="s">
        <v>24</v>
      </c>
      <c r="C8" s="67">
        <v>1.7282623303319464E-2</v>
      </c>
      <c r="D8" s="309">
        <f t="shared" si="0"/>
        <v>31</v>
      </c>
    </row>
    <row r="9" spans="1:9" x14ac:dyDescent="0.2">
      <c r="A9" s="10" t="s">
        <v>616</v>
      </c>
      <c r="B9" s="10" t="s">
        <v>5</v>
      </c>
      <c r="C9" s="67">
        <v>1.9171396835669933E-2</v>
      </c>
      <c r="D9" s="309">
        <f t="shared" si="0"/>
        <v>30</v>
      </c>
    </row>
    <row r="10" spans="1:9" x14ac:dyDescent="0.2">
      <c r="A10" s="10" t="s">
        <v>527</v>
      </c>
      <c r="B10" s="10" t="s">
        <v>13</v>
      </c>
      <c r="C10" s="67">
        <v>2.1497773786092373E-2</v>
      </c>
      <c r="D10" s="309">
        <f t="shared" si="0"/>
        <v>29</v>
      </c>
    </row>
    <row r="11" spans="1:9" x14ac:dyDescent="0.2">
      <c r="A11" s="10" t="s">
        <v>612</v>
      </c>
      <c r="B11" s="10" t="s">
        <v>9</v>
      </c>
      <c r="C11" s="67">
        <v>2.1895500860745307E-2</v>
      </c>
      <c r="D11" s="309">
        <f t="shared" si="0"/>
        <v>28</v>
      </c>
    </row>
    <row r="12" spans="1:9" x14ac:dyDescent="0.2">
      <c r="A12" s="10" t="s">
        <v>543</v>
      </c>
      <c r="B12" s="10" t="s">
        <v>32</v>
      </c>
      <c r="C12" s="67">
        <v>2.2102035225394848E-2</v>
      </c>
      <c r="D12" s="309">
        <f t="shared" si="0"/>
        <v>27</v>
      </c>
    </row>
    <row r="13" spans="1:9" x14ac:dyDescent="0.2">
      <c r="A13" s="10" t="s">
        <v>542</v>
      </c>
      <c r="B13" s="10" t="s">
        <v>31</v>
      </c>
      <c r="C13" s="67">
        <v>2.8955234965372542E-2</v>
      </c>
      <c r="D13" s="309">
        <f t="shared" si="0"/>
        <v>26</v>
      </c>
    </row>
    <row r="14" spans="1:9" x14ac:dyDescent="0.2">
      <c r="A14" s="10" t="s">
        <v>615</v>
      </c>
      <c r="B14" s="10" t="s">
        <v>16</v>
      </c>
      <c r="C14" s="67">
        <v>2.9010499037747009E-2</v>
      </c>
      <c r="D14" s="309">
        <f t="shared" si="0"/>
        <v>25</v>
      </c>
    </row>
    <row r="15" spans="1:9" x14ac:dyDescent="0.2">
      <c r="A15" s="10" t="s">
        <v>618</v>
      </c>
      <c r="B15" s="10" t="s">
        <v>11</v>
      </c>
      <c r="C15" s="67">
        <v>2.9554259043173832E-2</v>
      </c>
      <c r="D15" s="309">
        <f t="shared" si="0"/>
        <v>24</v>
      </c>
    </row>
    <row r="16" spans="1:9" x14ac:dyDescent="0.2">
      <c r="A16" s="10" t="s">
        <v>534</v>
      </c>
      <c r="B16" s="10" t="s">
        <v>23</v>
      </c>
      <c r="C16" s="67">
        <v>2.9710335995178559E-2</v>
      </c>
      <c r="D16" s="309">
        <f t="shared" si="0"/>
        <v>23</v>
      </c>
    </row>
    <row r="17" spans="1:4" x14ac:dyDescent="0.2">
      <c r="A17" s="10" t="s">
        <v>533</v>
      </c>
      <c r="B17" s="10" t="s">
        <v>22</v>
      </c>
      <c r="C17" s="67">
        <v>2.9919834255690357E-2</v>
      </c>
      <c r="D17" s="309">
        <f t="shared" si="0"/>
        <v>22</v>
      </c>
    </row>
    <row r="18" spans="1:4" x14ac:dyDescent="0.2">
      <c r="A18" s="10" t="s">
        <v>529</v>
      </c>
      <c r="B18" s="10" t="s">
        <v>18</v>
      </c>
      <c r="C18" s="67">
        <v>3.0505364063216876E-2</v>
      </c>
      <c r="D18" s="309">
        <f t="shared" si="0"/>
        <v>21</v>
      </c>
    </row>
    <row r="19" spans="1:4" x14ac:dyDescent="0.2">
      <c r="A19" s="10" t="s">
        <v>541</v>
      </c>
      <c r="B19" s="10" t="s">
        <v>30</v>
      </c>
      <c r="C19" s="67">
        <v>3.126835407635295E-2</v>
      </c>
      <c r="D19" s="309">
        <f t="shared" si="0"/>
        <v>20</v>
      </c>
    </row>
    <row r="20" spans="1:4" x14ac:dyDescent="0.2">
      <c r="A20" s="10" t="s">
        <v>536</v>
      </c>
      <c r="B20" s="10" t="s">
        <v>25</v>
      </c>
      <c r="C20" s="67">
        <v>3.5706298919120465E-2</v>
      </c>
      <c r="D20" s="309">
        <f t="shared" si="0"/>
        <v>19</v>
      </c>
    </row>
    <row r="21" spans="1:4" x14ac:dyDescent="0.2">
      <c r="A21" s="10" t="s">
        <v>613</v>
      </c>
      <c r="B21" s="10" t="s">
        <v>6</v>
      </c>
      <c r="C21" s="67">
        <v>3.7701461601686727E-2</v>
      </c>
      <c r="D21" s="309">
        <f t="shared" si="0"/>
        <v>18</v>
      </c>
    </row>
    <row r="22" spans="1:4" x14ac:dyDescent="0.2">
      <c r="A22" s="10" t="s">
        <v>530</v>
      </c>
      <c r="B22" s="10" t="s">
        <v>19</v>
      </c>
      <c r="C22" s="67">
        <v>3.7963086671883597E-2</v>
      </c>
      <c r="D22" s="309">
        <f t="shared" si="0"/>
        <v>17</v>
      </c>
    </row>
    <row r="23" spans="1:4" x14ac:dyDescent="0.2">
      <c r="A23" s="10" t="s">
        <v>538</v>
      </c>
      <c r="B23" s="10" t="s">
        <v>27</v>
      </c>
      <c r="C23" s="67">
        <v>3.9059849769808447E-2</v>
      </c>
      <c r="D23" s="309">
        <f t="shared" si="0"/>
        <v>16</v>
      </c>
    </row>
    <row r="24" spans="1:4" x14ac:dyDescent="0.2">
      <c r="A24" s="10" t="s">
        <v>537</v>
      </c>
      <c r="B24" s="10" t="s">
        <v>26</v>
      </c>
      <c r="C24" s="67">
        <v>4.0065622716033956E-2</v>
      </c>
      <c r="D24" s="309">
        <f t="shared" si="0"/>
        <v>15</v>
      </c>
    </row>
    <row r="25" spans="1:4" x14ac:dyDescent="0.2">
      <c r="A25" s="10" t="s">
        <v>611</v>
      </c>
      <c r="B25" s="10" t="s">
        <v>14</v>
      </c>
      <c r="C25" s="67">
        <v>4.097189594500001E-2</v>
      </c>
      <c r="D25" s="309">
        <f t="shared" si="0"/>
        <v>14</v>
      </c>
    </row>
    <row r="26" spans="1:4" x14ac:dyDescent="0.2">
      <c r="A26" s="10" t="s">
        <v>614</v>
      </c>
      <c r="B26" s="10" t="s">
        <v>3</v>
      </c>
      <c r="C26" s="67">
        <v>4.212539608529757E-2</v>
      </c>
      <c r="D26" s="309">
        <f t="shared" si="0"/>
        <v>13</v>
      </c>
    </row>
    <row r="27" spans="1:4" x14ac:dyDescent="0.2">
      <c r="A27" s="10" t="s">
        <v>623</v>
      </c>
      <c r="B27" s="10" t="s">
        <v>4</v>
      </c>
      <c r="C27" s="67">
        <v>4.2226816859841601E-2</v>
      </c>
      <c r="D27" s="309">
        <f t="shared" si="0"/>
        <v>12</v>
      </c>
    </row>
    <row r="28" spans="1:4" x14ac:dyDescent="0.2">
      <c r="A28" s="10" t="s">
        <v>621</v>
      </c>
      <c r="B28" s="10" t="s">
        <v>15</v>
      </c>
      <c r="C28" s="67">
        <v>4.2749448961825559E-2</v>
      </c>
      <c r="D28" s="309">
        <f t="shared" si="0"/>
        <v>11</v>
      </c>
    </row>
    <row r="29" spans="1:4" x14ac:dyDescent="0.2">
      <c r="A29" s="10" t="s">
        <v>528</v>
      </c>
      <c r="B29" s="10" t="s">
        <v>17</v>
      </c>
      <c r="C29" s="67">
        <v>4.3095582085012601E-2</v>
      </c>
      <c r="D29" s="309">
        <f t="shared" si="0"/>
        <v>10</v>
      </c>
    </row>
    <row r="30" spans="1:4" x14ac:dyDescent="0.2">
      <c r="A30" s="10" t="s">
        <v>540</v>
      </c>
      <c r="B30" s="10" t="s">
        <v>29</v>
      </c>
      <c r="C30" s="67">
        <v>4.4510491377315803E-2</v>
      </c>
      <c r="D30" s="309">
        <f t="shared" si="0"/>
        <v>9</v>
      </c>
    </row>
    <row r="31" spans="1:4" x14ac:dyDescent="0.2">
      <c r="A31" s="10" t="s">
        <v>624</v>
      </c>
      <c r="B31" s="10" t="s">
        <v>7</v>
      </c>
      <c r="C31" s="67">
        <v>4.6069772472887786E-2</v>
      </c>
      <c r="D31" s="309">
        <f t="shared" si="0"/>
        <v>8</v>
      </c>
    </row>
    <row r="32" spans="1:4" x14ac:dyDescent="0.2">
      <c r="A32" s="10" t="s">
        <v>619</v>
      </c>
      <c r="B32" s="10" t="s">
        <v>10</v>
      </c>
      <c r="C32" s="67">
        <v>4.9838066432911311E-2</v>
      </c>
      <c r="D32" s="309">
        <f t="shared" si="0"/>
        <v>7</v>
      </c>
    </row>
    <row r="33" spans="1:4" x14ac:dyDescent="0.2">
      <c r="A33" s="10" t="s">
        <v>532</v>
      </c>
      <c r="B33" s="10" t="s">
        <v>21</v>
      </c>
      <c r="C33" s="67">
        <v>5.0476533338386066E-2</v>
      </c>
      <c r="D33" s="309">
        <f t="shared" si="0"/>
        <v>6</v>
      </c>
    </row>
    <row r="34" spans="1:4" x14ac:dyDescent="0.2">
      <c r="A34" s="10" t="s">
        <v>620</v>
      </c>
      <c r="B34" s="10" t="s">
        <v>0</v>
      </c>
      <c r="C34" s="67">
        <v>5.115369721469263E-2</v>
      </c>
      <c r="D34" s="309">
        <f t="shared" si="0"/>
        <v>5</v>
      </c>
    </row>
    <row r="35" spans="1:4" x14ac:dyDescent="0.2">
      <c r="A35" s="10" t="s">
        <v>531</v>
      </c>
      <c r="B35" s="10" t="s">
        <v>20</v>
      </c>
      <c r="C35" s="67">
        <v>5.2952639927486958E-2</v>
      </c>
      <c r="D35" s="309">
        <f t="shared" si="0"/>
        <v>4</v>
      </c>
    </row>
    <row r="36" spans="1:4" x14ac:dyDescent="0.2">
      <c r="A36" s="10" t="s">
        <v>617</v>
      </c>
      <c r="B36" s="10" t="s">
        <v>12</v>
      </c>
      <c r="C36" s="67">
        <v>5.3850514976849645E-2</v>
      </c>
      <c r="D36" s="309">
        <f t="shared" si="0"/>
        <v>3</v>
      </c>
    </row>
    <row r="37" spans="1:4" x14ac:dyDescent="0.2">
      <c r="A37" s="10" t="s">
        <v>622</v>
      </c>
      <c r="B37" s="10" t="s">
        <v>8</v>
      </c>
      <c r="C37" s="67">
        <v>5.4748761751180673E-2</v>
      </c>
      <c r="D37" s="309">
        <f t="shared" si="0"/>
        <v>2</v>
      </c>
    </row>
    <row r="38" spans="1:4" x14ac:dyDescent="0.2">
      <c r="A38" s="10" t="s">
        <v>544</v>
      </c>
      <c r="B38" s="10" t="s">
        <v>33</v>
      </c>
      <c r="C38" s="67">
        <v>8.78560072231927E-2</v>
      </c>
      <c r="D38" s="309">
        <f t="shared" si="0"/>
        <v>1</v>
      </c>
    </row>
    <row r="40" spans="1:4" x14ac:dyDescent="0.2">
      <c r="B40" s="10" t="s">
        <v>1</v>
      </c>
      <c r="C40" s="310">
        <v>1</v>
      </c>
      <c r="D40" s="311">
        <v>3.5299999999999998E-2</v>
      </c>
    </row>
    <row r="41" spans="1:4" x14ac:dyDescent="0.2">
      <c r="C41" s="310">
        <v>0</v>
      </c>
      <c r="D41" s="311">
        <f>D40</f>
        <v>3.5299999999999998E-2</v>
      </c>
    </row>
  </sheetData>
  <autoFilter ref="A6:D38" xr:uid="{00000000-0009-0000-0000-000005000000}">
    <sortState ref="A7:D38">
      <sortCondition ref="C6:C38"/>
    </sortState>
  </autoFilter>
  <mergeCells count="1">
    <mergeCell ref="H1:I1"/>
  </mergeCells>
  <hyperlinks>
    <hyperlink ref="H1:I1" location="Index!A1" display="Regresar al Índice" xr:uid="{8AAE361C-89C8-4C88-942B-8B50F5CF8FFC}"/>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E684A-3DE3-431A-9960-8378ADBB5F41}">
  <sheetPr codeName="Hoja50"/>
  <dimension ref="A1:I41"/>
  <sheetViews>
    <sheetView topLeftCell="A10" workbookViewId="0"/>
  </sheetViews>
  <sheetFormatPr baseColWidth="10" defaultRowHeight="14.25" x14ac:dyDescent="0.2"/>
  <cols>
    <col min="1" max="16384" width="11.42578125" style="10"/>
  </cols>
  <sheetData>
    <row r="1" spans="1:9" x14ac:dyDescent="0.2">
      <c r="A1" s="13" t="s">
        <v>1213</v>
      </c>
      <c r="H1" s="291" t="s">
        <v>38</v>
      </c>
      <c r="I1" s="291"/>
    </row>
    <row r="2" spans="1:9" x14ac:dyDescent="0.2">
      <c r="A2" s="10" t="s">
        <v>55</v>
      </c>
    </row>
    <row r="6" spans="1:9" x14ac:dyDescent="0.2">
      <c r="A6" s="10" t="s">
        <v>137</v>
      </c>
      <c r="B6" s="10" t="s">
        <v>634</v>
      </c>
      <c r="C6" s="10" t="s">
        <v>638</v>
      </c>
      <c r="D6" s="10" t="s">
        <v>138</v>
      </c>
    </row>
    <row r="7" spans="1:9" x14ac:dyDescent="0.2">
      <c r="A7" s="10" t="s">
        <v>536</v>
      </c>
      <c r="B7" s="10" t="s">
        <v>25</v>
      </c>
      <c r="C7" s="67">
        <v>4.579007100181013E-2</v>
      </c>
      <c r="D7" s="309">
        <f t="shared" ref="D7:D38" si="0">_xlfn.RANK.EQ(C7,$C$7:$C$38,0)</f>
        <v>32</v>
      </c>
    </row>
    <row r="8" spans="1:9" x14ac:dyDescent="0.2">
      <c r="A8" s="10" t="s">
        <v>612</v>
      </c>
      <c r="B8" s="10" t="s">
        <v>9</v>
      </c>
      <c r="C8" s="67">
        <v>4.6153396469075271E-2</v>
      </c>
      <c r="D8" s="309">
        <f t="shared" si="0"/>
        <v>31</v>
      </c>
    </row>
    <row r="9" spans="1:9" x14ac:dyDescent="0.2">
      <c r="A9" s="10" t="s">
        <v>620</v>
      </c>
      <c r="B9" s="10" t="s">
        <v>0</v>
      </c>
      <c r="C9" s="67">
        <v>5.5142083897158446E-2</v>
      </c>
      <c r="D9" s="309">
        <f t="shared" si="0"/>
        <v>30</v>
      </c>
    </row>
    <row r="10" spans="1:9" x14ac:dyDescent="0.2">
      <c r="A10" s="10" t="s">
        <v>543</v>
      </c>
      <c r="B10" s="10" t="s">
        <v>32</v>
      </c>
      <c r="C10" s="67">
        <v>5.7138818207520523E-2</v>
      </c>
      <c r="D10" s="309">
        <f t="shared" si="0"/>
        <v>29</v>
      </c>
    </row>
    <row r="11" spans="1:9" x14ac:dyDescent="0.2">
      <c r="A11" s="10" t="s">
        <v>616</v>
      </c>
      <c r="B11" s="351" t="s">
        <v>5</v>
      </c>
      <c r="C11" s="67">
        <v>5.9761563284331312E-2</v>
      </c>
      <c r="D11" s="309">
        <f t="shared" si="0"/>
        <v>28</v>
      </c>
    </row>
    <row r="12" spans="1:9" x14ac:dyDescent="0.2">
      <c r="A12" s="10" t="s">
        <v>530</v>
      </c>
      <c r="B12" s="10" t="s">
        <v>19</v>
      </c>
      <c r="C12" s="67">
        <v>6.0630739419809634E-2</v>
      </c>
      <c r="D12" s="309">
        <f t="shared" si="0"/>
        <v>27</v>
      </c>
    </row>
    <row r="13" spans="1:9" x14ac:dyDescent="0.2">
      <c r="A13" s="10" t="s">
        <v>614</v>
      </c>
      <c r="B13" s="10" t="s">
        <v>3</v>
      </c>
      <c r="C13" s="67">
        <v>6.1102540750515799E-2</v>
      </c>
      <c r="D13" s="309">
        <f t="shared" si="0"/>
        <v>26</v>
      </c>
    </row>
    <row r="14" spans="1:9" x14ac:dyDescent="0.2">
      <c r="A14" s="10" t="s">
        <v>618</v>
      </c>
      <c r="B14" s="10" t="s">
        <v>11</v>
      </c>
      <c r="C14" s="67">
        <v>6.3660653376790804E-2</v>
      </c>
      <c r="D14" s="309">
        <f t="shared" si="0"/>
        <v>25</v>
      </c>
    </row>
    <row r="15" spans="1:9" x14ac:dyDescent="0.2">
      <c r="A15" s="10" t="s">
        <v>537</v>
      </c>
      <c r="B15" s="10" t="s">
        <v>26</v>
      </c>
      <c r="C15" s="67">
        <v>6.7106258580915124E-2</v>
      </c>
      <c r="D15" s="309">
        <f t="shared" si="0"/>
        <v>24</v>
      </c>
    </row>
    <row r="16" spans="1:9" x14ac:dyDescent="0.2">
      <c r="A16" s="10" t="s">
        <v>613</v>
      </c>
      <c r="B16" s="10" t="s">
        <v>6</v>
      </c>
      <c r="C16" s="67">
        <v>6.7812575777359135E-2</v>
      </c>
      <c r="D16" s="309">
        <f t="shared" si="0"/>
        <v>23</v>
      </c>
    </row>
    <row r="17" spans="1:4" x14ac:dyDescent="0.2">
      <c r="A17" s="10" t="s">
        <v>538</v>
      </c>
      <c r="B17" s="10" t="s">
        <v>27</v>
      </c>
      <c r="C17" s="67">
        <v>7.0106427778415858E-2</v>
      </c>
      <c r="D17" s="309">
        <f t="shared" si="0"/>
        <v>22</v>
      </c>
    </row>
    <row r="18" spans="1:4" x14ac:dyDescent="0.2">
      <c r="A18" s="10" t="s">
        <v>528</v>
      </c>
      <c r="B18" s="10" t="s">
        <v>17</v>
      </c>
      <c r="C18" s="67">
        <v>7.031546219761893E-2</v>
      </c>
      <c r="D18" s="309">
        <f t="shared" si="0"/>
        <v>21</v>
      </c>
    </row>
    <row r="19" spans="1:4" x14ac:dyDescent="0.2">
      <c r="A19" s="10" t="s">
        <v>540</v>
      </c>
      <c r="B19" s="10" t="s">
        <v>29</v>
      </c>
      <c r="C19" s="67">
        <v>7.3706969169427761E-2</v>
      </c>
      <c r="D19" s="309">
        <f t="shared" si="0"/>
        <v>20</v>
      </c>
    </row>
    <row r="20" spans="1:4" x14ac:dyDescent="0.2">
      <c r="A20" s="10" t="s">
        <v>619</v>
      </c>
      <c r="B20" s="10" t="s">
        <v>10</v>
      </c>
      <c r="C20" s="67">
        <v>7.4552150418239704E-2</v>
      </c>
      <c r="D20" s="309">
        <f t="shared" si="0"/>
        <v>19</v>
      </c>
    </row>
    <row r="21" spans="1:4" x14ac:dyDescent="0.2">
      <c r="A21" s="10" t="s">
        <v>615</v>
      </c>
      <c r="B21" s="10" t="s">
        <v>16</v>
      </c>
      <c r="C21" s="67">
        <v>7.5956243209830285E-2</v>
      </c>
      <c r="D21" s="309">
        <f t="shared" si="0"/>
        <v>18</v>
      </c>
    </row>
    <row r="22" spans="1:4" x14ac:dyDescent="0.2">
      <c r="A22" s="10" t="s">
        <v>624</v>
      </c>
      <c r="B22" s="10" t="s">
        <v>7</v>
      </c>
      <c r="C22" s="67">
        <v>7.643249519896389E-2</v>
      </c>
      <c r="D22" s="309">
        <f t="shared" si="0"/>
        <v>17</v>
      </c>
    </row>
    <row r="23" spans="1:4" x14ac:dyDescent="0.2">
      <c r="A23" s="10" t="s">
        <v>535</v>
      </c>
      <c r="B23" s="10" t="s">
        <v>24</v>
      </c>
      <c r="C23" s="67">
        <v>7.6677045004245784E-2</v>
      </c>
      <c r="D23" s="309">
        <f t="shared" si="0"/>
        <v>16</v>
      </c>
    </row>
    <row r="24" spans="1:4" x14ac:dyDescent="0.2">
      <c r="A24" s="10" t="s">
        <v>544</v>
      </c>
      <c r="B24" s="10" t="s">
        <v>33</v>
      </c>
      <c r="C24" s="67">
        <v>7.9458526067156365E-2</v>
      </c>
      <c r="D24" s="309">
        <f t="shared" si="0"/>
        <v>15</v>
      </c>
    </row>
    <row r="25" spans="1:4" x14ac:dyDescent="0.2">
      <c r="A25" s="10" t="s">
        <v>532</v>
      </c>
      <c r="B25" s="10" t="s">
        <v>21</v>
      </c>
      <c r="C25" s="67">
        <v>8.042018567615089E-2</v>
      </c>
      <c r="D25" s="309">
        <f t="shared" si="0"/>
        <v>14</v>
      </c>
    </row>
    <row r="26" spans="1:4" x14ac:dyDescent="0.2">
      <c r="A26" s="10" t="s">
        <v>623</v>
      </c>
      <c r="B26" s="10" t="s">
        <v>4</v>
      </c>
      <c r="C26" s="67">
        <v>8.2658890191120354E-2</v>
      </c>
      <c r="D26" s="309">
        <f t="shared" si="0"/>
        <v>13</v>
      </c>
    </row>
    <row r="27" spans="1:4" x14ac:dyDescent="0.2">
      <c r="A27" s="10" t="s">
        <v>533</v>
      </c>
      <c r="B27" s="10" t="s">
        <v>22</v>
      </c>
      <c r="C27" s="67">
        <v>8.2855854671150253E-2</v>
      </c>
      <c r="D27" s="309">
        <f t="shared" si="0"/>
        <v>12</v>
      </c>
    </row>
    <row r="28" spans="1:4" x14ac:dyDescent="0.2">
      <c r="A28" s="10" t="s">
        <v>617</v>
      </c>
      <c r="B28" s="10" t="s">
        <v>12</v>
      </c>
      <c r="C28" s="67">
        <v>8.3959830982823974E-2</v>
      </c>
      <c r="D28" s="309">
        <f t="shared" si="0"/>
        <v>11</v>
      </c>
    </row>
    <row r="29" spans="1:4" x14ac:dyDescent="0.2">
      <c r="A29" s="10" t="s">
        <v>534</v>
      </c>
      <c r="B29" s="10" t="s">
        <v>23</v>
      </c>
      <c r="C29" s="67">
        <v>8.6741275003179394E-2</v>
      </c>
      <c r="D29" s="309">
        <f t="shared" si="0"/>
        <v>10</v>
      </c>
    </row>
    <row r="30" spans="1:4" x14ac:dyDescent="0.2">
      <c r="A30" s="10" t="s">
        <v>531</v>
      </c>
      <c r="B30" s="10" t="s">
        <v>20</v>
      </c>
      <c r="C30" s="67">
        <v>8.6856563924716482E-2</v>
      </c>
      <c r="D30" s="309">
        <f t="shared" si="0"/>
        <v>9</v>
      </c>
    </row>
    <row r="31" spans="1:4" x14ac:dyDescent="0.2">
      <c r="A31" s="10" t="s">
        <v>611</v>
      </c>
      <c r="B31" s="10" t="s">
        <v>14</v>
      </c>
      <c r="C31" s="67">
        <v>9.2922291829312317E-2</v>
      </c>
      <c r="D31" s="309">
        <f t="shared" si="0"/>
        <v>8</v>
      </c>
    </row>
    <row r="32" spans="1:4" x14ac:dyDescent="0.2">
      <c r="A32" s="10" t="s">
        <v>529</v>
      </c>
      <c r="B32" s="10" t="s">
        <v>18</v>
      </c>
      <c r="C32" s="67">
        <v>9.3409898824172874E-2</v>
      </c>
      <c r="D32" s="309">
        <f t="shared" si="0"/>
        <v>7</v>
      </c>
    </row>
    <row r="33" spans="1:4" x14ac:dyDescent="0.2">
      <c r="A33" s="10" t="s">
        <v>542</v>
      </c>
      <c r="B33" s="10" t="s">
        <v>31</v>
      </c>
      <c r="C33" s="67">
        <v>9.4476193993334165E-2</v>
      </c>
      <c r="D33" s="309">
        <f t="shared" si="0"/>
        <v>6</v>
      </c>
    </row>
    <row r="34" spans="1:4" x14ac:dyDescent="0.2">
      <c r="A34" s="10" t="s">
        <v>539</v>
      </c>
      <c r="B34" s="10" t="s">
        <v>28</v>
      </c>
      <c r="C34" s="67">
        <v>9.8850764627049309E-2</v>
      </c>
      <c r="D34" s="309">
        <f t="shared" si="0"/>
        <v>5</v>
      </c>
    </row>
    <row r="35" spans="1:4" x14ac:dyDescent="0.2">
      <c r="A35" s="10" t="s">
        <v>527</v>
      </c>
      <c r="B35" s="10" t="s">
        <v>13</v>
      </c>
      <c r="C35" s="67">
        <v>9.9906576980567902E-2</v>
      </c>
      <c r="D35" s="309">
        <f t="shared" si="0"/>
        <v>4</v>
      </c>
    </row>
    <row r="36" spans="1:4" x14ac:dyDescent="0.2">
      <c r="A36" s="10" t="s">
        <v>622</v>
      </c>
      <c r="B36" s="10" t="s">
        <v>8</v>
      </c>
      <c r="C36" s="67">
        <v>0.10244950905665029</v>
      </c>
      <c r="D36" s="309">
        <f t="shared" si="0"/>
        <v>3</v>
      </c>
    </row>
    <row r="37" spans="1:4" x14ac:dyDescent="0.2">
      <c r="A37" s="10" t="s">
        <v>621</v>
      </c>
      <c r="B37" s="10" t="s">
        <v>15</v>
      </c>
      <c r="C37" s="67">
        <v>0.10610167311349794</v>
      </c>
      <c r="D37" s="309">
        <f t="shared" si="0"/>
        <v>2</v>
      </c>
    </row>
    <row r="38" spans="1:4" x14ac:dyDescent="0.2">
      <c r="A38" s="10" t="s">
        <v>541</v>
      </c>
      <c r="B38" s="10" t="s">
        <v>30</v>
      </c>
      <c r="C38" s="67">
        <v>0.10900491480086265</v>
      </c>
      <c r="D38" s="309">
        <f t="shared" si="0"/>
        <v>1</v>
      </c>
    </row>
    <row r="40" spans="1:4" x14ac:dyDescent="0.2">
      <c r="B40" s="10" t="s">
        <v>1</v>
      </c>
      <c r="C40" s="310">
        <v>1</v>
      </c>
      <c r="D40" s="311">
        <v>7.3499999999999996E-2</v>
      </c>
    </row>
    <row r="41" spans="1:4" x14ac:dyDescent="0.2">
      <c r="C41" s="310">
        <v>0</v>
      </c>
      <c r="D41" s="311">
        <f>D40</f>
        <v>7.3499999999999996E-2</v>
      </c>
    </row>
  </sheetData>
  <autoFilter ref="A6:D38" xr:uid="{00000000-0009-0000-0000-000006000000}">
    <sortState ref="A7:D38">
      <sortCondition ref="C6:C38"/>
    </sortState>
  </autoFilter>
  <mergeCells count="1">
    <mergeCell ref="H1:I1"/>
  </mergeCells>
  <hyperlinks>
    <hyperlink ref="H1:I1" location="Index!A1" display="Regresar al Índice" xr:uid="{6954FA69-1042-4C23-AE3B-208F1BC45CC4}"/>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46907-CFEC-4B10-AF2A-8135ABF04ED7}">
  <sheetPr codeName="Hoja51"/>
  <dimension ref="A1:I41"/>
  <sheetViews>
    <sheetView workbookViewId="0"/>
  </sheetViews>
  <sheetFormatPr baseColWidth="10" defaultRowHeight="14.25" x14ac:dyDescent="0.2"/>
  <cols>
    <col min="1" max="16384" width="11.42578125" style="10"/>
  </cols>
  <sheetData>
    <row r="1" spans="1:9" x14ac:dyDescent="0.2">
      <c r="A1" s="13" t="s">
        <v>1214</v>
      </c>
      <c r="H1" s="291" t="s">
        <v>38</v>
      </c>
      <c r="I1" s="291"/>
    </row>
    <row r="2" spans="1:9" x14ac:dyDescent="0.2">
      <c r="A2" s="10" t="s">
        <v>55</v>
      </c>
    </row>
    <row r="6" spans="1:9" x14ac:dyDescent="0.2">
      <c r="A6" s="10" t="s">
        <v>137</v>
      </c>
      <c r="B6" s="10" t="s">
        <v>634</v>
      </c>
      <c r="C6" s="10" t="s">
        <v>639</v>
      </c>
      <c r="D6" s="10" t="s">
        <v>138</v>
      </c>
    </row>
    <row r="7" spans="1:9" x14ac:dyDescent="0.2">
      <c r="A7" s="10" t="s">
        <v>620</v>
      </c>
      <c r="B7" s="10" t="s">
        <v>0</v>
      </c>
      <c r="C7" s="67">
        <v>2.7235416186303926E-2</v>
      </c>
      <c r="D7" s="309">
        <f t="shared" ref="D7:D38" si="0">_xlfn.RANK.EQ(C7,$C$7:$C$38,0)</f>
        <v>32</v>
      </c>
    </row>
    <row r="8" spans="1:9" x14ac:dyDescent="0.2">
      <c r="A8" s="10" t="s">
        <v>536</v>
      </c>
      <c r="B8" s="10" t="s">
        <v>25</v>
      </c>
      <c r="C8" s="67">
        <v>3.3635571211617393E-2</v>
      </c>
      <c r="D8" s="309">
        <f t="shared" si="0"/>
        <v>31</v>
      </c>
    </row>
    <row r="9" spans="1:9" x14ac:dyDescent="0.2">
      <c r="A9" s="10" t="s">
        <v>527</v>
      </c>
      <c r="B9" s="10" t="s">
        <v>13</v>
      </c>
      <c r="C9" s="67">
        <v>3.5881421377604597E-2</v>
      </c>
      <c r="D9" s="309">
        <f t="shared" si="0"/>
        <v>30</v>
      </c>
    </row>
    <row r="10" spans="1:9" x14ac:dyDescent="0.2">
      <c r="A10" s="10" t="s">
        <v>534</v>
      </c>
      <c r="B10" s="10" t="s">
        <v>23</v>
      </c>
      <c r="C10" s="67">
        <v>3.6695327624396097E-2</v>
      </c>
      <c r="D10" s="309">
        <f t="shared" si="0"/>
        <v>29</v>
      </c>
    </row>
    <row r="11" spans="1:9" x14ac:dyDescent="0.2">
      <c r="A11" s="10" t="s">
        <v>535</v>
      </c>
      <c r="B11" s="10" t="s">
        <v>24</v>
      </c>
      <c r="C11" s="67">
        <v>3.7498186302959868E-2</v>
      </c>
      <c r="D11" s="309">
        <f t="shared" si="0"/>
        <v>28</v>
      </c>
    </row>
    <row r="12" spans="1:9" x14ac:dyDescent="0.2">
      <c r="A12" s="10" t="s">
        <v>528</v>
      </c>
      <c r="B12" s="10" t="s">
        <v>17</v>
      </c>
      <c r="C12" s="67">
        <v>3.9586826508379067E-2</v>
      </c>
      <c r="D12" s="309">
        <f t="shared" si="0"/>
        <v>27</v>
      </c>
    </row>
    <row r="13" spans="1:9" x14ac:dyDescent="0.2">
      <c r="A13" s="10" t="s">
        <v>531</v>
      </c>
      <c r="B13" s="10" t="s">
        <v>20</v>
      </c>
      <c r="C13" s="67">
        <v>4.2727869809530868E-2</v>
      </c>
      <c r="D13" s="309">
        <f t="shared" si="0"/>
        <v>26</v>
      </c>
    </row>
    <row r="14" spans="1:9" x14ac:dyDescent="0.2">
      <c r="A14" s="10" t="s">
        <v>622</v>
      </c>
      <c r="B14" s="351" t="s">
        <v>8</v>
      </c>
      <c r="C14" s="67">
        <v>4.6209986604462058E-2</v>
      </c>
      <c r="D14" s="309">
        <f t="shared" si="0"/>
        <v>25</v>
      </c>
    </row>
    <row r="15" spans="1:9" x14ac:dyDescent="0.2">
      <c r="A15" s="10" t="s">
        <v>624</v>
      </c>
      <c r="B15" s="10" t="s">
        <v>7</v>
      </c>
      <c r="C15" s="67">
        <v>4.751111723947745E-2</v>
      </c>
      <c r="D15" s="309">
        <f t="shared" si="0"/>
        <v>24</v>
      </c>
    </row>
    <row r="16" spans="1:9" x14ac:dyDescent="0.2">
      <c r="A16" s="10" t="s">
        <v>530</v>
      </c>
      <c r="B16" s="10" t="s">
        <v>19</v>
      </c>
      <c r="C16" s="67">
        <v>4.8922604365430264E-2</v>
      </c>
      <c r="D16" s="309">
        <f t="shared" si="0"/>
        <v>23</v>
      </c>
    </row>
    <row r="17" spans="1:4" x14ac:dyDescent="0.2">
      <c r="A17" s="10" t="s">
        <v>618</v>
      </c>
      <c r="B17" s="10" t="s">
        <v>11</v>
      </c>
      <c r="C17" s="67">
        <v>4.9187327948832106E-2</v>
      </c>
      <c r="D17" s="309">
        <f t="shared" si="0"/>
        <v>22</v>
      </c>
    </row>
    <row r="18" spans="1:4" x14ac:dyDescent="0.2">
      <c r="A18" s="10" t="s">
        <v>540</v>
      </c>
      <c r="B18" s="10" t="s">
        <v>29</v>
      </c>
      <c r="C18" s="67">
        <v>5.0650679659129019E-2</v>
      </c>
      <c r="D18" s="309">
        <f t="shared" si="0"/>
        <v>21</v>
      </c>
    </row>
    <row r="19" spans="1:4" x14ac:dyDescent="0.2">
      <c r="A19" s="10" t="s">
        <v>616</v>
      </c>
      <c r="B19" s="10" t="s">
        <v>5</v>
      </c>
      <c r="C19" s="67">
        <v>5.0716638396022327E-2</v>
      </c>
      <c r="D19" s="309">
        <f t="shared" si="0"/>
        <v>20</v>
      </c>
    </row>
    <row r="20" spans="1:4" x14ac:dyDescent="0.2">
      <c r="A20" s="10" t="s">
        <v>612</v>
      </c>
      <c r="B20" s="10" t="s">
        <v>9</v>
      </c>
      <c r="C20" s="67">
        <v>5.0805261585536929E-2</v>
      </c>
      <c r="D20" s="309">
        <f t="shared" si="0"/>
        <v>19</v>
      </c>
    </row>
    <row r="21" spans="1:4" x14ac:dyDescent="0.2">
      <c r="A21" s="10" t="s">
        <v>539</v>
      </c>
      <c r="B21" s="10" t="s">
        <v>28</v>
      </c>
      <c r="C21" s="67">
        <v>5.3246373099650551E-2</v>
      </c>
      <c r="D21" s="309">
        <f t="shared" si="0"/>
        <v>18</v>
      </c>
    </row>
    <row r="22" spans="1:4" x14ac:dyDescent="0.2">
      <c r="A22" s="10" t="s">
        <v>611</v>
      </c>
      <c r="B22" s="10" t="s">
        <v>14</v>
      </c>
      <c r="C22" s="67">
        <v>5.3463073306729433E-2</v>
      </c>
      <c r="D22" s="309">
        <f t="shared" si="0"/>
        <v>17</v>
      </c>
    </row>
    <row r="23" spans="1:4" x14ac:dyDescent="0.2">
      <c r="A23" s="10" t="s">
        <v>529</v>
      </c>
      <c r="B23" s="10" t="s">
        <v>18</v>
      </c>
      <c r="C23" s="67">
        <v>5.4420426935869903E-2</v>
      </c>
      <c r="D23" s="309">
        <f t="shared" si="0"/>
        <v>16</v>
      </c>
    </row>
    <row r="24" spans="1:4" x14ac:dyDescent="0.2">
      <c r="A24" s="10" t="s">
        <v>533</v>
      </c>
      <c r="B24" s="10" t="s">
        <v>22</v>
      </c>
      <c r="C24" s="67">
        <v>5.4981724282155232E-2</v>
      </c>
      <c r="D24" s="309">
        <f t="shared" si="0"/>
        <v>15</v>
      </c>
    </row>
    <row r="25" spans="1:4" x14ac:dyDescent="0.2">
      <c r="A25" s="10" t="s">
        <v>532</v>
      </c>
      <c r="B25" s="10" t="s">
        <v>21</v>
      </c>
      <c r="C25" s="67">
        <v>5.855190912527674E-2</v>
      </c>
      <c r="D25" s="309">
        <f t="shared" si="0"/>
        <v>14</v>
      </c>
    </row>
    <row r="26" spans="1:4" x14ac:dyDescent="0.2">
      <c r="A26" s="10" t="s">
        <v>541</v>
      </c>
      <c r="B26" s="10" t="s">
        <v>30</v>
      </c>
      <c r="C26" s="67">
        <v>5.8685402262435023E-2</v>
      </c>
      <c r="D26" s="309">
        <f t="shared" si="0"/>
        <v>13</v>
      </c>
    </row>
    <row r="27" spans="1:4" x14ac:dyDescent="0.2">
      <c r="A27" s="10" t="s">
        <v>542</v>
      </c>
      <c r="B27" s="10" t="s">
        <v>31</v>
      </c>
      <c r="C27" s="67">
        <v>5.9655041766648022E-2</v>
      </c>
      <c r="D27" s="309">
        <f t="shared" si="0"/>
        <v>12</v>
      </c>
    </row>
    <row r="28" spans="1:4" x14ac:dyDescent="0.2">
      <c r="A28" s="10" t="s">
        <v>617</v>
      </c>
      <c r="B28" s="10" t="s">
        <v>12</v>
      </c>
      <c r="C28" s="67">
        <v>6.0353655414548506E-2</v>
      </c>
      <c r="D28" s="309">
        <f t="shared" si="0"/>
        <v>11</v>
      </c>
    </row>
    <row r="29" spans="1:4" x14ac:dyDescent="0.2">
      <c r="A29" s="10" t="s">
        <v>544</v>
      </c>
      <c r="B29" s="10" t="s">
        <v>33</v>
      </c>
      <c r="C29" s="67">
        <v>6.1355220599497287E-2</v>
      </c>
      <c r="D29" s="309">
        <f t="shared" si="0"/>
        <v>10</v>
      </c>
    </row>
    <row r="30" spans="1:4" x14ac:dyDescent="0.2">
      <c r="A30" s="10" t="s">
        <v>619</v>
      </c>
      <c r="B30" s="10" t="s">
        <v>10</v>
      </c>
      <c r="C30" s="67">
        <v>6.1944921930955424E-2</v>
      </c>
      <c r="D30" s="309">
        <f t="shared" si="0"/>
        <v>9</v>
      </c>
    </row>
    <row r="31" spans="1:4" x14ac:dyDescent="0.2">
      <c r="A31" s="10" t="s">
        <v>614</v>
      </c>
      <c r="B31" s="10" t="s">
        <v>3</v>
      </c>
      <c r="C31" s="67">
        <v>6.4611594999069655E-2</v>
      </c>
      <c r="D31" s="309">
        <f t="shared" si="0"/>
        <v>8</v>
      </c>
    </row>
    <row r="32" spans="1:4" x14ac:dyDescent="0.2">
      <c r="A32" s="10" t="s">
        <v>538</v>
      </c>
      <c r="B32" s="10" t="s">
        <v>27</v>
      </c>
      <c r="C32" s="67">
        <v>6.6062571008950605E-2</v>
      </c>
      <c r="D32" s="309">
        <f t="shared" si="0"/>
        <v>7</v>
      </c>
    </row>
    <row r="33" spans="1:4" x14ac:dyDescent="0.2">
      <c r="A33" s="10" t="s">
        <v>615</v>
      </c>
      <c r="B33" s="10" t="s">
        <v>16</v>
      </c>
      <c r="C33" s="67">
        <v>6.6978935349594107E-2</v>
      </c>
      <c r="D33" s="309">
        <f t="shared" si="0"/>
        <v>6</v>
      </c>
    </row>
    <row r="34" spans="1:4" x14ac:dyDescent="0.2">
      <c r="A34" s="10" t="s">
        <v>537</v>
      </c>
      <c r="B34" s="10" t="s">
        <v>26</v>
      </c>
      <c r="C34" s="67">
        <v>6.7823618297541161E-2</v>
      </c>
      <c r="D34" s="309">
        <f t="shared" si="0"/>
        <v>5</v>
      </c>
    </row>
    <row r="35" spans="1:4" x14ac:dyDescent="0.2">
      <c r="A35" s="10" t="s">
        <v>613</v>
      </c>
      <c r="B35" s="10" t="s">
        <v>6</v>
      </c>
      <c r="C35" s="67">
        <v>6.8854994549367832E-2</v>
      </c>
      <c r="D35" s="309">
        <f t="shared" si="0"/>
        <v>4</v>
      </c>
    </row>
    <row r="36" spans="1:4" x14ac:dyDescent="0.2">
      <c r="A36" s="10" t="s">
        <v>623</v>
      </c>
      <c r="B36" s="10" t="s">
        <v>4</v>
      </c>
      <c r="C36" s="67">
        <v>6.9407539078964145E-2</v>
      </c>
      <c r="D36" s="309">
        <f t="shared" si="0"/>
        <v>3</v>
      </c>
    </row>
    <row r="37" spans="1:4" x14ac:dyDescent="0.2">
      <c r="A37" s="10" t="s">
        <v>543</v>
      </c>
      <c r="B37" s="10" t="s">
        <v>32</v>
      </c>
      <c r="C37" s="67">
        <v>7.0227012902172092E-2</v>
      </c>
      <c r="D37" s="309">
        <f t="shared" si="0"/>
        <v>2</v>
      </c>
    </row>
    <row r="38" spans="1:4" x14ac:dyDescent="0.2">
      <c r="A38" s="10" t="s">
        <v>621</v>
      </c>
      <c r="B38" s="10" t="s">
        <v>15</v>
      </c>
      <c r="C38" s="67">
        <v>8.3296780026676384E-2</v>
      </c>
      <c r="D38" s="309">
        <f t="shared" si="0"/>
        <v>1</v>
      </c>
    </row>
    <row r="40" spans="1:4" x14ac:dyDescent="0.2">
      <c r="B40" s="10" t="s">
        <v>1</v>
      </c>
      <c r="C40" s="310">
        <v>1</v>
      </c>
      <c r="D40" s="311">
        <v>5.1699999999999996E-2</v>
      </c>
    </row>
    <row r="41" spans="1:4" x14ac:dyDescent="0.2">
      <c r="C41" s="310">
        <v>0</v>
      </c>
      <c r="D41" s="311">
        <f>D40</f>
        <v>5.1699999999999996E-2</v>
      </c>
    </row>
  </sheetData>
  <autoFilter ref="A6:D38" xr:uid="{00000000-0009-0000-0000-000007000000}">
    <sortState ref="A7:D38">
      <sortCondition ref="C6:C38"/>
    </sortState>
  </autoFilter>
  <mergeCells count="1">
    <mergeCell ref="H1:I1"/>
  </mergeCells>
  <hyperlinks>
    <hyperlink ref="H1:I1" location="Index!A1" display="Regresar al Índice" xr:uid="{F98BB6AB-A9FF-495F-8E49-67F1CDCF0296}"/>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95A01-54D0-4BCD-87E1-9D51B74C1916}">
  <sheetPr codeName="Hoja52"/>
  <dimension ref="A1:I41"/>
  <sheetViews>
    <sheetView workbookViewId="0"/>
  </sheetViews>
  <sheetFormatPr baseColWidth="10" defaultRowHeight="14.25" x14ac:dyDescent="0.2"/>
  <cols>
    <col min="1" max="16384" width="11.42578125" style="10"/>
  </cols>
  <sheetData>
    <row r="1" spans="1:9" x14ac:dyDescent="0.2">
      <c r="A1" s="13" t="s">
        <v>1215</v>
      </c>
      <c r="H1" s="291" t="s">
        <v>38</v>
      </c>
      <c r="I1" s="291"/>
    </row>
    <row r="2" spans="1:9" x14ac:dyDescent="0.2">
      <c r="A2" s="10" t="s">
        <v>55</v>
      </c>
    </row>
    <row r="6" spans="1:9" x14ac:dyDescent="0.2">
      <c r="A6" s="10" t="s">
        <v>137</v>
      </c>
      <c r="B6" s="10" t="s">
        <v>634</v>
      </c>
      <c r="C6" s="10" t="s">
        <v>640</v>
      </c>
      <c r="D6" s="10" t="s">
        <v>138</v>
      </c>
    </row>
    <row r="7" spans="1:9" x14ac:dyDescent="0.2">
      <c r="A7" s="10" t="s">
        <v>615</v>
      </c>
      <c r="B7" s="10" t="s">
        <v>16</v>
      </c>
      <c r="C7" s="67">
        <v>7.2529158076114889E-2</v>
      </c>
      <c r="D7" s="309">
        <f t="shared" ref="D7:D38" si="0">_xlfn.RANK.EQ(C7,$C$7:$C$38,0)</f>
        <v>32</v>
      </c>
    </row>
    <row r="8" spans="1:9" x14ac:dyDescent="0.2">
      <c r="A8" s="10" t="s">
        <v>621</v>
      </c>
      <c r="B8" s="10" t="s">
        <v>15</v>
      </c>
      <c r="C8" s="67">
        <v>7.3930661011493357E-2</v>
      </c>
      <c r="D8" s="309">
        <f t="shared" si="0"/>
        <v>31</v>
      </c>
    </row>
    <row r="9" spans="1:9" x14ac:dyDescent="0.2">
      <c r="A9" s="10" t="s">
        <v>541</v>
      </c>
      <c r="B9" s="10" t="s">
        <v>30</v>
      </c>
      <c r="C9" s="67">
        <v>7.4777987415170874E-2</v>
      </c>
      <c r="D9" s="309">
        <f t="shared" si="0"/>
        <v>30</v>
      </c>
    </row>
    <row r="10" spans="1:9" x14ac:dyDescent="0.2">
      <c r="A10" s="10" t="s">
        <v>624</v>
      </c>
      <c r="B10" s="10" t="s">
        <v>7</v>
      </c>
      <c r="C10" s="67">
        <v>7.6632267293348322E-2</v>
      </c>
      <c r="D10" s="309">
        <f t="shared" si="0"/>
        <v>29</v>
      </c>
    </row>
    <row r="11" spans="1:9" x14ac:dyDescent="0.2">
      <c r="A11" s="10" t="s">
        <v>535</v>
      </c>
      <c r="B11" s="351" t="s">
        <v>24</v>
      </c>
      <c r="C11" s="67">
        <v>7.7527406156053899E-2</v>
      </c>
      <c r="D11" s="309">
        <f t="shared" si="0"/>
        <v>28</v>
      </c>
    </row>
    <row r="12" spans="1:9" x14ac:dyDescent="0.2">
      <c r="A12" s="10" t="s">
        <v>614</v>
      </c>
      <c r="B12" s="10" t="s">
        <v>3</v>
      </c>
      <c r="C12" s="67">
        <v>7.8656676065041925E-2</v>
      </c>
      <c r="D12" s="309">
        <f t="shared" si="0"/>
        <v>27</v>
      </c>
    </row>
    <row r="13" spans="1:9" x14ac:dyDescent="0.2">
      <c r="A13" s="10" t="s">
        <v>527</v>
      </c>
      <c r="B13" s="10" t="s">
        <v>13</v>
      </c>
      <c r="C13" s="67">
        <v>7.9954762312064123E-2</v>
      </c>
      <c r="D13" s="309">
        <f t="shared" si="0"/>
        <v>26</v>
      </c>
    </row>
    <row r="14" spans="1:9" x14ac:dyDescent="0.2">
      <c r="A14" s="10" t="s">
        <v>530</v>
      </c>
      <c r="B14" s="10" t="s">
        <v>19</v>
      </c>
      <c r="C14" s="67">
        <v>8.6977915994173996E-2</v>
      </c>
      <c r="D14" s="309">
        <f t="shared" si="0"/>
        <v>25</v>
      </c>
    </row>
    <row r="15" spans="1:9" x14ac:dyDescent="0.2">
      <c r="A15" s="10" t="s">
        <v>528</v>
      </c>
      <c r="B15" s="10" t="s">
        <v>17</v>
      </c>
      <c r="C15" s="67">
        <v>8.7482113781023427E-2</v>
      </c>
      <c r="D15" s="309">
        <f t="shared" si="0"/>
        <v>24</v>
      </c>
    </row>
    <row r="16" spans="1:9" x14ac:dyDescent="0.2">
      <c r="A16" s="10" t="s">
        <v>534</v>
      </c>
      <c r="B16" s="10" t="s">
        <v>23</v>
      </c>
      <c r="C16" s="67">
        <v>8.8134500230308679E-2</v>
      </c>
      <c r="D16" s="309">
        <f t="shared" si="0"/>
        <v>23</v>
      </c>
    </row>
    <row r="17" spans="1:4" x14ac:dyDescent="0.2">
      <c r="A17" s="10" t="s">
        <v>611</v>
      </c>
      <c r="B17" s="10" t="s">
        <v>14</v>
      </c>
      <c r="C17" s="67">
        <v>8.8533098315706979E-2</v>
      </c>
      <c r="D17" s="309">
        <f t="shared" si="0"/>
        <v>22</v>
      </c>
    </row>
    <row r="18" spans="1:4" x14ac:dyDescent="0.2">
      <c r="A18" s="10" t="s">
        <v>533</v>
      </c>
      <c r="B18" s="10" t="s">
        <v>22</v>
      </c>
      <c r="C18" s="67">
        <v>8.8849560802045868E-2</v>
      </c>
      <c r="D18" s="309">
        <f t="shared" si="0"/>
        <v>21</v>
      </c>
    </row>
    <row r="19" spans="1:4" x14ac:dyDescent="0.2">
      <c r="A19" s="10" t="s">
        <v>538</v>
      </c>
      <c r="B19" s="10" t="s">
        <v>27</v>
      </c>
      <c r="C19" s="67">
        <v>8.9145364364746307E-2</v>
      </c>
      <c r="D19" s="309">
        <f t="shared" si="0"/>
        <v>20</v>
      </c>
    </row>
    <row r="20" spans="1:4" x14ac:dyDescent="0.2">
      <c r="A20" s="10" t="s">
        <v>543</v>
      </c>
      <c r="B20" s="10" t="s">
        <v>32</v>
      </c>
      <c r="C20" s="67">
        <v>9.0133913784128952E-2</v>
      </c>
      <c r="D20" s="309">
        <f t="shared" si="0"/>
        <v>19</v>
      </c>
    </row>
    <row r="21" spans="1:4" x14ac:dyDescent="0.2">
      <c r="A21" s="10" t="s">
        <v>542</v>
      </c>
      <c r="B21" s="10" t="s">
        <v>31</v>
      </c>
      <c r="C21" s="67">
        <v>9.0279443224005468E-2</v>
      </c>
      <c r="D21" s="309">
        <f t="shared" si="0"/>
        <v>18</v>
      </c>
    </row>
    <row r="22" spans="1:4" x14ac:dyDescent="0.2">
      <c r="A22" s="10" t="s">
        <v>532</v>
      </c>
      <c r="B22" s="10" t="s">
        <v>21</v>
      </c>
      <c r="C22" s="67">
        <v>9.0707097111488638E-2</v>
      </c>
      <c r="D22" s="309">
        <f t="shared" si="0"/>
        <v>17</v>
      </c>
    </row>
    <row r="23" spans="1:4" x14ac:dyDescent="0.2">
      <c r="A23" s="10" t="s">
        <v>612</v>
      </c>
      <c r="B23" s="10" t="s">
        <v>9</v>
      </c>
      <c r="C23" s="67">
        <v>9.1390203078590276E-2</v>
      </c>
      <c r="D23" s="309">
        <f t="shared" si="0"/>
        <v>16</v>
      </c>
    </row>
    <row r="24" spans="1:4" x14ac:dyDescent="0.2">
      <c r="A24" s="10" t="s">
        <v>618</v>
      </c>
      <c r="B24" s="10" t="s">
        <v>11</v>
      </c>
      <c r="C24" s="67">
        <v>9.2934023336809571E-2</v>
      </c>
      <c r="D24" s="309">
        <f t="shared" si="0"/>
        <v>15</v>
      </c>
    </row>
    <row r="25" spans="1:4" x14ac:dyDescent="0.2">
      <c r="A25" s="10" t="s">
        <v>539</v>
      </c>
      <c r="B25" s="10" t="s">
        <v>28</v>
      </c>
      <c r="C25" s="67">
        <v>9.6876457764111176E-2</v>
      </c>
      <c r="D25" s="309">
        <f t="shared" si="0"/>
        <v>14</v>
      </c>
    </row>
    <row r="26" spans="1:4" x14ac:dyDescent="0.2">
      <c r="A26" s="10" t="s">
        <v>536</v>
      </c>
      <c r="B26" s="10" t="s">
        <v>25</v>
      </c>
      <c r="C26" s="67">
        <v>0.10005826374053216</v>
      </c>
      <c r="D26" s="309">
        <f t="shared" si="0"/>
        <v>13</v>
      </c>
    </row>
    <row r="27" spans="1:4" x14ac:dyDescent="0.2">
      <c r="A27" s="10" t="s">
        <v>620</v>
      </c>
      <c r="B27" s="10" t="s">
        <v>0</v>
      </c>
      <c r="C27" s="67">
        <v>0.1029223579817436</v>
      </c>
      <c r="D27" s="309">
        <f t="shared" si="0"/>
        <v>12</v>
      </c>
    </row>
    <row r="28" spans="1:4" x14ac:dyDescent="0.2">
      <c r="A28" s="10" t="s">
        <v>531</v>
      </c>
      <c r="B28" s="10" t="s">
        <v>20</v>
      </c>
      <c r="C28" s="67">
        <v>0.1036230468749999</v>
      </c>
      <c r="D28" s="309">
        <f t="shared" si="0"/>
        <v>11</v>
      </c>
    </row>
    <row r="29" spans="1:4" x14ac:dyDescent="0.2">
      <c r="A29" s="10" t="s">
        <v>540</v>
      </c>
      <c r="B29" s="10" t="s">
        <v>29</v>
      </c>
      <c r="C29" s="67">
        <v>0.1060869736208201</v>
      </c>
      <c r="D29" s="309">
        <f t="shared" si="0"/>
        <v>10</v>
      </c>
    </row>
    <row r="30" spans="1:4" x14ac:dyDescent="0.2">
      <c r="A30" s="10" t="s">
        <v>619</v>
      </c>
      <c r="B30" s="10" t="s">
        <v>10</v>
      </c>
      <c r="C30" s="67">
        <v>0.11044031311154591</v>
      </c>
      <c r="D30" s="309">
        <f t="shared" si="0"/>
        <v>9</v>
      </c>
    </row>
    <row r="31" spans="1:4" x14ac:dyDescent="0.2">
      <c r="A31" s="10" t="s">
        <v>544</v>
      </c>
      <c r="B31" s="10" t="s">
        <v>33</v>
      </c>
      <c r="C31" s="67">
        <v>0.11171852282640299</v>
      </c>
      <c r="D31" s="309">
        <f t="shared" si="0"/>
        <v>8</v>
      </c>
    </row>
    <row r="32" spans="1:4" x14ac:dyDescent="0.2">
      <c r="A32" s="10" t="s">
        <v>529</v>
      </c>
      <c r="B32" s="10" t="s">
        <v>18</v>
      </c>
      <c r="C32" s="67">
        <v>0.11236269300132119</v>
      </c>
      <c r="D32" s="309">
        <f t="shared" si="0"/>
        <v>7</v>
      </c>
    </row>
    <row r="33" spans="1:4" x14ac:dyDescent="0.2">
      <c r="A33" s="10" t="s">
        <v>613</v>
      </c>
      <c r="B33" s="10" t="s">
        <v>6</v>
      </c>
      <c r="C33" s="67">
        <v>0.11392523190055803</v>
      </c>
      <c r="D33" s="309">
        <f t="shared" si="0"/>
        <v>6</v>
      </c>
    </row>
    <row r="34" spans="1:4" x14ac:dyDescent="0.2">
      <c r="A34" s="10" t="s">
        <v>617</v>
      </c>
      <c r="B34" s="10" t="s">
        <v>12</v>
      </c>
      <c r="C34" s="67">
        <v>0.12313447337738051</v>
      </c>
      <c r="D34" s="309">
        <f t="shared" si="0"/>
        <v>5</v>
      </c>
    </row>
    <row r="35" spans="1:4" x14ac:dyDescent="0.2">
      <c r="A35" s="10" t="s">
        <v>622</v>
      </c>
      <c r="B35" s="10" t="s">
        <v>8</v>
      </c>
      <c r="C35" s="67">
        <v>0.12594927784380472</v>
      </c>
      <c r="D35" s="309">
        <f t="shared" si="0"/>
        <v>4</v>
      </c>
    </row>
    <row r="36" spans="1:4" x14ac:dyDescent="0.2">
      <c r="A36" s="10" t="s">
        <v>616</v>
      </c>
      <c r="B36" s="10" t="s">
        <v>5</v>
      </c>
      <c r="C36" s="67">
        <v>0.12761901056358582</v>
      </c>
      <c r="D36" s="309">
        <f t="shared" si="0"/>
        <v>3</v>
      </c>
    </row>
    <row r="37" spans="1:4" x14ac:dyDescent="0.2">
      <c r="A37" s="10" t="s">
        <v>537</v>
      </c>
      <c r="B37" s="10" t="s">
        <v>26</v>
      </c>
      <c r="C37" s="67">
        <v>0.12913956311877522</v>
      </c>
      <c r="D37" s="309">
        <f t="shared" si="0"/>
        <v>2</v>
      </c>
    </row>
    <row r="38" spans="1:4" x14ac:dyDescent="0.2">
      <c r="A38" s="10" t="s">
        <v>623</v>
      </c>
      <c r="B38" s="10" t="s">
        <v>4</v>
      </c>
      <c r="C38" s="67">
        <v>0.16332254357200843</v>
      </c>
      <c r="D38" s="309">
        <f t="shared" si="0"/>
        <v>1</v>
      </c>
    </row>
    <row r="40" spans="1:4" x14ac:dyDescent="0.2">
      <c r="B40" s="10" t="s">
        <v>1</v>
      </c>
      <c r="C40" s="310">
        <v>1</v>
      </c>
      <c r="D40" s="311">
        <v>9.9000000000000005E-2</v>
      </c>
    </row>
    <row r="41" spans="1:4" x14ac:dyDescent="0.2">
      <c r="C41" s="310">
        <v>0</v>
      </c>
      <c r="D41" s="311">
        <f>D40</f>
        <v>9.9000000000000005E-2</v>
      </c>
    </row>
  </sheetData>
  <autoFilter ref="A6:D38" xr:uid="{00000000-0009-0000-0000-000008000000}">
    <sortState ref="A7:D38">
      <sortCondition ref="C6:C38"/>
    </sortState>
  </autoFilter>
  <mergeCells count="1">
    <mergeCell ref="H1:I1"/>
  </mergeCells>
  <hyperlinks>
    <hyperlink ref="H1:I1" location="Index!A1" display="Regresar al Índice" xr:uid="{081821B9-00B9-4DE2-89EF-83F0DAB63397}"/>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161AF-C3E2-40F4-A50E-885E514ADAAC}">
  <sheetPr codeName="Hoja53"/>
  <dimension ref="A1:I41"/>
  <sheetViews>
    <sheetView topLeftCell="A13" workbookViewId="0"/>
  </sheetViews>
  <sheetFormatPr baseColWidth="10" defaultRowHeight="14.25" x14ac:dyDescent="0.2"/>
  <cols>
    <col min="1" max="16384" width="11.42578125" style="10"/>
  </cols>
  <sheetData>
    <row r="1" spans="1:9" x14ac:dyDescent="0.2">
      <c r="A1" s="13" t="s">
        <v>1216</v>
      </c>
      <c r="H1" s="291" t="s">
        <v>38</v>
      </c>
      <c r="I1" s="291"/>
    </row>
    <row r="2" spans="1:9" x14ac:dyDescent="0.2">
      <c r="A2" s="10" t="s">
        <v>55</v>
      </c>
    </row>
    <row r="6" spans="1:9" x14ac:dyDescent="0.2">
      <c r="A6" s="10" t="s">
        <v>137</v>
      </c>
      <c r="B6" s="10" t="s">
        <v>634</v>
      </c>
      <c r="C6" s="10" t="s">
        <v>641</v>
      </c>
      <c r="D6" s="10" t="s">
        <v>138</v>
      </c>
    </row>
    <row r="7" spans="1:9" x14ac:dyDescent="0.2">
      <c r="A7" s="10" t="s">
        <v>535</v>
      </c>
      <c r="B7" s="10" t="s">
        <v>24</v>
      </c>
      <c r="C7" s="67">
        <v>2.3071864904272175E-2</v>
      </c>
      <c r="D7" s="309">
        <f t="shared" ref="D7:D38" si="0">_xlfn.RANK.EQ(C7,$C$7:$C$38,0)</f>
        <v>32</v>
      </c>
    </row>
    <row r="8" spans="1:9" x14ac:dyDescent="0.2">
      <c r="A8" s="10" t="s">
        <v>534</v>
      </c>
      <c r="B8" s="10" t="s">
        <v>23</v>
      </c>
      <c r="C8" s="67">
        <v>2.6908123593206473E-2</v>
      </c>
      <c r="D8" s="309">
        <f t="shared" si="0"/>
        <v>31</v>
      </c>
    </row>
    <row r="9" spans="1:9" x14ac:dyDescent="0.2">
      <c r="A9" s="10" t="s">
        <v>614</v>
      </c>
      <c r="B9" s="10" t="s">
        <v>3</v>
      </c>
      <c r="C9" s="67">
        <v>2.8053560961313034E-2</v>
      </c>
      <c r="D9" s="309">
        <f t="shared" si="0"/>
        <v>30</v>
      </c>
    </row>
    <row r="10" spans="1:9" x14ac:dyDescent="0.2">
      <c r="A10" s="10" t="s">
        <v>624</v>
      </c>
      <c r="B10" s="10" t="s">
        <v>7</v>
      </c>
      <c r="C10" s="67">
        <v>2.8549095511054844E-2</v>
      </c>
      <c r="D10" s="309">
        <f t="shared" si="0"/>
        <v>29</v>
      </c>
    </row>
    <row r="11" spans="1:9" x14ac:dyDescent="0.2">
      <c r="A11" s="10" t="s">
        <v>527</v>
      </c>
      <c r="B11" s="10" t="s">
        <v>13</v>
      </c>
      <c r="C11" s="67">
        <v>3.1181018001126846E-2</v>
      </c>
      <c r="D11" s="309">
        <f t="shared" si="0"/>
        <v>28</v>
      </c>
    </row>
    <row r="12" spans="1:9" x14ac:dyDescent="0.2">
      <c r="A12" s="10" t="s">
        <v>615</v>
      </c>
      <c r="B12" s="10" t="s">
        <v>16</v>
      </c>
      <c r="C12" s="67">
        <v>3.1550030264934498E-2</v>
      </c>
      <c r="D12" s="309">
        <f t="shared" si="0"/>
        <v>27</v>
      </c>
    </row>
    <row r="13" spans="1:9" x14ac:dyDescent="0.2">
      <c r="A13" s="10" t="s">
        <v>528</v>
      </c>
      <c r="B13" s="10" t="s">
        <v>17</v>
      </c>
      <c r="C13" s="67">
        <v>3.3656604802980022E-2</v>
      </c>
      <c r="D13" s="309">
        <f t="shared" si="0"/>
        <v>26</v>
      </c>
    </row>
    <row r="14" spans="1:9" x14ac:dyDescent="0.2">
      <c r="A14" s="10" t="s">
        <v>613</v>
      </c>
      <c r="B14" s="10" t="s">
        <v>6</v>
      </c>
      <c r="C14" s="67">
        <v>3.4292543021032539E-2</v>
      </c>
      <c r="D14" s="309">
        <f t="shared" si="0"/>
        <v>25</v>
      </c>
    </row>
    <row r="15" spans="1:9" x14ac:dyDescent="0.2">
      <c r="A15" s="10" t="s">
        <v>539</v>
      </c>
      <c r="B15" s="10" t="s">
        <v>28</v>
      </c>
      <c r="C15" s="67">
        <v>3.4474767325447679E-2</v>
      </c>
      <c r="D15" s="309">
        <f t="shared" si="0"/>
        <v>24</v>
      </c>
    </row>
    <row r="16" spans="1:9" x14ac:dyDescent="0.2">
      <c r="A16" s="10" t="s">
        <v>532</v>
      </c>
      <c r="B16" s="10" t="s">
        <v>21</v>
      </c>
      <c r="C16" s="67">
        <v>3.6663697313516909E-2</v>
      </c>
      <c r="D16" s="309">
        <f t="shared" si="0"/>
        <v>23</v>
      </c>
    </row>
    <row r="17" spans="1:4" x14ac:dyDescent="0.2">
      <c r="A17" s="10" t="s">
        <v>622</v>
      </c>
      <c r="B17" s="10" t="s">
        <v>8</v>
      </c>
      <c r="C17" s="67">
        <v>3.6871968689724796E-2</v>
      </c>
      <c r="D17" s="309">
        <f t="shared" si="0"/>
        <v>22</v>
      </c>
    </row>
    <row r="18" spans="1:4" x14ac:dyDescent="0.2">
      <c r="A18" s="10" t="s">
        <v>617</v>
      </c>
      <c r="B18" s="10" t="s">
        <v>12</v>
      </c>
      <c r="C18" s="67">
        <v>3.8219944082013041E-2</v>
      </c>
      <c r="D18" s="309">
        <f t="shared" si="0"/>
        <v>21</v>
      </c>
    </row>
    <row r="19" spans="1:4" x14ac:dyDescent="0.2">
      <c r="A19" s="10" t="s">
        <v>620</v>
      </c>
      <c r="B19" s="10" t="s">
        <v>0</v>
      </c>
      <c r="C19" s="67">
        <v>3.9118985362948701E-2</v>
      </c>
      <c r="D19" s="309">
        <f t="shared" si="0"/>
        <v>20</v>
      </c>
    </row>
    <row r="20" spans="1:4" x14ac:dyDescent="0.2">
      <c r="A20" s="10" t="s">
        <v>537</v>
      </c>
      <c r="B20" s="10" t="s">
        <v>26</v>
      </c>
      <c r="C20" s="67">
        <v>3.9650734080772444E-2</v>
      </c>
      <c r="D20" s="309">
        <f t="shared" si="0"/>
        <v>19</v>
      </c>
    </row>
    <row r="21" spans="1:4" x14ac:dyDescent="0.2">
      <c r="A21" s="10" t="s">
        <v>536</v>
      </c>
      <c r="B21" s="10" t="s">
        <v>25</v>
      </c>
      <c r="C21" s="67">
        <v>4.0099706357224457E-2</v>
      </c>
      <c r="D21" s="309">
        <f t="shared" si="0"/>
        <v>18</v>
      </c>
    </row>
    <row r="22" spans="1:4" x14ac:dyDescent="0.2">
      <c r="A22" s="10" t="s">
        <v>533</v>
      </c>
      <c r="B22" s="10" t="s">
        <v>22</v>
      </c>
      <c r="C22" s="67">
        <v>4.0157120331408225E-2</v>
      </c>
      <c r="D22" s="309">
        <f t="shared" si="0"/>
        <v>17</v>
      </c>
    </row>
    <row r="23" spans="1:4" x14ac:dyDescent="0.2">
      <c r="A23" s="10" t="s">
        <v>612</v>
      </c>
      <c r="B23" s="10" t="s">
        <v>9</v>
      </c>
      <c r="C23" s="67">
        <v>4.0771468390186499E-2</v>
      </c>
      <c r="D23" s="309">
        <f t="shared" si="0"/>
        <v>16</v>
      </c>
    </row>
    <row r="24" spans="1:4" x14ac:dyDescent="0.2">
      <c r="A24" s="10" t="s">
        <v>531</v>
      </c>
      <c r="B24" s="10" t="s">
        <v>20</v>
      </c>
      <c r="C24" s="67">
        <v>4.1665092022221489E-2</v>
      </c>
      <c r="D24" s="309">
        <f t="shared" si="0"/>
        <v>15</v>
      </c>
    </row>
    <row r="25" spans="1:4" x14ac:dyDescent="0.2">
      <c r="A25" s="10" t="s">
        <v>611</v>
      </c>
      <c r="B25" s="10" t="s">
        <v>14</v>
      </c>
      <c r="C25" s="67">
        <v>4.2671230300522785E-2</v>
      </c>
      <c r="D25" s="309">
        <f t="shared" si="0"/>
        <v>14</v>
      </c>
    </row>
    <row r="26" spans="1:4" x14ac:dyDescent="0.2">
      <c r="A26" s="10" t="s">
        <v>530</v>
      </c>
      <c r="B26" s="10" t="s">
        <v>19</v>
      </c>
      <c r="C26" s="67">
        <v>4.3415299261836515E-2</v>
      </c>
      <c r="D26" s="309">
        <f t="shared" si="0"/>
        <v>13</v>
      </c>
    </row>
    <row r="27" spans="1:4" x14ac:dyDescent="0.2">
      <c r="A27" s="10" t="s">
        <v>529</v>
      </c>
      <c r="B27" s="10" t="s">
        <v>18</v>
      </c>
      <c r="C27" s="67">
        <v>4.3515616148646179E-2</v>
      </c>
      <c r="D27" s="309">
        <f t="shared" si="0"/>
        <v>12</v>
      </c>
    </row>
    <row r="28" spans="1:4" x14ac:dyDescent="0.2">
      <c r="A28" s="10" t="s">
        <v>616</v>
      </c>
      <c r="B28" s="10" t="s">
        <v>5</v>
      </c>
      <c r="C28" s="67">
        <v>4.4252360595668658E-2</v>
      </c>
      <c r="D28" s="309">
        <f t="shared" si="0"/>
        <v>11</v>
      </c>
    </row>
    <row r="29" spans="1:4" x14ac:dyDescent="0.2">
      <c r="A29" s="10" t="s">
        <v>621</v>
      </c>
      <c r="B29" s="10" t="s">
        <v>15</v>
      </c>
      <c r="C29" s="67">
        <v>4.5977119016660337E-2</v>
      </c>
      <c r="D29" s="309">
        <f t="shared" si="0"/>
        <v>10</v>
      </c>
    </row>
    <row r="30" spans="1:4" x14ac:dyDescent="0.2">
      <c r="A30" s="10" t="s">
        <v>542</v>
      </c>
      <c r="B30" s="10" t="s">
        <v>31</v>
      </c>
      <c r="C30" s="67">
        <v>4.6056183331161529E-2</v>
      </c>
      <c r="D30" s="309">
        <f t="shared" si="0"/>
        <v>9</v>
      </c>
    </row>
    <row r="31" spans="1:4" x14ac:dyDescent="0.2">
      <c r="A31" s="10" t="s">
        <v>540</v>
      </c>
      <c r="B31" s="351" t="s">
        <v>29</v>
      </c>
      <c r="C31" s="67">
        <v>4.6675222206378736E-2</v>
      </c>
      <c r="D31" s="309">
        <f t="shared" si="0"/>
        <v>8</v>
      </c>
    </row>
    <row r="32" spans="1:4" x14ac:dyDescent="0.2">
      <c r="A32" s="10" t="s">
        <v>619</v>
      </c>
      <c r="B32" s="10" t="s">
        <v>10</v>
      </c>
      <c r="C32" s="67">
        <v>4.9885639524486429E-2</v>
      </c>
      <c r="D32" s="309">
        <f t="shared" si="0"/>
        <v>7</v>
      </c>
    </row>
    <row r="33" spans="1:4" x14ac:dyDescent="0.2">
      <c r="A33" s="10" t="s">
        <v>544</v>
      </c>
      <c r="B33" s="10" t="s">
        <v>33</v>
      </c>
      <c r="C33" s="67">
        <v>5.2194891201513681E-2</v>
      </c>
      <c r="D33" s="309">
        <f t="shared" si="0"/>
        <v>6</v>
      </c>
    </row>
    <row r="34" spans="1:4" x14ac:dyDescent="0.2">
      <c r="A34" s="10" t="s">
        <v>538</v>
      </c>
      <c r="B34" s="10" t="s">
        <v>27</v>
      </c>
      <c r="C34" s="67">
        <v>5.3126974695602243E-2</v>
      </c>
      <c r="D34" s="309">
        <f t="shared" si="0"/>
        <v>5</v>
      </c>
    </row>
    <row r="35" spans="1:4" x14ac:dyDescent="0.2">
      <c r="A35" s="10" t="s">
        <v>541</v>
      </c>
      <c r="B35" s="10" t="s">
        <v>30</v>
      </c>
      <c r="C35" s="67">
        <v>5.3260806888730867E-2</v>
      </c>
      <c r="D35" s="309">
        <f t="shared" si="0"/>
        <v>4</v>
      </c>
    </row>
    <row r="36" spans="1:4" x14ac:dyDescent="0.2">
      <c r="A36" s="10" t="s">
        <v>623</v>
      </c>
      <c r="B36" s="10" t="s">
        <v>4</v>
      </c>
      <c r="C36" s="67">
        <v>5.3387721108072092E-2</v>
      </c>
      <c r="D36" s="309">
        <f t="shared" si="0"/>
        <v>3</v>
      </c>
    </row>
    <row r="37" spans="1:4" x14ac:dyDescent="0.2">
      <c r="A37" s="10" t="s">
        <v>618</v>
      </c>
      <c r="B37" s="10" t="s">
        <v>11</v>
      </c>
      <c r="C37" s="67">
        <v>5.3942221593854554E-2</v>
      </c>
      <c r="D37" s="309">
        <f t="shared" si="0"/>
        <v>2</v>
      </c>
    </row>
    <row r="38" spans="1:4" x14ac:dyDescent="0.2">
      <c r="A38" s="10" t="s">
        <v>543</v>
      </c>
      <c r="B38" s="10" t="s">
        <v>32</v>
      </c>
      <c r="C38" s="67">
        <v>5.4661971958471757E-2</v>
      </c>
      <c r="D38" s="309">
        <f t="shared" si="0"/>
        <v>1</v>
      </c>
    </row>
    <row r="40" spans="1:4" x14ac:dyDescent="0.2">
      <c r="B40" s="10" t="s">
        <v>1</v>
      </c>
      <c r="C40" s="310">
        <v>1</v>
      </c>
      <c r="D40" s="311">
        <v>4.1100000000000005E-2</v>
      </c>
    </row>
    <row r="41" spans="1:4" x14ac:dyDescent="0.2">
      <c r="C41" s="310">
        <v>0</v>
      </c>
      <c r="D41" s="311">
        <f>D40</f>
        <v>4.1100000000000005E-2</v>
      </c>
    </row>
  </sheetData>
  <autoFilter ref="A6:D38" xr:uid="{00000000-0009-0000-0000-000009000000}">
    <sortState ref="A7:D38">
      <sortCondition ref="C6:C38"/>
    </sortState>
  </autoFilter>
  <mergeCells count="1">
    <mergeCell ref="H1:I1"/>
  </mergeCells>
  <hyperlinks>
    <hyperlink ref="H1:I1" location="Index!A1" display="Regresar al Índice" xr:uid="{6F250246-8885-49F3-91DD-E695CD528562}"/>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D56D0-66C7-489B-B3E2-612DC42EA92F}">
  <sheetPr codeName="Hoja54"/>
  <dimension ref="A1:I41"/>
  <sheetViews>
    <sheetView topLeftCell="A4" workbookViewId="0"/>
  </sheetViews>
  <sheetFormatPr baseColWidth="10" defaultRowHeight="14.25" x14ac:dyDescent="0.2"/>
  <cols>
    <col min="1" max="16384" width="11.42578125" style="10"/>
  </cols>
  <sheetData>
    <row r="1" spans="1:9" x14ac:dyDescent="0.2">
      <c r="A1" s="13" t="s">
        <v>1217</v>
      </c>
      <c r="H1" s="291" t="s">
        <v>38</v>
      </c>
      <c r="I1" s="291"/>
    </row>
    <row r="2" spans="1:9" x14ac:dyDescent="0.2">
      <c r="A2" s="10" t="s">
        <v>55</v>
      </c>
    </row>
    <row r="6" spans="1:9" x14ac:dyDescent="0.2">
      <c r="A6" s="10" t="s">
        <v>137</v>
      </c>
      <c r="B6" s="10" t="s">
        <v>634</v>
      </c>
      <c r="C6" s="10" t="s">
        <v>642</v>
      </c>
      <c r="D6" s="10" t="s">
        <v>138</v>
      </c>
    </row>
    <row r="7" spans="1:9" x14ac:dyDescent="0.2">
      <c r="A7" s="10" t="s">
        <v>621</v>
      </c>
      <c r="B7" s="10" t="s">
        <v>15</v>
      </c>
      <c r="C7" s="67">
        <v>4.0116518103169373E-2</v>
      </c>
      <c r="D7" s="309">
        <f t="shared" ref="D7:D38" si="0">_xlfn.RANK.EQ(C7,$C$7:$C$38,0)</f>
        <v>32</v>
      </c>
    </row>
    <row r="8" spans="1:9" x14ac:dyDescent="0.2">
      <c r="A8" s="10" t="s">
        <v>527</v>
      </c>
      <c r="B8" s="10" t="s">
        <v>13</v>
      </c>
      <c r="C8" s="67">
        <v>4.1147527614422127E-2</v>
      </c>
      <c r="D8" s="309">
        <f t="shared" si="0"/>
        <v>31</v>
      </c>
    </row>
    <row r="9" spans="1:9" x14ac:dyDescent="0.2">
      <c r="A9" s="10" t="s">
        <v>535</v>
      </c>
      <c r="B9" s="10" t="s">
        <v>24</v>
      </c>
      <c r="C9" s="67">
        <v>5.5291421381386791E-2</v>
      </c>
      <c r="D9" s="309">
        <f t="shared" si="0"/>
        <v>30</v>
      </c>
    </row>
    <row r="10" spans="1:9" x14ac:dyDescent="0.2">
      <c r="A10" s="10" t="s">
        <v>531</v>
      </c>
      <c r="B10" s="10" t="s">
        <v>20</v>
      </c>
      <c r="C10" s="67">
        <v>5.818903835145952E-2</v>
      </c>
      <c r="D10" s="309">
        <f t="shared" si="0"/>
        <v>29</v>
      </c>
    </row>
    <row r="11" spans="1:9" x14ac:dyDescent="0.2">
      <c r="A11" s="10" t="s">
        <v>542</v>
      </c>
      <c r="B11" s="10" t="s">
        <v>31</v>
      </c>
      <c r="C11" s="67">
        <v>6.3418886372623051E-2</v>
      </c>
      <c r="D11" s="309">
        <f t="shared" si="0"/>
        <v>28</v>
      </c>
    </row>
    <row r="12" spans="1:9" x14ac:dyDescent="0.2">
      <c r="A12" s="10" t="s">
        <v>533</v>
      </c>
      <c r="B12" s="10" t="s">
        <v>22</v>
      </c>
      <c r="C12" s="67">
        <v>6.4413582439440259E-2</v>
      </c>
      <c r="D12" s="309">
        <f t="shared" si="0"/>
        <v>27</v>
      </c>
    </row>
    <row r="13" spans="1:9" x14ac:dyDescent="0.2">
      <c r="A13" s="10" t="s">
        <v>529</v>
      </c>
      <c r="B13" s="10" t="s">
        <v>18</v>
      </c>
      <c r="C13" s="67">
        <v>6.7249393241924069E-2</v>
      </c>
      <c r="D13" s="309">
        <f t="shared" si="0"/>
        <v>26</v>
      </c>
    </row>
    <row r="14" spans="1:9" x14ac:dyDescent="0.2">
      <c r="A14" s="10" t="s">
        <v>614</v>
      </c>
      <c r="B14" s="10" t="s">
        <v>3</v>
      </c>
      <c r="C14" s="67">
        <v>6.7622859486009212E-2</v>
      </c>
      <c r="D14" s="309">
        <f t="shared" si="0"/>
        <v>25</v>
      </c>
    </row>
    <row r="15" spans="1:9" x14ac:dyDescent="0.2">
      <c r="A15" s="10" t="s">
        <v>612</v>
      </c>
      <c r="B15" s="10" t="s">
        <v>9</v>
      </c>
      <c r="C15" s="67">
        <v>6.954790707729451E-2</v>
      </c>
      <c r="D15" s="309">
        <f t="shared" si="0"/>
        <v>24</v>
      </c>
    </row>
    <row r="16" spans="1:9" x14ac:dyDescent="0.2">
      <c r="A16" s="10" t="s">
        <v>528</v>
      </c>
      <c r="B16" s="10" t="s">
        <v>17</v>
      </c>
      <c r="C16" s="67">
        <v>7.098288805377273E-2</v>
      </c>
      <c r="D16" s="309">
        <f t="shared" si="0"/>
        <v>23</v>
      </c>
    </row>
    <row r="17" spans="1:4" x14ac:dyDescent="0.2">
      <c r="A17" s="10" t="s">
        <v>540</v>
      </c>
      <c r="B17" s="10" t="s">
        <v>29</v>
      </c>
      <c r="C17" s="67">
        <v>7.2808398950131262E-2</v>
      </c>
      <c r="D17" s="309">
        <f t="shared" si="0"/>
        <v>22</v>
      </c>
    </row>
    <row r="18" spans="1:4" x14ac:dyDescent="0.2">
      <c r="A18" s="10" t="s">
        <v>611</v>
      </c>
      <c r="B18" s="10" t="s">
        <v>14</v>
      </c>
      <c r="C18" s="67">
        <v>7.390767666866345E-2</v>
      </c>
      <c r="D18" s="309">
        <f t="shared" si="0"/>
        <v>21</v>
      </c>
    </row>
    <row r="19" spans="1:4" x14ac:dyDescent="0.2">
      <c r="A19" s="10" t="s">
        <v>530</v>
      </c>
      <c r="B19" s="10" t="s">
        <v>19</v>
      </c>
      <c r="C19" s="67">
        <v>7.4088945997073177E-2</v>
      </c>
      <c r="D19" s="309">
        <f t="shared" si="0"/>
        <v>20</v>
      </c>
    </row>
    <row r="20" spans="1:4" x14ac:dyDescent="0.2">
      <c r="A20" s="10" t="s">
        <v>617</v>
      </c>
      <c r="B20" s="10" t="s">
        <v>12</v>
      </c>
      <c r="C20" s="67">
        <v>7.4165052233479523E-2</v>
      </c>
      <c r="D20" s="309">
        <f t="shared" si="0"/>
        <v>19</v>
      </c>
    </row>
    <row r="21" spans="1:4" x14ac:dyDescent="0.2">
      <c r="A21" s="10" t="s">
        <v>539</v>
      </c>
      <c r="B21" s="10" t="s">
        <v>28</v>
      </c>
      <c r="C21" s="67">
        <v>7.5603287099439004E-2</v>
      </c>
      <c r="D21" s="309">
        <f t="shared" si="0"/>
        <v>18</v>
      </c>
    </row>
    <row r="22" spans="1:4" x14ac:dyDescent="0.2">
      <c r="A22" s="10" t="s">
        <v>620</v>
      </c>
      <c r="B22" s="10" t="s">
        <v>0</v>
      </c>
      <c r="C22" s="67">
        <v>7.5862436115843382E-2</v>
      </c>
      <c r="D22" s="309">
        <f t="shared" si="0"/>
        <v>17</v>
      </c>
    </row>
    <row r="23" spans="1:4" x14ac:dyDescent="0.2">
      <c r="A23" s="10" t="s">
        <v>536</v>
      </c>
      <c r="B23" s="10" t="s">
        <v>25</v>
      </c>
      <c r="C23" s="67">
        <v>7.8223900111698871E-2</v>
      </c>
      <c r="D23" s="309">
        <f t="shared" si="0"/>
        <v>16</v>
      </c>
    </row>
    <row r="24" spans="1:4" x14ac:dyDescent="0.2">
      <c r="A24" s="10" t="s">
        <v>613</v>
      </c>
      <c r="B24" s="10" t="s">
        <v>6</v>
      </c>
      <c r="C24" s="67">
        <v>8.0197575213291489E-2</v>
      </c>
      <c r="D24" s="309">
        <f t="shared" si="0"/>
        <v>15</v>
      </c>
    </row>
    <row r="25" spans="1:4" x14ac:dyDescent="0.2">
      <c r="A25" s="10" t="s">
        <v>534</v>
      </c>
      <c r="B25" s="10" t="s">
        <v>23</v>
      </c>
      <c r="C25" s="67">
        <v>8.044705797726949E-2</v>
      </c>
      <c r="D25" s="309">
        <f t="shared" si="0"/>
        <v>14</v>
      </c>
    </row>
    <row r="26" spans="1:4" x14ac:dyDescent="0.2">
      <c r="A26" s="10" t="s">
        <v>624</v>
      </c>
      <c r="B26" s="10" t="s">
        <v>7</v>
      </c>
      <c r="C26" s="67">
        <v>8.1117791944363943E-2</v>
      </c>
      <c r="D26" s="309">
        <f t="shared" si="0"/>
        <v>13</v>
      </c>
    </row>
    <row r="27" spans="1:4" x14ac:dyDescent="0.2">
      <c r="A27" s="10" t="s">
        <v>623</v>
      </c>
      <c r="B27" s="10" t="s">
        <v>4</v>
      </c>
      <c r="C27" s="67">
        <v>8.2703990575244288E-2</v>
      </c>
      <c r="D27" s="309">
        <f t="shared" si="0"/>
        <v>12</v>
      </c>
    </row>
    <row r="28" spans="1:4" x14ac:dyDescent="0.2">
      <c r="A28" s="10" t="s">
        <v>538</v>
      </c>
      <c r="B28" s="10" t="s">
        <v>27</v>
      </c>
      <c r="C28" s="67">
        <v>8.3153272461141681E-2</v>
      </c>
      <c r="D28" s="309">
        <f t="shared" si="0"/>
        <v>11</v>
      </c>
    </row>
    <row r="29" spans="1:4" x14ac:dyDescent="0.2">
      <c r="A29" s="10" t="s">
        <v>615</v>
      </c>
      <c r="B29" s="10" t="s">
        <v>16</v>
      </c>
      <c r="C29" s="67">
        <v>8.3976464514291416E-2</v>
      </c>
      <c r="D29" s="309">
        <f t="shared" si="0"/>
        <v>10</v>
      </c>
    </row>
    <row r="30" spans="1:4" x14ac:dyDescent="0.2">
      <c r="A30" s="10" t="s">
        <v>616</v>
      </c>
      <c r="B30" s="10" t="s">
        <v>5</v>
      </c>
      <c r="C30" s="67">
        <v>8.9026254346328881E-2</v>
      </c>
      <c r="D30" s="309">
        <f t="shared" si="0"/>
        <v>9</v>
      </c>
    </row>
    <row r="31" spans="1:4" x14ac:dyDescent="0.2">
      <c r="A31" s="10" t="s">
        <v>544</v>
      </c>
      <c r="B31" s="10" t="s">
        <v>33</v>
      </c>
      <c r="C31" s="67">
        <v>9.0945730457181864E-2</v>
      </c>
      <c r="D31" s="309">
        <f t="shared" si="0"/>
        <v>8</v>
      </c>
    </row>
    <row r="32" spans="1:4" x14ac:dyDescent="0.2">
      <c r="A32" s="10" t="s">
        <v>537</v>
      </c>
      <c r="B32" s="351" t="s">
        <v>26</v>
      </c>
      <c r="C32" s="67">
        <v>9.1456650684366508E-2</v>
      </c>
      <c r="D32" s="309">
        <f t="shared" si="0"/>
        <v>7</v>
      </c>
    </row>
    <row r="33" spans="1:4" x14ac:dyDescent="0.2">
      <c r="A33" s="10" t="s">
        <v>543</v>
      </c>
      <c r="B33" s="10" t="s">
        <v>32</v>
      </c>
      <c r="C33" s="67">
        <v>9.2916467365308494E-2</v>
      </c>
      <c r="D33" s="309">
        <f t="shared" si="0"/>
        <v>6</v>
      </c>
    </row>
    <row r="34" spans="1:4" x14ac:dyDescent="0.2">
      <c r="A34" s="10" t="s">
        <v>618</v>
      </c>
      <c r="B34" s="10" t="s">
        <v>11</v>
      </c>
      <c r="C34" s="67">
        <v>9.5691417483801638E-2</v>
      </c>
      <c r="D34" s="309">
        <f t="shared" si="0"/>
        <v>5</v>
      </c>
    </row>
    <row r="35" spans="1:4" x14ac:dyDescent="0.2">
      <c r="A35" s="10" t="s">
        <v>619</v>
      </c>
      <c r="B35" s="10" t="s">
        <v>10</v>
      </c>
      <c r="C35" s="67">
        <v>9.7412769180452011E-2</v>
      </c>
      <c r="D35" s="309">
        <f t="shared" si="0"/>
        <v>4</v>
      </c>
    </row>
    <row r="36" spans="1:4" x14ac:dyDescent="0.2">
      <c r="A36" s="10" t="s">
        <v>541</v>
      </c>
      <c r="B36" s="10" t="s">
        <v>30</v>
      </c>
      <c r="C36" s="67">
        <v>0.10008903786728114</v>
      </c>
      <c r="D36" s="309">
        <f t="shared" si="0"/>
        <v>3</v>
      </c>
    </row>
    <row r="37" spans="1:4" x14ac:dyDescent="0.2">
      <c r="A37" s="10" t="s">
        <v>622</v>
      </c>
      <c r="B37" s="10" t="s">
        <v>8</v>
      </c>
      <c r="C37" s="67">
        <v>0.10739903012594271</v>
      </c>
      <c r="D37" s="309">
        <f t="shared" si="0"/>
        <v>2</v>
      </c>
    </row>
    <row r="38" spans="1:4" x14ac:dyDescent="0.2">
      <c r="A38" s="10" t="s">
        <v>532</v>
      </c>
      <c r="B38" s="10" t="s">
        <v>21</v>
      </c>
      <c r="C38" s="67">
        <v>0.11741937867772716</v>
      </c>
      <c r="D38" s="309">
        <f t="shared" si="0"/>
        <v>1</v>
      </c>
    </row>
    <row r="40" spans="1:4" x14ac:dyDescent="0.2">
      <c r="B40" s="10" t="s">
        <v>1</v>
      </c>
      <c r="C40" s="310">
        <v>1</v>
      </c>
      <c r="D40" s="311">
        <v>7.4099999999999999E-2</v>
      </c>
    </row>
    <row r="41" spans="1:4" x14ac:dyDescent="0.2">
      <c r="C41" s="310">
        <v>0</v>
      </c>
      <c r="D41" s="311">
        <f>D40</f>
        <v>7.4099999999999999E-2</v>
      </c>
    </row>
  </sheetData>
  <autoFilter ref="A6:D38" xr:uid="{00000000-0009-0000-0000-00000A000000}">
    <sortState ref="A7:D38">
      <sortCondition ref="C6:C38"/>
    </sortState>
  </autoFilter>
  <mergeCells count="1">
    <mergeCell ref="H1:I1"/>
  </mergeCells>
  <hyperlinks>
    <hyperlink ref="H1:I1" location="Index!A1" display="Regresar al Índice" xr:uid="{31318D14-232B-4A07-BB9D-F0B8CA8865FC}"/>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14057-30FB-4D05-840A-61DCD720BF52}">
  <sheetPr codeName="Hoja55"/>
  <dimension ref="A1:I10"/>
  <sheetViews>
    <sheetView workbookViewId="0"/>
  </sheetViews>
  <sheetFormatPr baseColWidth="10" defaultRowHeight="14.25" x14ac:dyDescent="0.2"/>
  <cols>
    <col min="1" max="1" width="90.7109375" style="68" customWidth="1"/>
    <col min="2" max="2" width="4.7109375" style="68" customWidth="1"/>
    <col min="3" max="5" width="11.7109375" style="68" customWidth="1"/>
    <col min="6" max="16384" width="11.42578125" style="68"/>
  </cols>
  <sheetData>
    <row r="1" spans="1:9" x14ac:dyDescent="0.2">
      <c r="A1" s="13" t="s">
        <v>1218</v>
      </c>
      <c r="H1" s="291" t="s">
        <v>38</v>
      </c>
      <c r="I1" s="291"/>
    </row>
    <row r="2" spans="1:9" x14ac:dyDescent="0.2">
      <c r="A2" s="68" t="s">
        <v>152</v>
      </c>
    </row>
    <row r="6" spans="1:9" x14ac:dyDescent="0.2">
      <c r="A6" s="68" t="s">
        <v>54</v>
      </c>
      <c r="B6" s="68" t="s">
        <v>54</v>
      </c>
      <c r="C6" s="68" t="s">
        <v>643</v>
      </c>
      <c r="D6" s="68" t="s">
        <v>644</v>
      </c>
      <c r="E6" s="68" t="s">
        <v>645</v>
      </c>
    </row>
    <row r="7" spans="1:9" x14ac:dyDescent="0.2">
      <c r="A7" s="68" t="s">
        <v>745</v>
      </c>
      <c r="B7" s="68" t="s">
        <v>524</v>
      </c>
      <c r="C7" s="68">
        <v>20.51</v>
      </c>
      <c r="D7" s="68">
        <v>22.78</v>
      </c>
      <c r="E7" s="68">
        <v>21.71</v>
      </c>
    </row>
    <row r="8" spans="1:9" x14ac:dyDescent="0.2">
      <c r="A8" s="68" t="s">
        <v>746</v>
      </c>
      <c r="B8" s="68" t="s">
        <v>524</v>
      </c>
      <c r="C8" s="68">
        <v>20.78</v>
      </c>
      <c r="D8" s="68">
        <v>22.93</v>
      </c>
      <c r="E8" s="68">
        <v>21.9</v>
      </c>
    </row>
    <row r="9" spans="1:9" x14ac:dyDescent="0.2">
      <c r="A9" s="68" t="s">
        <v>139</v>
      </c>
      <c r="B9" s="68" t="s">
        <v>139</v>
      </c>
      <c r="C9" s="68">
        <v>1.31643100926377E-2</v>
      </c>
      <c r="D9" s="68">
        <v>6.5847234416154298E-3</v>
      </c>
      <c r="E9" s="68">
        <v>8.7517273146013892E-3</v>
      </c>
    </row>
    <row r="10" spans="1:9" x14ac:dyDescent="0.2">
      <c r="A10" s="68" t="s">
        <v>802</v>
      </c>
      <c r="B10" s="68" t="s">
        <v>802</v>
      </c>
      <c r="C10" s="68">
        <v>0.27</v>
      </c>
      <c r="D10" s="68">
        <v>0.149999999999999</v>
      </c>
      <c r="E10" s="68">
        <v>0.189999999999998</v>
      </c>
    </row>
  </sheetData>
  <mergeCells count="1">
    <mergeCell ref="H1:I1"/>
  </mergeCells>
  <hyperlinks>
    <hyperlink ref="H1:I1" location="Index!A1" display="Regresar al Índice" xr:uid="{91D9E137-1AAE-4F07-903B-6E0F42E3FCE2}"/>
  </hyperlinks>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0D116-23EA-4F21-AE2C-9BEF7A96683E}">
  <sheetPr codeName="Hoja56"/>
  <dimension ref="A1:I66"/>
  <sheetViews>
    <sheetView workbookViewId="0"/>
  </sheetViews>
  <sheetFormatPr baseColWidth="10" defaultRowHeight="14.25" x14ac:dyDescent="0.2"/>
  <cols>
    <col min="1" max="1" width="90.7109375" style="68" customWidth="1"/>
    <col min="2" max="2" width="3.7109375" style="68" customWidth="1"/>
    <col min="3" max="8" width="11.7109375" style="68" customWidth="1"/>
    <col min="9" max="17" width="9.140625" style="68" customWidth="1"/>
    <col min="18" max="16384" width="11.42578125" style="68"/>
  </cols>
  <sheetData>
    <row r="1" spans="1:9" x14ac:dyDescent="0.2">
      <c r="A1" s="13" t="s">
        <v>1219</v>
      </c>
      <c r="B1" s="68" t="s">
        <v>54</v>
      </c>
      <c r="C1" s="68" t="s">
        <v>54</v>
      </c>
      <c r="D1" s="68" t="s">
        <v>54</v>
      </c>
      <c r="E1" s="68" t="s">
        <v>54</v>
      </c>
      <c r="F1" s="68" t="s">
        <v>54</v>
      </c>
      <c r="G1" s="68" t="s">
        <v>54</v>
      </c>
      <c r="H1" s="291" t="s">
        <v>38</v>
      </c>
      <c r="I1" s="291"/>
    </row>
    <row r="2" spans="1:9" x14ac:dyDescent="0.2">
      <c r="A2" s="68" t="s">
        <v>152</v>
      </c>
      <c r="B2" s="68" t="s">
        <v>54</v>
      </c>
      <c r="C2" s="68" t="s">
        <v>54</v>
      </c>
      <c r="D2" s="68" t="s">
        <v>54</v>
      </c>
      <c r="E2" s="68" t="s">
        <v>54</v>
      </c>
      <c r="F2" s="68" t="s">
        <v>54</v>
      </c>
      <c r="G2" s="68" t="s">
        <v>54</v>
      </c>
      <c r="H2" s="68" t="s">
        <v>54</v>
      </c>
    </row>
    <row r="5" spans="1:9" x14ac:dyDescent="0.2">
      <c r="E5" s="68" t="s">
        <v>1106</v>
      </c>
      <c r="G5" s="68" t="s">
        <v>1107</v>
      </c>
    </row>
    <row r="6" spans="1:9" x14ac:dyDescent="0.2">
      <c r="A6" s="68" t="s">
        <v>506</v>
      </c>
      <c r="B6" s="68" t="s">
        <v>646</v>
      </c>
      <c r="C6" s="68" t="s">
        <v>647</v>
      </c>
      <c r="D6" s="68" t="s">
        <v>648</v>
      </c>
      <c r="E6" s="68" t="s">
        <v>0</v>
      </c>
      <c r="F6" s="68" t="s">
        <v>1</v>
      </c>
      <c r="G6" s="68" t="s">
        <v>0</v>
      </c>
      <c r="H6" s="68" t="s">
        <v>1</v>
      </c>
    </row>
    <row r="7" spans="1:9" x14ac:dyDescent="0.2">
      <c r="A7" s="68" t="s">
        <v>77</v>
      </c>
      <c r="B7" s="68" t="s">
        <v>140</v>
      </c>
      <c r="C7" s="68">
        <v>93.603882444858499</v>
      </c>
      <c r="D7" s="68">
        <v>0.79793264265743602</v>
      </c>
      <c r="E7" s="308">
        <v>16.456392632160899</v>
      </c>
      <c r="F7" s="308">
        <v>16.004980490928599</v>
      </c>
      <c r="G7" s="308">
        <v>20.623786711312501</v>
      </c>
      <c r="H7" s="308">
        <v>20.0580595846106</v>
      </c>
    </row>
    <row r="8" spans="1:9" x14ac:dyDescent="0.2">
      <c r="B8" s="68" t="s">
        <v>141</v>
      </c>
      <c r="C8" s="68">
        <v>94.1447803353567</v>
      </c>
      <c r="D8" s="68">
        <v>0.80254356340025101</v>
      </c>
      <c r="E8" s="308">
        <v>16.4444385250086</v>
      </c>
      <c r="F8" s="308">
        <v>15.8508929874362</v>
      </c>
      <c r="G8" s="308">
        <v>20.490399867312</v>
      </c>
      <c r="H8" s="308">
        <v>19.7508194075826</v>
      </c>
    </row>
    <row r="9" spans="1:9" x14ac:dyDescent="0.2">
      <c r="B9" s="68" t="s">
        <v>142</v>
      </c>
      <c r="C9" s="68">
        <v>94.722489332291602</v>
      </c>
      <c r="D9" s="68">
        <v>0.80746828291584205</v>
      </c>
      <c r="E9" s="308">
        <v>16.3548961058288</v>
      </c>
      <c r="F9" s="308">
        <v>15.7837102260116</v>
      </c>
      <c r="G9" s="308">
        <v>20.254536867714201</v>
      </c>
      <c r="H9" s="308">
        <v>19.547158148447799</v>
      </c>
    </row>
    <row r="10" spans="1:9" x14ac:dyDescent="0.2">
      <c r="B10" s="68" t="s">
        <v>143</v>
      </c>
      <c r="C10" s="68">
        <v>94.838932628162794</v>
      </c>
      <c r="D10" s="68">
        <v>0.80846091168686496</v>
      </c>
      <c r="E10" s="308">
        <v>16.356097215837099</v>
      </c>
      <c r="F10" s="308">
        <v>15.777774592384599</v>
      </c>
      <c r="G10" s="308">
        <v>20.231154010538301</v>
      </c>
      <c r="H10" s="308">
        <v>19.515816243315999</v>
      </c>
    </row>
    <row r="11" spans="1:9" x14ac:dyDescent="0.2">
      <c r="B11" s="68" t="s">
        <v>144</v>
      </c>
      <c r="C11" s="68">
        <v>94.725494320572096</v>
      </c>
      <c r="D11" s="68">
        <v>0.80749389914219105</v>
      </c>
      <c r="E11" s="308">
        <v>16.239453203925699</v>
      </c>
      <c r="F11" s="308">
        <v>15.6770200598946</v>
      </c>
      <c r="G11" s="308">
        <v>20.1109299044575</v>
      </c>
      <c r="H11" s="308">
        <v>19.414413008628902</v>
      </c>
    </row>
    <row r="12" spans="1:9" x14ac:dyDescent="0.2">
      <c r="B12" s="68" t="s">
        <v>145</v>
      </c>
      <c r="C12" s="68">
        <v>94.963639641805401</v>
      </c>
      <c r="D12" s="68">
        <v>0.80952398508034695</v>
      </c>
      <c r="E12" s="308">
        <v>16.1180677380863</v>
      </c>
      <c r="F12" s="308">
        <v>15.573428010733799</v>
      </c>
      <c r="G12" s="308">
        <v>19.9105499468142</v>
      </c>
      <c r="H12" s="308">
        <v>19.2377598412826</v>
      </c>
    </row>
    <row r="13" spans="1:9" x14ac:dyDescent="0.2">
      <c r="B13" s="68" t="s">
        <v>146</v>
      </c>
      <c r="C13" s="68">
        <v>95.322735741330604</v>
      </c>
      <c r="D13" s="68">
        <v>0.81258512412905004</v>
      </c>
      <c r="E13" s="308">
        <v>16.0274208341791</v>
      </c>
      <c r="F13" s="308">
        <v>15.4830190630821</v>
      </c>
      <c r="G13" s="308">
        <v>19.7239899651839</v>
      </c>
      <c r="H13" s="308">
        <v>19.054027206906099</v>
      </c>
    </row>
    <row r="14" spans="1:9" x14ac:dyDescent="0.2">
      <c r="B14" s="68" t="s">
        <v>147</v>
      </c>
      <c r="C14" s="68">
        <v>95.793767654306095</v>
      </c>
      <c r="D14" s="68">
        <v>0.81660046760925198</v>
      </c>
      <c r="E14" s="308">
        <v>16.091090318572199</v>
      </c>
      <c r="F14" s="308">
        <v>15.559245428145999</v>
      </c>
      <c r="G14" s="308">
        <v>19.704973186804398</v>
      </c>
      <c r="H14" s="308">
        <v>19.053681751736601</v>
      </c>
    </row>
    <row r="15" spans="1:9" x14ac:dyDescent="0.2">
      <c r="B15" s="68" t="s">
        <v>148</v>
      </c>
      <c r="C15" s="68">
        <v>96.093515235290596</v>
      </c>
      <c r="D15" s="68">
        <v>0.81915568618756296</v>
      </c>
      <c r="E15" s="308">
        <v>16.314386868657198</v>
      </c>
      <c r="F15" s="308">
        <v>15.7850845379142</v>
      </c>
      <c r="G15" s="308">
        <v>19.916100374748201</v>
      </c>
      <c r="H15" s="308">
        <v>19.2699444123737</v>
      </c>
    </row>
    <row r="16" spans="1:9" x14ac:dyDescent="0.2">
      <c r="B16" s="68" t="s">
        <v>149</v>
      </c>
      <c r="C16" s="68">
        <v>96.698269126750404</v>
      </c>
      <c r="D16" s="68">
        <v>0.82431095174029401</v>
      </c>
      <c r="E16" s="308">
        <v>16.442916139327501</v>
      </c>
      <c r="F16" s="308">
        <v>15.9176840132329</v>
      </c>
      <c r="G16" s="308">
        <v>19.947467766396901</v>
      </c>
      <c r="H16" s="308">
        <v>19.310290588311801</v>
      </c>
    </row>
    <row r="17" spans="1:9" x14ac:dyDescent="0.2">
      <c r="B17" s="68" t="s">
        <v>150</v>
      </c>
      <c r="C17" s="68">
        <v>97.695173988821495</v>
      </c>
      <c r="D17" s="68">
        <v>0.83280913483156704</v>
      </c>
      <c r="E17" s="308">
        <v>16.522304881777099</v>
      </c>
      <c r="F17" s="308">
        <v>16.017897338022902</v>
      </c>
      <c r="G17" s="308">
        <v>19.839245501454201</v>
      </c>
      <c r="H17" s="308">
        <v>19.2335754593547</v>
      </c>
    </row>
    <row r="18" spans="1:9" x14ac:dyDescent="0.2">
      <c r="B18" s="68" t="s">
        <v>151</v>
      </c>
      <c r="C18" s="68">
        <v>98.272882985756297</v>
      </c>
      <c r="D18" s="68">
        <v>0.83773385434715697</v>
      </c>
      <c r="E18" s="308">
        <v>16.6704789181466</v>
      </c>
      <c r="F18" s="308">
        <v>16.1586334483668</v>
      </c>
      <c r="G18" s="308">
        <v>19.8994929375725</v>
      </c>
      <c r="H18" s="308">
        <v>19.288504773343799</v>
      </c>
    </row>
    <row r="19" spans="1:9" x14ac:dyDescent="0.2">
      <c r="A19" s="68" t="s">
        <v>78</v>
      </c>
      <c r="B19" s="68" t="s">
        <v>140</v>
      </c>
      <c r="C19" s="68">
        <v>98.794999699501204</v>
      </c>
      <c r="D19" s="68">
        <v>0.84218467367529204</v>
      </c>
      <c r="E19" s="308">
        <v>17.285123927708</v>
      </c>
      <c r="F19" s="308">
        <v>16.705832683727301</v>
      </c>
      <c r="G19" s="308">
        <v>20.5241492370976</v>
      </c>
      <c r="H19" s="308">
        <v>19.836305748504198</v>
      </c>
      <c r="I19" s="68" t="b">
        <f>G19&gt;G7</f>
        <v>0</v>
      </c>
    </row>
    <row r="20" spans="1:9" x14ac:dyDescent="0.2">
      <c r="B20" s="68" t="s">
        <v>141</v>
      </c>
      <c r="C20" s="68">
        <v>99.171374481639504</v>
      </c>
      <c r="D20" s="68">
        <v>0.845393106025501</v>
      </c>
      <c r="E20" s="308">
        <v>18.083951641280098</v>
      </c>
      <c r="F20" s="308">
        <v>17.3510480320334</v>
      </c>
      <c r="G20" s="308">
        <v>21.391174723791298</v>
      </c>
      <c r="H20" s="308">
        <v>20.524236486392699</v>
      </c>
      <c r="I20" s="68" t="b">
        <f t="shared" ref="I20:I66" si="0">G20&gt;G8</f>
        <v>1</v>
      </c>
    </row>
    <row r="21" spans="1:9" x14ac:dyDescent="0.2">
      <c r="B21" s="68" t="s">
        <v>142</v>
      </c>
      <c r="C21" s="68">
        <v>99.492156980587794</v>
      </c>
      <c r="D21" s="68">
        <v>0.84812763818825498</v>
      </c>
      <c r="E21" s="308">
        <v>18.328773522058398</v>
      </c>
      <c r="F21" s="308">
        <v>17.579471355799399</v>
      </c>
      <c r="G21" s="308">
        <v>21.6108669223559</v>
      </c>
      <c r="H21" s="308">
        <v>20.7273888554701</v>
      </c>
      <c r="I21" s="68" t="b">
        <f t="shared" si="0"/>
        <v>1</v>
      </c>
    </row>
    <row r="22" spans="1:9" x14ac:dyDescent="0.2">
      <c r="B22" s="68" t="s">
        <v>143</v>
      </c>
      <c r="C22" s="68">
        <v>99.154847046096506</v>
      </c>
      <c r="D22" s="68">
        <v>0.84525221678058204</v>
      </c>
      <c r="E22" s="308">
        <v>18.4167612007118</v>
      </c>
      <c r="F22" s="308">
        <v>17.681710016479698</v>
      </c>
      <c r="G22" s="308">
        <v>21.7884802134658</v>
      </c>
      <c r="H22" s="308">
        <v>20.918856721637798</v>
      </c>
      <c r="I22" s="68" t="b">
        <f t="shared" si="0"/>
        <v>1</v>
      </c>
    </row>
    <row r="23" spans="1:9" x14ac:dyDescent="0.2">
      <c r="B23" s="68" t="s">
        <v>144</v>
      </c>
      <c r="C23" s="68">
        <v>98.994080173087298</v>
      </c>
      <c r="D23" s="68">
        <v>0.84388174867091204</v>
      </c>
      <c r="E23" s="308">
        <v>18.651850570488801</v>
      </c>
      <c r="F23" s="308">
        <v>17.889366376945802</v>
      </c>
      <c r="G23" s="308">
        <v>22.102445751273699</v>
      </c>
      <c r="H23" s="308">
        <v>21.198901866429701</v>
      </c>
      <c r="I23" s="68" t="b">
        <f t="shared" si="0"/>
        <v>1</v>
      </c>
    </row>
    <row r="24" spans="1:9" x14ac:dyDescent="0.2">
      <c r="B24" s="68" t="s">
        <v>145</v>
      </c>
      <c r="C24" s="68">
        <v>99.376464931786799</v>
      </c>
      <c r="D24" s="68">
        <v>0.84714141347381899</v>
      </c>
      <c r="E24" s="308">
        <v>18.941898614520198</v>
      </c>
      <c r="F24" s="308">
        <v>18.095843377263801</v>
      </c>
      <c r="G24" s="308">
        <v>22.359783518133501</v>
      </c>
      <c r="H24" s="308">
        <v>21.3610656844874</v>
      </c>
      <c r="I24" s="68" t="b">
        <f t="shared" si="0"/>
        <v>1</v>
      </c>
    </row>
    <row r="25" spans="1:9" x14ac:dyDescent="0.2">
      <c r="B25" s="68" t="s">
        <v>146</v>
      </c>
      <c r="C25" s="68">
        <v>99.909099104513501</v>
      </c>
      <c r="D25" s="68">
        <v>0.85168188959417501</v>
      </c>
      <c r="E25" s="308">
        <v>19.2196076400867</v>
      </c>
      <c r="F25" s="308">
        <v>18.451393019182198</v>
      </c>
      <c r="G25" s="308">
        <v>22.566650617925902</v>
      </c>
      <c r="H25" s="308">
        <v>21.664653486965999</v>
      </c>
      <c r="I25" s="68" t="b">
        <f t="shared" si="0"/>
        <v>1</v>
      </c>
    </row>
    <row r="26" spans="1:9" x14ac:dyDescent="0.2">
      <c r="B26" s="68" t="s">
        <v>147</v>
      </c>
      <c r="C26" s="68">
        <v>100.492</v>
      </c>
      <c r="D26" s="68">
        <v>0.85665086780100297</v>
      </c>
      <c r="E26" s="308">
        <v>19.634224926422402</v>
      </c>
      <c r="F26" s="308">
        <v>18.971086196797899</v>
      </c>
      <c r="G26" s="308">
        <v>22.9197513998006</v>
      </c>
      <c r="H26" s="308">
        <v>22.145645221251101</v>
      </c>
      <c r="I26" s="68" t="b">
        <f t="shared" si="0"/>
        <v>1</v>
      </c>
    </row>
    <row r="27" spans="1:9" x14ac:dyDescent="0.2">
      <c r="B27" s="68" t="s">
        <v>148</v>
      </c>
      <c r="C27" s="68">
        <v>100.917</v>
      </c>
      <c r="D27" s="68">
        <v>0.86027380911787799</v>
      </c>
      <c r="E27" s="308">
        <v>19.894079386652599</v>
      </c>
      <c r="F27" s="308">
        <v>19.228593123981401</v>
      </c>
      <c r="G27" s="308">
        <v>23.125287758152201</v>
      </c>
      <c r="H27" s="308">
        <v>22.3517128153632</v>
      </c>
      <c r="I27" s="68" t="b">
        <f t="shared" si="0"/>
        <v>1</v>
      </c>
    </row>
    <row r="28" spans="1:9" x14ac:dyDescent="0.2">
      <c r="B28" s="68" t="s">
        <v>149</v>
      </c>
      <c r="C28" s="68">
        <v>101.44</v>
      </c>
      <c r="D28" s="68">
        <v>0.86473215807958503</v>
      </c>
      <c r="E28" s="308">
        <v>20.141253942115199</v>
      </c>
      <c r="F28" s="308">
        <v>19.430086776846899</v>
      </c>
      <c r="G28" s="308">
        <v>23.291898831246499</v>
      </c>
      <c r="H28" s="308">
        <v>22.469485603493201</v>
      </c>
      <c r="I28" s="68" t="b">
        <f t="shared" si="0"/>
        <v>1</v>
      </c>
    </row>
    <row r="29" spans="1:9" x14ac:dyDescent="0.2">
      <c r="B29" s="68" t="s">
        <v>150</v>
      </c>
      <c r="C29" s="68">
        <v>102.303</v>
      </c>
      <c r="D29" s="68">
        <v>0.87208886009479303</v>
      </c>
      <c r="E29" s="308">
        <v>20.1839990142598</v>
      </c>
      <c r="F29" s="308">
        <v>19.404950840373999</v>
      </c>
      <c r="G29" s="308">
        <v>23.144429355588699</v>
      </c>
      <c r="H29" s="308">
        <v>22.251116518406999</v>
      </c>
      <c r="I29" s="68" t="b">
        <f t="shared" si="0"/>
        <v>1</v>
      </c>
    </row>
    <row r="30" spans="1:9" x14ac:dyDescent="0.2">
      <c r="B30" s="68" t="s">
        <v>151</v>
      </c>
      <c r="C30" s="68">
        <v>103.02</v>
      </c>
      <c r="D30" s="68">
        <v>0.87820097521055696</v>
      </c>
      <c r="E30" s="308">
        <v>19.951792481530902</v>
      </c>
      <c r="F30" s="308">
        <v>19.104687517973002</v>
      </c>
      <c r="G30" s="308">
        <v>22.7189368319106</v>
      </c>
      <c r="H30" s="308">
        <v>21.754345596567401</v>
      </c>
      <c r="I30" s="68" t="b">
        <f t="shared" si="0"/>
        <v>1</v>
      </c>
    </row>
    <row r="31" spans="1:9" x14ac:dyDescent="0.2">
      <c r="A31" s="68" t="s">
        <v>79</v>
      </c>
      <c r="B31" s="68" t="s">
        <v>140</v>
      </c>
      <c r="C31" s="68">
        <v>103.108</v>
      </c>
      <c r="D31" s="68">
        <v>0.87895113717734497</v>
      </c>
      <c r="E31" s="308">
        <v>19.893147122035298</v>
      </c>
      <c r="F31" s="308">
        <v>18.816270308070301</v>
      </c>
      <c r="G31" s="308">
        <v>22.6328248301947</v>
      </c>
      <c r="H31" s="308">
        <v>21.4076408940054</v>
      </c>
      <c r="I31" s="68" t="b">
        <f t="shared" si="0"/>
        <v>1</v>
      </c>
    </row>
    <row r="32" spans="1:9" x14ac:dyDescent="0.2">
      <c r="B32" s="68" t="s">
        <v>141</v>
      </c>
      <c r="C32" s="68">
        <v>103.07899999999999</v>
      </c>
      <c r="D32" s="68">
        <v>0.87870392471101699</v>
      </c>
      <c r="E32" s="308">
        <v>20.301391729917601</v>
      </c>
      <c r="F32" s="308">
        <v>19.238369871747899</v>
      </c>
      <c r="G32" s="308">
        <v>23.103790889057599</v>
      </c>
      <c r="H32" s="308">
        <v>21.894029753053498</v>
      </c>
      <c r="I32" s="68" t="b">
        <f t="shared" si="0"/>
        <v>1</v>
      </c>
    </row>
    <row r="33" spans="1:9" x14ac:dyDescent="0.2">
      <c r="B33" s="68" t="s">
        <v>142</v>
      </c>
      <c r="C33" s="68">
        <v>103.476</v>
      </c>
      <c r="D33" s="68">
        <v>0.88208817812936902</v>
      </c>
      <c r="E33" s="308">
        <v>20.774428473064201</v>
      </c>
      <c r="F33" s="308">
        <v>19.740755868351499</v>
      </c>
      <c r="G33" s="308">
        <v>23.5514192210582</v>
      </c>
      <c r="H33" s="308">
        <v>22.379571972289</v>
      </c>
      <c r="I33" s="68" t="b">
        <f t="shared" si="0"/>
        <v>1</v>
      </c>
    </row>
    <row r="34" spans="1:9" x14ac:dyDescent="0.2">
      <c r="B34" s="68" t="s">
        <v>143</v>
      </c>
      <c r="C34" s="68">
        <v>103.53100000000001</v>
      </c>
      <c r="D34" s="68">
        <v>0.88255702935861102</v>
      </c>
      <c r="E34" s="308">
        <v>20.658890675713199</v>
      </c>
      <c r="F34" s="308">
        <v>19.521537383341101</v>
      </c>
      <c r="G34" s="308">
        <v>23.407995164603498</v>
      </c>
      <c r="H34" s="308">
        <v>22.119292843351101</v>
      </c>
      <c r="I34" s="68" t="b">
        <f t="shared" si="0"/>
        <v>1</v>
      </c>
    </row>
    <row r="35" spans="1:9" x14ac:dyDescent="0.2">
      <c r="B35" s="68" t="s">
        <v>144</v>
      </c>
      <c r="C35" s="68">
        <v>103.233</v>
      </c>
      <c r="D35" s="68">
        <v>0.88001670815289701</v>
      </c>
      <c r="E35" s="308">
        <v>20.6614093159045</v>
      </c>
      <c r="F35" s="308">
        <v>19.4420275152358</v>
      </c>
      <c r="G35" s="308">
        <v>23.478428448559299</v>
      </c>
      <c r="H35" s="308">
        <v>22.092793619843299</v>
      </c>
      <c r="I35" s="68" t="b">
        <f t="shared" si="0"/>
        <v>1</v>
      </c>
    </row>
    <row r="36" spans="1:9" x14ac:dyDescent="0.2">
      <c r="B36" s="68" t="s">
        <v>145</v>
      </c>
      <c r="C36" s="68">
        <v>103.29900000000001</v>
      </c>
      <c r="D36" s="68">
        <v>0.88057932962798802</v>
      </c>
      <c r="E36" s="308">
        <v>20.5192302672233</v>
      </c>
      <c r="F36" s="308">
        <v>19.3298048986649</v>
      </c>
      <c r="G36" s="308">
        <v>23.301966758511099</v>
      </c>
      <c r="H36" s="308">
        <v>21.951236246745701</v>
      </c>
      <c r="I36" s="68" t="b">
        <f t="shared" si="0"/>
        <v>1</v>
      </c>
    </row>
    <row r="37" spans="1:9" x14ac:dyDescent="0.2">
      <c r="B37" s="68" t="s">
        <v>146</v>
      </c>
      <c r="C37" s="68">
        <v>103.687</v>
      </c>
      <c r="D37" s="68">
        <v>0.8838868619361</v>
      </c>
      <c r="E37" s="308">
        <v>20.529053710272301</v>
      </c>
      <c r="F37" s="308">
        <v>19.3989640169521</v>
      </c>
      <c r="G37" s="308">
        <v>23.225883983957701</v>
      </c>
      <c r="H37" s="308">
        <v>21.947338344253499</v>
      </c>
      <c r="I37" s="68" t="b">
        <f t="shared" si="0"/>
        <v>1</v>
      </c>
    </row>
    <row r="38" spans="1:9" x14ac:dyDescent="0.2">
      <c r="B38" s="68" t="s">
        <v>147</v>
      </c>
      <c r="C38" s="68">
        <v>103.67</v>
      </c>
      <c r="D38" s="68">
        <v>0.88374194428342501</v>
      </c>
      <c r="E38" s="308">
        <v>20.3882030396639</v>
      </c>
      <c r="F38" s="308">
        <v>19.284820126811301</v>
      </c>
      <c r="G38" s="308">
        <v>23.070312744061798</v>
      </c>
      <c r="H38" s="308">
        <v>21.8217775579818</v>
      </c>
      <c r="I38" s="68" t="b">
        <f t="shared" si="0"/>
        <v>1</v>
      </c>
    </row>
    <row r="39" spans="1:9" x14ac:dyDescent="0.2">
      <c r="B39" s="68" t="s">
        <v>148</v>
      </c>
      <c r="C39" s="68">
        <v>103.94199999999999</v>
      </c>
      <c r="D39" s="68">
        <v>0.88606062672622499</v>
      </c>
      <c r="E39" s="308">
        <v>20.369187842913199</v>
      </c>
      <c r="F39" s="308">
        <v>19.3686493233951</v>
      </c>
      <c r="G39" s="308">
        <v>22.9884809554989</v>
      </c>
      <c r="H39" s="308">
        <v>21.859282242296999</v>
      </c>
      <c r="I39" s="68" t="b">
        <f t="shared" si="0"/>
        <v>0</v>
      </c>
    </row>
    <row r="40" spans="1:9" x14ac:dyDescent="0.2">
      <c r="B40" s="68" t="s">
        <v>149</v>
      </c>
      <c r="C40" s="68">
        <v>104.503</v>
      </c>
      <c r="D40" s="68">
        <v>0.89084290926450005</v>
      </c>
      <c r="E40" s="308">
        <v>20.348828349988999</v>
      </c>
      <c r="F40" s="308">
        <v>19.327784184716901</v>
      </c>
      <c r="G40" s="308">
        <v>22.8422184633983</v>
      </c>
      <c r="H40" s="308">
        <v>21.696063339241601</v>
      </c>
      <c r="I40" s="68" t="b">
        <f t="shared" si="0"/>
        <v>0</v>
      </c>
    </row>
    <row r="41" spans="1:9" x14ac:dyDescent="0.2">
      <c r="B41" s="68" t="s">
        <v>150</v>
      </c>
      <c r="C41" s="68">
        <v>105.346</v>
      </c>
      <c r="D41" s="68">
        <v>0.89802911992362</v>
      </c>
      <c r="E41" s="308">
        <v>20.338896361588901</v>
      </c>
      <c r="F41" s="308">
        <v>19.319981613210199</v>
      </c>
      <c r="G41" s="308">
        <v>22.6483706489594</v>
      </c>
      <c r="H41" s="308">
        <v>21.513758501342799</v>
      </c>
      <c r="I41" s="68" t="b">
        <f t="shared" si="0"/>
        <v>0</v>
      </c>
    </row>
    <row r="42" spans="1:9" x14ac:dyDescent="0.2">
      <c r="B42" s="68" t="s">
        <v>151</v>
      </c>
      <c r="C42" s="68">
        <v>105.934</v>
      </c>
      <c r="D42" s="68">
        <v>0.90304156579261396</v>
      </c>
      <c r="E42" s="308">
        <v>20.4740419699867</v>
      </c>
      <c r="F42" s="308">
        <v>19.4418210937631</v>
      </c>
      <c r="G42" s="308">
        <v>22.672314039073399</v>
      </c>
      <c r="H42" s="308">
        <v>21.529264908973101</v>
      </c>
      <c r="I42" s="68" t="b">
        <f t="shared" si="0"/>
        <v>0</v>
      </c>
    </row>
    <row r="43" spans="1:9" x14ac:dyDescent="0.2">
      <c r="A43" s="68" t="s">
        <v>80</v>
      </c>
      <c r="B43" s="68" t="s">
        <v>140</v>
      </c>
      <c r="C43" s="68">
        <v>106.447</v>
      </c>
      <c r="D43" s="68">
        <v>0.90741466907627799</v>
      </c>
      <c r="E43" s="308">
        <v>20.578899950059501</v>
      </c>
      <c r="F43" s="308">
        <v>19.5185418298373</v>
      </c>
      <c r="G43" s="308">
        <v>22.678606210993099</v>
      </c>
      <c r="H43" s="308">
        <v>21.510057634076698</v>
      </c>
      <c r="I43" s="68" t="b">
        <f t="shared" si="0"/>
        <v>1</v>
      </c>
    </row>
    <row r="44" spans="1:9" x14ac:dyDescent="0.2">
      <c r="B44" s="68" t="s">
        <v>141</v>
      </c>
      <c r="C44" s="68">
        <v>106.889</v>
      </c>
      <c r="D44" s="68">
        <v>0.911182528045828</v>
      </c>
      <c r="E44" s="308">
        <v>20.427785187324002</v>
      </c>
      <c r="F44" s="308">
        <v>19.404890954363701</v>
      </c>
      <c r="G44" s="308">
        <v>22.418982540341901</v>
      </c>
      <c r="H44" s="308">
        <v>21.2963817425039</v>
      </c>
      <c r="I44" s="68" t="b">
        <f t="shared" si="0"/>
        <v>0</v>
      </c>
    </row>
    <row r="45" spans="1:9" x14ac:dyDescent="0.2">
      <c r="B45" s="68" t="s">
        <v>142</v>
      </c>
      <c r="C45" s="68">
        <v>106.83799999999999</v>
      </c>
      <c r="D45" s="68">
        <v>0.91074777508780302</v>
      </c>
      <c r="E45" s="308">
        <v>19.011364567898699</v>
      </c>
      <c r="F45" s="308">
        <v>17.885451920244002</v>
      </c>
      <c r="G45" s="308">
        <v>20.874456230283801</v>
      </c>
      <c r="H45" s="308">
        <v>19.638205449933398</v>
      </c>
      <c r="I45" s="68" t="b">
        <f t="shared" si="0"/>
        <v>0</v>
      </c>
    </row>
    <row r="46" spans="1:9" x14ac:dyDescent="0.2">
      <c r="B46" s="68" t="s">
        <v>143</v>
      </c>
      <c r="C46" s="68">
        <v>105.755</v>
      </c>
      <c r="D46" s="68">
        <v>0.90151566815562401</v>
      </c>
      <c r="E46" s="308">
        <v>16.015786981416198</v>
      </c>
      <c r="F46" s="308">
        <v>15.1018600996677</v>
      </c>
      <c r="G46" s="308">
        <v>17.765400588302899</v>
      </c>
      <c r="H46" s="308">
        <v>16.751633535736602</v>
      </c>
      <c r="I46" s="68" t="b">
        <f t="shared" si="0"/>
        <v>0</v>
      </c>
    </row>
    <row r="47" spans="1:9" x14ac:dyDescent="0.2">
      <c r="B47" s="68" t="s">
        <v>144</v>
      </c>
      <c r="C47" s="68">
        <v>106.16200000000001</v>
      </c>
      <c r="D47" s="68">
        <v>0.90498516725202005</v>
      </c>
      <c r="E47" s="308">
        <v>17.033472637366302</v>
      </c>
      <c r="F47" s="308">
        <v>16.2544161259429</v>
      </c>
      <c r="G47" s="308">
        <v>18.821825211885301</v>
      </c>
      <c r="H47" s="308">
        <v>17.960975178520599</v>
      </c>
      <c r="I47" s="68" t="b">
        <f t="shared" si="0"/>
        <v>0</v>
      </c>
    </row>
    <row r="48" spans="1:9" x14ac:dyDescent="0.2">
      <c r="B48" s="68" t="s">
        <v>145</v>
      </c>
      <c r="C48" s="68">
        <v>106.74299999999999</v>
      </c>
      <c r="D48" s="68">
        <v>0.90993794114638404</v>
      </c>
      <c r="E48" s="308">
        <v>18.372366603082298</v>
      </c>
      <c r="F48" s="308">
        <v>17.653376602343201</v>
      </c>
      <c r="G48" s="308">
        <v>20.190790791662</v>
      </c>
      <c r="H48" s="308">
        <v>19.400638004062799</v>
      </c>
      <c r="I48" s="68" t="b">
        <f t="shared" si="0"/>
        <v>0</v>
      </c>
    </row>
    <row r="49" spans="1:9" x14ac:dyDescent="0.2">
      <c r="B49" s="68" t="s">
        <v>146</v>
      </c>
      <c r="C49" s="68">
        <v>107.444</v>
      </c>
      <c r="D49" s="68">
        <v>0.91591366317727696</v>
      </c>
      <c r="E49" s="308">
        <v>19.387937529456401</v>
      </c>
      <c r="F49" s="308">
        <v>18.600588267834599</v>
      </c>
      <c r="G49" s="308">
        <v>21.167865825038799</v>
      </c>
      <c r="H49" s="308">
        <v>20.308233205419899</v>
      </c>
      <c r="I49" s="68" t="b">
        <f t="shared" si="0"/>
        <v>0</v>
      </c>
    </row>
    <row r="50" spans="1:9" x14ac:dyDescent="0.2">
      <c r="B50" s="68" t="s">
        <v>147</v>
      </c>
      <c r="C50" s="68">
        <v>107.867</v>
      </c>
      <c r="D50" s="68">
        <v>0.91951955535854302</v>
      </c>
      <c r="E50" s="308">
        <v>19.352307462252199</v>
      </c>
      <c r="F50" s="308">
        <v>18.600627457198101</v>
      </c>
      <c r="G50" s="308">
        <v>21.046107556359999</v>
      </c>
      <c r="H50" s="308">
        <v>20.228637171229401</v>
      </c>
      <c r="I50" s="68" t="b">
        <f t="shared" si="0"/>
        <v>0</v>
      </c>
    </row>
    <row r="51" spans="1:9" x14ac:dyDescent="0.2">
      <c r="B51" s="68" t="s">
        <v>148</v>
      </c>
      <c r="C51" s="68">
        <v>108.114</v>
      </c>
      <c r="D51" s="68">
        <v>0.92162512360623305</v>
      </c>
      <c r="E51" s="308">
        <v>19.215378131058799</v>
      </c>
      <c r="F51" s="308">
        <v>18.535020116818199</v>
      </c>
      <c r="G51" s="308">
        <v>20.8494512995379</v>
      </c>
      <c r="H51" s="308">
        <v>20.111235731392</v>
      </c>
      <c r="I51" s="68" t="b">
        <f t="shared" si="0"/>
        <v>0</v>
      </c>
    </row>
    <row r="52" spans="1:9" x14ac:dyDescent="0.2">
      <c r="B52" s="68" t="s">
        <v>149</v>
      </c>
      <c r="C52" s="68">
        <v>108.774</v>
      </c>
      <c r="D52" s="68">
        <v>0.92725133835714502</v>
      </c>
      <c r="E52" s="308">
        <v>19.0440042103472</v>
      </c>
      <c r="F52" s="308">
        <v>18.392541717000199</v>
      </c>
      <c r="G52" s="308">
        <v>20.538125341601901</v>
      </c>
      <c r="H52" s="308">
        <v>19.8355515448348</v>
      </c>
      <c r="I52" s="68" t="b">
        <f t="shared" si="0"/>
        <v>0</v>
      </c>
    </row>
    <row r="53" spans="1:9" x14ac:dyDescent="0.2">
      <c r="B53" s="68" t="s">
        <v>150</v>
      </c>
      <c r="C53" s="68">
        <v>108.85599999999999</v>
      </c>
      <c r="D53" s="68">
        <v>0.92795035291710704</v>
      </c>
      <c r="E53" s="308">
        <v>18.298773726712302</v>
      </c>
      <c r="F53" s="308">
        <v>17.721554810542202</v>
      </c>
      <c r="G53" s="308">
        <v>19.719561148059501</v>
      </c>
      <c r="H53" s="308">
        <v>19.097524727301099</v>
      </c>
      <c r="I53" s="68" t="b">
        <f t="shared" si="0"/>
        <v>0</v>
      </c>
    </row>
    <row r="54" spans="1:9" x14ac:dyDescent="0.2">
      <c r="B54" s="68" t="s">
        <v>151</v>
      </c>
      <c r="C54" s="68">
        <v>109.271</v>
      </c>
      <c r="D54" s="68">
        <v>0.93148804855593803</v>
      </c>
      <c r="E54" s="308">
        <v>18.441531287921698</v>
      </c>
      <c r="F54" s="308">
        <v>17.913536170770701</v>
      </c>
      <c r="G54" s="308">
        <v>19.7979258204237</v>
      </c>
      <c r="H54" s="308">
        <v>19.231096092474399</v>
      </c>
      <c r="I54" s="68" t="b">
        <f t="shared" si="0"/>
        <v>0</v>
      </c>
    </row>
    <row r="55" spans="1:9" x14ac:dyDescent="0.2">
      <c r="A55" s="68" t="s">
        <v>524</v>
      </c>
      <c r="B55" s="68" t="s">
        <v>140</v>
      </c>
      <c r="C55" s="68">
        <v>110.21</v>
      </c>
      <c r="D55" s="68">
        <v>0.93949261772428105</v>
      </c>
      <c r="E55" s="308">
        <v>19.407933711383599</v>
      </c>
      <c r="F55" s="308">
        <v>18.924396070714401</v>
      </c>
      <c r="G55" s="308">
        <v>20.6578884657924</v>
      </c>
      <c r="H55" s="308">
        <v>20.1432089126519</v>
      </c>
      <c r="I55" s="68" t="b">
        <f t="shared" si="0"/>
        <v>0</v>
      </c>
    </row>
    <row r="56" spans="1:9" x14ac:dyDescent="0.2">
      <c r="B56" s="68" t="s">
        <v>141</v>
      </c>
      <c r="C56" s="68">
        <v>110.907</v>
      </c>
      <c r="D56" s="68">
        <v>0.94543424148395705</v>
      </c>
      <c r="E56" s="308">
        <v>20.2074004150879</v>
      </c>
      <c r="F56" s="308">
        <v>19.7505008653741</v>
      </c>
      <c r="G56" s="308">
        <v>21.373670984636899</v>
      </c>
      <c r="H56" s="308">
        <v>20.8904014671329</v>
      </c>
      <c r="I56" s="68" t="b">
        <f t="shared" si="0"/>
        <v>0</v>
      </c>
    </row>
    <row r="57" spans="1:9" x14ac:dyDescent="0.2">
      <c r="B57" s="68" t="s">
        <v>142</v>
      </c>
      <c r="C57" s="68">
        <v>111.824</v>
      </c>
      <c r="D57" s="68">
        <v>0.95325127016060296</v>
      </c>
      <c r="E57" s="308">
        <v>20.696419481761101</v>
      </c>
      <c r="F57" s="308">
        <v>20.1058595572337</v>
      </c>
      <c r="G57" s="308">
        <v>21.711399847675199</v>
      </c>
      <c r="H57" s="308">
        <v>21.091878066783298</v>
      </c>
      <c r="I57" s="68" t="b">
        <f t="shared" si="0"/>
        <v>1</v>
      </c>
    </row>
    <row r="58" spans="1:9" x14ac:dyDescent="0.2">
      <c r="B58" s="68" t="s">
        <v>143</v>
      </c>
      <c r="C58" s="68">
        <v>112.19</v>
      </c>
      <c r="D58" s="68">
        <v>0.95637126197701805</v>
      </c>
      <c r="E58" s="308">
        <v>20.730829735878501</v>
      </c>
      <c r="F58" s="308">
        <v>20.187252266965601</v>
      </c>
      <c r="G58" s="308">
        <v>21.6765502687979</v>
      </c>
      <c r="H58" s="308">
        <v>21.1081753180604</v>
      </c>
      <c r="I58" s="68" t="b">
        <f t="shared" si="0"/>
        <v>1</v>
      </c>
    </row>
    <row r="59" spans="1:9" x14ac:dyDescent="0.2">
      <c r="B59" s="68" t="s">
        <v>144</v>
      </c>
      <c r="C59" s="68">
        <v>112.419</v>
      </c>
      <c r="D59" s="68">
        <v>0.95832338800422801</v>
      </c>
      <c r="E59" s="308">
        <v>20.784416803161701</v>
      </c>
      <c r="F59" s="308">
        <v>20.223854833905801</v>
      </c>
      <c r="G59" s="308">
        <v>21.688312174501601</v>
      </c>
      <c r="H59" s="308">
        <v>21.103371875357499</v>
      </c>
      <c r="I59" s="68" t="b">
        <f t="shared" si="0"/>
        <v>1</v>
      </c>
    </row>
    <row r="60" spans="1:9" x14ac:dyDescent="0.2">
      <c r="B60" s="68" t="s">
        <v>145</v>
      </c>
      <c r="C60" s="68">
        <v>113.018</v>
      </c>
      <c r="D60" s="68">
        <v>0.96342960411907097</v>
      </c>
      <c r="E60" s="308">
        <v>20.786572084234201</v>
      </c>
      <c r="F60" s="308">
        <v>20.269044206434099</v>
      </c>
      <c r="G60" s="308">
        <v>21.575600329658599</v>
      </c>
      <c r="H60" s="308">
        <v>21.038427841302902</v>
      </c>
      <c r="I60" s="68" t="b">
        <f t="shared" si="0"/>
        <v>1</v>
      </c>
    </row>
    <row r="61" spans="1:9" x14ac:dyDescent="0.2">
      <c r="B61" s="68" t="s">
        <v>146</v>
      </c>
      <c r="C61" s="68">
        <v>113.682</v>
      </c>
      <c r="D61" s="68">
        <v>0.96908991714120096</v>
      </c>
      <c r="E61" s="308">
        <v>20.703444618766301</v>
      </c>
      <c r="F61" s="308">
        <v>20.283476997007099</v>
      </c>
      <c r="G61" s="308">
        <v>21.363801493096801</v>
      </c>
      <c r="H61" s="308">
        <v>20.9304385880342</v>
      </c>
      <c r="I61" s="68" t="b">
        <f t="shared" si="0"/>
        <v>1</v>
      </c>
    </row>
    <row r="62" spans="1:9" x14ac:dyDescent="0.2">
      <c r="B62" s="68" t="s">
        <v>147</v>
      </c>
      <c r="C62" s="68">
        <v>113.899</v>
      </c>
      <c r="D62" s="68">
        <v>0.97093974835475805</v>
      </c>
      <c r="E62" s="308">
        <v>20.6232831107389</v>
      </c>
      <c r="F62" s="308">
        <v>20.302700509696901</v>
      </c>
      <c r="G62" s="308">
        <v>21.240538504767901</v>
      </c>
      <c r="H62" s="308">
        <v>20.9103608582299</v>
      </c>
      <c r="I62" s="68" t="b">
        <f t="shared" si="0"/>
        <v>1</v>
      </c>
    </row>
    <row r="63" spans="1:9" x14ac:dyDescent="0.2">
      <c r="B63" s="68" t="s">
        <v>148</v>
      </c>
      <c r="C63" s="68">
        <v>114.601</v>
      </c>
      <c r="D63" s="68">
        <v>0.97692399495345605</v>
      </c>
      <c r="E63" s="308">
        <v>20.546471879437199</v>
      </c>
      <c r="F63" s="308">
        <v>20.189056552793598</v>
      </c>
      <c r="G63" s="308">
        <v>21.0318018449492</v>
      </c>
      <c r="H63" s="308">
        <v>20.665943980376401</v>
      </c>
      <c r="I63" s="68" t="b">
        <f t="shared" si="0"/>
        <v>1</v>
      </c>
    </row>
    <row r="64" spans="1:9" x14ac:dyDescent="0.2">
      <c r="B64" s="68" t="s">
        <v>149</v>
      </c>
      <c r="C64" s="68">
        <v>115.56100000000001</v>
      </c>
      <c r="D64" s="68">
        <v>0.98510758004569199</v>
      </c>
      <c r="E64" s="308">
        <v>20.459216329717201</v>
      </c>
      <c r="F64" s="308">
        <v>20.127537314709301</v>
      </c>
      <c r="G64" s="308">
        <v>20.768509697964401</v>
      </c>
      <c r="H64" s="308">
        <v>20.431816506554199</v>
      </c>
      <c r="I64" s="68" t="b">
        <f t="shared" si="0"/>
        <v>1</v>
      </c>
    </row>
    <row r="65" spans="2:9" x14ac:dyDescent="0.2">
      <c r="B65" s="68" t="s">
        <v>150</v>
      </c>
      <c r="C65" s="68">
        <v>116.884</v>
      </c>
      <c r="D65" s="68">
        <v>0.99638558325092896</v>
      </c>
      <c r="E65" s="308">
        <v>20.4366281700018</v>
      </c>
      <c r="F65" s="308">
        <v>20.0649044777706</v>
      </c>
      <c r="G65" s="308">
        <v>20.510762613929799</v>
      </c>
      <c r="H65" s="308">
        <v>20.137690483541899</v>
      </c>
      <c r="I65" s="68" t="b">
        <f t="shared" si="0"/>
        <v>1</v>
      </c>
    </row>
    <row r="66" spans="2:9" x14ac:dyDescent="0.2">
      <c r="B66" s="68" t="s">
        <v>151</v>
      </c>
      <c r="C66" s="68">
        <v>117.30800000000001</v>
      </c>
      <c r="D66" s="68">
        <v>1</v>
      </c>
      <c r="E66" s="308">
        <v>20.777291779911401</v>
      </c>
      <c r="F66" s="308">
        <v>20.276357755143799</v>
      </c>
      <c r="G66" s="308">
        <v>20.777291779911401</v>
      </c>
      <c r="H66" s="308">
        <v>20.276357755143799</v>
      </c>
      <c r="I66" s="68" t="b">
        <f t="shared" si="0"/>
        <v>1</v>
      </c>
    </row>
  </sheetData>
  <mergeCells count="1">
    <mergeCell ref="H1:I1"/>
  </mergeCells>
  <hyperlinks>
    <hyperlink ref="H1:I1" location="Index!A1" display="Regresar al Índice" xr:uid="{914B95BD-92AE-4223-8C41-F2354195465D}"/>
  </hyperlinks>
  <pageMargins left="0.7" right="0.7" top="0.75" bottom="0.75" header="0.3" footer="0.3"/>
  <pageSetup paperSize="9"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F45BE-8AB4-458E-9A2D-8D1DC58A46EC}">
  <sheetPr codeName="Hoja62"/>
  <dimension ref="A1:I66"/>
  <sheetViews>
    <sheetView workbookViewId="0"/>
  </sheetViews>
  <sheetFormatPr baseColWidth="10" defaultRowHeight="14.25" x14ac:dyDescent="0.2"/>
  <cols>
    <col min="1" max="1" width="90.7109375" style="68" customWidth="1"/>
    <col min="2" max="2" width="3.7109375" style="68" customWidth="1"/>
    <col min="3" max="8" width="11.7109375" style="68" customWidth="1"/>
    <col min="9" max="17" width="9.140625" style="68" customWidth="1"/>
    <col min="18" max="16384" width="11.42578125" style="68"/>
  </cols>
  <sheetData>
    <row r="1" spans="1:9" x14ac:dyDescent="0.2">
      <c r="A1" s="13" t="s">
        <v>1220</v>
      </c>
      <c r="B1" s="68" t="s">
        <v>54</v>
      </c>
      <c r="C1" s="68" t="s">
        <v>54</v>
      </c>
      <c r="D1" s="68" t="s">
        <v>54</v>
      </c>
      <c r="E1" s="68" t="s">
        <v>54</v>
      </c>
      <c r="F1" s="68" t="s">
        <v>54</v>
      </c>
      <c r="G1" s="68" t="s">
        <v>54</v>
      </c>
      <c r="H1" s="291" t="s">
        <v>38</v>
      </c>
      <c r="I1" s="291"/>
    </row>
    <row r="2" spans="1:9" x14ac:dyDescent="0.2">
      <c r="A2" s="68" t="s">
        <v>152</v>
      </c>
      <c r="B2" s="68" t="s">
        <v>54</v>
      </c>
      <c r="C2" s="68" t="s">
        <v>54</v>
      </c>
      <c r="D2" s="68" t="s">
        <v>54</v>
      </c>
      <c r="E2" s="68" t="s">
        <v>54</v>
      </c>
      <c r="F2" s="68" t="s">
        <v>54</v>
      </c>
      <c r="G2" s="68" t="s">
        <v>54</v>
      </c>
      <c r="H2" s="68" t="s">
        <v>54</v>
      </c>
    </row>
    <row r="6" spans="1:9" x14ac:dyDescent="0.2">
      <c r="A6" s="68" t="s">
        <v>506</v>
      </c>
      <c r="B6" s="68" t="s">
        <v>646</v>
      </c>
      <c r="C6" s="68" t="s">
        <v>647</v>
      </c>
      <c r="D6" s="68" t="s">
        <v>648</v>
      </c>
      <c r="E6" s="68" t="s">
        <v>0</v>
      </c>
      <c r="F6" s="68" t="s">
        <v>1</v>
      </c>
      <c r="G6" s="68" t="s">
        <v>896</v>
      </c>
      <c r="H6" s="68" t="s">
        <v>897</v>
      </c>
    </row>
    <row r="7" spans="1:9" x14ac:dyDescent="0.2">
      <c r="A7" s="68" t="s">
        <v>77</v>
      </c>
      <c r="B7" s="68" t="s">
        <v>140</v>
      </c>
      <c r="C7" s="68">
        <v>93.603882444858499</v>
      </c>
      <c r="D7" s="68">
        <v>0.79793264265743602</v>
      </c>
      <c r="E7" s="308">
        <v>18.304750999844799</v>
      </c>
      <c r="F7" s="308">
        <v>17.8167725639798</v>
      </c>
      <c r="G7" s="308">
        <v>22.940220792174401</v>
      </c>
      <c r="H7" s="308">
        <v>22.3286673730289</v>
      </c>
    </row>
    <row r="8" spans="1:9" x14ac:dyDescent="0.2">
      <c r="B8" s="68" t="s">
        <v>141</v>
      </c>
      <c r="C8" s="68">
        <v>94.1447803353567</v>
      </c>
      <c r="D8" s="68">
        <v>0.80254356340025101</v>
      </c>
      <c r="E8" s="308">
        <v>18.292751290365601</v>
      </c>
      <c r="F8" s="308">
        <v>17.7165134606824</v>
      </c>
      <c r="G8" s="308">
        <v>22.793468323217301</v>
      </c>
      <c r="H8" s="308">
        <v>22.0754539300275</v>
      </c>
    </row>
    <row r="9" spans="1:9" x14ac:dyDescent="0.2">
      <c r="B9" s="68" t="s">
        <v>142</v>
      </c>
      <c r="C9" s="68">
        <v>94.722489332291602</v>
      </c>
      <c r="D9" s="68">
        <v>0.80746828291584205</v>
      </c>
      <c r="E9" s="308">
        <v>18.2049051372082</v>
      </c>
      <c r="F9" s="308">
        <v>17.6380595611068</v>
      </c>
      <c r="G9" s="308">
        <v>22.545659714916098</v>
      </c>
      <c r="H9" s="308">
        <v>21.8436561958993</v>
      </c>
    </row>
    <row r="10" spans="1:9" x14ac:dyDescent="0.2">
      <c r="B10" s="68" t="s">
        <v>143</v>
      </c>
      <c r="C10" s="68">
        <v>94.838932628162794</v>
      </c>
      <c r="D10" s="68">
        <v>0.80846091168686496</v>
      </c>
      <c r="E10" s="308">
        <v>18.1811923048406</v>
      </c>
      <c r="F10" s="308">
        <v>17.601157731083401</v>
      </c>
      <c r="G10" s="308">
        <v>22.4886473075182</v>
      </c>
      <c r="H10" s="308">
        <v>21.7711919978398</v>
      </c>
    </row>
    <row r="11" spans="1:9" x14ac:dyDescent="0.2">
      <c r="B11" s="68" t="s">
        <v>144</v>
      </c>
      <c r="C11" s="68">
        <v>94.725494320572096</v>
      </c>
      <c r="D11" s="68">
        <v>0.80749389914219105</v>
      </c>
      <c r="E11" s="308">
        <v>18.108295383600399</v>
      </c>
      <c r="F11" s="308">
        <v>17.531369362613201</v>
      </c>
      <c r="G11" s="308">
        <v>22.425303030570301</v>
      </c>
      <c r="H11" s="308">
        <v>21.7108381639007</v>
      </c>
    </row>
    <row r="12" spans="1:9" x14ac:dyDescent="0.2">
      <c r="B12" s="68" t="s">
        <v>145</v>
      </c>
      <c r="C12" s="68">
        <v>94.963639641805401</v>
      </c>
      <c r="D12" s="68">
        <v>0.80952398508034695</v>
      </c>
      <c r="E12" s="308">
        <v>17.9783785441807</v>
      </c>
      <c r="F12" s="308">
        <v>17.403503717607499</v>
      </c>
      <c r="G12" s="308">
        <v>22.208580444217901</v>
      </c>
      <c r="H12" s="308">
        <v>21.498441106572301</v>
      </c>
    </row>
    <row r="13" spans="1:9" x14ac:dyDescent="0.2">
      <c r="B13" s="68" t="s">
        <v>146</v>
      </c>
      <c r="C13" s="68">
        <v>95.322735741330604</v>
      </c>
      <c r="D13" s="68">
        <v>0.81258512412905004</v>
      </c>
      <c r="E13" s="308">
        <v>17.8771113713502</v>
      </c>
      <c r="F13" s="308">
        <v>17.3030561538725</v>
      </c>
      <c r="G13" s="308">
        <v>22.000293680630001</v>
      </c>
      <c r="H13" s="308">
        <v>21.293838196236202</v>
      </c>
    </row>
    <row r="14" spans="1:9" x14ac:dyDescent="0.2">
      <c r="B14" s="68" t="s">
        <v>147</v>
      </c>
      <c r="C14" s="68">
        <v>95.793767654306095</v>
      </c>
      <c r="D14" s="68">
        <v>0.81660046760925198</v>
      </c>
      <c r="E14" s="308">
        <v>17.9545830945797</v>
      </c>
      <c r="F14" s="308">
        <v>17.3895679098543</v>
      </c>
      <c r="G14" s="308">
        <v>21.986986055916699</v>
      </c>
      <c r="H14" s="308">
        <v>21.295074641293599</v>
      </c>
    </row>
    <row r="15" spans="1:9" x14ac:dyDescent="0.2">
      <c r="B15" s="68" t="s">
        <v>148</v>
      </c>
      <c r="C15" s="68">
        <v>96.093515235290596</v>
      </c>
      <c r="D15" s="68">
        <v>0.81915568618756296</v>
      </c>
      <c r="E15" s="308">
        <v>18.2042669066836</v>
      </c>
      <c r="F15" s="308">
        <v>17.6390110492795</v>
      </c>
      <c r="G15" s="308">
        <v>22.223207643724201</v>
      </c>
      <c r="H15" s="308">
        <v>21.533160724761998</v>
      </c>
    </row>
    <row r="16" spans="1:9" x14ac:dyDescent="0.2">
      <c r="B16" s="68" t="s">
        <v>149</v>
      </c>
      <c r="C16" s="68">
        <v>96.698269126750404</v>
      </c>
      <c r="D16" s="68">
        <v>0.82431095174029401</v>
      </c>
      <c r="E16" s="308">
        <v>18.295529773988399</v>
      </c>
      <c r="F16" s="308">
        <v>17.7402570952788</v>
      </c>
      <c r="G16" s="308">
        <v>22.194937159772799</v>
      </c>
      <c r="H16" s="308">
        <v>21.5213167528897</v>
      </c>
    </row>
    <row r="17" spans="1:8" x14ac:dyDescent="0.2">
      <c r="B17" s="68" t="s">
        <v>150</v>
      </c>
      <c r="C17" s="68">
        <v>97.695173988821495</v>
      </c>
      <c r="D17" s="68">
        <v>0.83280913483156704</v>
      </c>
      <c r="E17" s="308">
        <v>18.396479799622</v>
      </c>
      <c r="F17" s="308">
        <v>17.8530751466045</v>
      </c>
      <c r="G17" s="308">
        <v>22.089671006481701</v>
      </c>
      <c r="H17" s="308">
        <v>21.437174977931999</v>
      </c>
    </row>
    <row r="18" spans="1:8" x14ac:dyDescent="0.2">
      <c r="B18" s="68" t="s">
        <v>151</v>
      </c>
      <c r="C18" s="68">
        <v>98.272882985756297</v>
      </c>
      <c r="D18" s="68">
        <v>0.83773385434715697</v>
      </c>
      <c r="E18" s="308">
        <v>18.523943589996499</v>
      </c>
      <c r="F18" s="308">
        <v>17.975312596087701</v>
      </c>
      <c r="G18" s="308">
        <v>22.111967295904702</v>
      </c>
      <c r="H18" s="308">
        <v>21.457068378949302</v>
      </c>
    </row>
    <row r="19" spans="1:8" x14ac:dyDescent="0.2">
      <c r="A19" s="68" t="s">
        <v>78</v>
      </c>
      <c r="B19" s="68" t="s">
        <v>140</v>
      </c>
      <c r="C19" s="68">
        <v>98.794999699501204</v>
      </c>
      <c r="D19" s="68">
        <v>0.84218467367529204</v>
      </c>
      <c r="E19" s="308">
        <v>19.024288658666499</v>
      </c>
      <c r="F19" s="308">
        <v>18.457378818045701</v>
      </c>
      <c r="G19" s="308">
        <v>22.589212619655601</v>
      </c>
      <c r="H19" s="308">
        <v>21.916070661197999</v>
      </c>
    </row>
    <row r="20" spans="1:8" x14ac:dyDescent="0.2">
      <c r="B20" s="68" t="s">
        <v>141</v>
      </c>
      <c r="C20" s="68">
        <v>99.171374481639504</v>
      </c>
      <c r="D20" s="68">
        <v>0.845393106025501</v>
      </c>
      <c r="E20" s="308">
        <v>19.672678653362599</v>
      </c>
      <c r="F20" s="308">
        <v>19.000681143001199</v>
      </c>
      <c r="G20" s="308">
        <v>23.270450767987601</v>
      </c>
      <c r="H20" s="308">
        <v>22.475557237898801</v>
      </c>
    </row>
    <row r="21" spans="1:8" x14ac:dyDescent="0.2">
      <c r="B21" s="68" t="s">
        <v>142</v>
      </c>
      <c r="C21" s="68">
        <v>99.492156980587794</v>
      </c>
      <c r="D21" s="68">
        <v>0.84812763818825498</v>
      </c>
      <c r="E21" s="308">
        <v>19.833617385576499</v>
      </c>
      <c r="F21" s="308">
        <v>19.156907630994901</v>
      </c>
      <c r="G21" s="308">
        <v>23.3851798863016</v>
      </c>
      <c r="H21" s="308">
        <v>22.587293195535199</v>
      </c>
    </row>
    <row r="22" spans="1:8" x14ac:dyDescent="0.2">
      <c r="B22" s="68" t="s">
        <v>143</v>
      </c>
      <c r="C22" s="68">
        <v>99.154847046096506</v>
      </c>
      <c r="D22" s="68">
        <v>0.84525221678058204</v>
      </c>
      <c r="E22" s="308">
        <v>19.888948705648801</v>
      </c>
      <c r="F22" s="308">
        <v>19.232866862971601</v>
      </c>
      <c r="G22" s="308">
        <v>23.530194077931402</v>
      </c>
      <c r="H22" s="308">
        <v>22.753997541971898</v>
      </c>
    </row>
    <row r="23" spans="1:8" x14ac:dyDescent="0.2">
      <c r="B23" s="68" t="s">
        <v>144</v>
      </c>
      <c r="C23" s="68">
        <v>98.994080173087298</v>
      </c>
      <c r="D23" s="68">
        <v>0.84388174867091204</v>
      </c>
      <c r="E23" s="308">
        <v>20.096047236078999</v>
      </c>
      <c r="F23" s="308">
        <v>19.3941031740233</v>
      </c>
      <c r="G23" s="308">
        <v>23.813819018754302</v>
      </c>
      <c r="H23" s="308">
        <v>22.982015198892999</v>
      </c>
    </row>
    <row r="24" spans="1:8" x14ac:dyDescent="0.2">
      <c r="B24" s="68" t="s">
        <v>145</v>
      </c>
      <c r="C24" s="68">
        <v>99.376464931786799</v>
      </c>
      <c r="D24" s="68">
        <v>0.84714141347381899</v>
      </c>
      <c r="E24" s="308">
        <v>20.387638871360501</v>
      </c>
      <c r="F24" s="308">
        <v>19.613708460782501</v>
      </c>
      <c r="G24" s="308">
        <v>24.066393812289501</v>
      </c>
      <c r="H24" s="308">
        <v>23.152815042241599</v>
      </c>
    </row>
    <row r="25" spans="1:8" x14ac:dyDescent="0.2">
      <c r="B25" s="68" t="s">
        <v>146</v>
      </c>
      <c r="C25" s="68">
        <v>99.909099104513501</v>
      </c>
      <c r="D25" s="68">
        <v>0.85168188959417501</v>
      </c>
      <c r="E25" s="308">
        <v>20.651965053037301</v>
      </c>
      <c r="F25" s="308">
        <v>19.966742706737101</v>
      </c>
      <c r="G25" s="308">
        <v>24.2484492219013</v>
      </c>
      <c r="H25" s="308">
        <v>23.4438972469536</v>
      </c>
    </row>
    <row r="26" spans="1:8" x14ac:dyDescent="0.2">
      <c r="B26" s="68" t="s">
        <v>147</v>
      </c>
      <c r="C26" s="68">
        <v>100.492</v>
      </c>
      <c r="D26" s="68">
        <v>0.85665086780100297</v>
      </c>
      <c r="E26" s="308">
        <v>21.002538750951</v>
      </c>
      <c r="F26" s="308">
        <v>20.469377318415699</v>
      </c>
      <c r="G26" s="308">
        <v>24.5170343489687</v>
      </c>
      <c r="H26" s="308">
        <v>23.894655439922602</v>
      </c>
    </row>
    <row r="27" spans="1:8" x14ac:dyDescent="0.2">
      <c r="B27" s="68" t="s">
        <v>148</v>
      </c>
      <c r="C27" s="68">
        <v>100.917</v>
      </c>
      <c r="D27" s="68">
        <v>0.86027380911787799</v>
      </c>
      <c r="E27" s="308">
        <v>21.2367617556413</v>
      </c>
      <c r="F27" s="308">
        <v>20.700351267900899</v>
      </c>
      <c r="G27" s="308">
        <v>24.6860494072432</v>
      </c>
      <c r="H27" s="308">
        <v>24.0625148045911</v>
      </c>
    </row>
    <row r="28" spans="1:8" x14ac:dyDescent="0.2">
      <c r="B28" s="68" t="s">
        <v>149</v>
      </c>
      <c r="C28" s="68">
        <v>101.44</v>
      </c>
      <c r="D28" s="68">
        <v>0.86473215807958503</v>
      </c>
      <c r="E28" s="308">
        <v>21.483532211701601</v>
      </c>
      <c r="F28" s="308">
        <v>20.940549107522699</v>
      </c>
      <c r="G28" s="308">
        <v>24.8441462607482</v>
      </c>
      <c r="H28" s="308">
        <v>24.216225697015801</v>
      </c>
    </row>
    <row r="29" spans="1:8" x14ac:dyDescent="0.2">
      <c r="B29" s="68" t="s">
        <v>150</v>
      </c>
      <c r="C29" s="68">
        <v>102.303</v>
      </c>
      <c r="D29" s="68">
        <v>0.87208886009479303</v>
      </c>
      <c r="E29" s="308">
        <v>21.518779872235601</v>
      </c>
      <c r="F29" s="308">
        <v>20.9440410360925</v>
      </c>
      <c r="G29" s="308">
        <v>24.674985379238301</v>
      </c>
      <c r="H29" s="308">
        <v>24.015948367711001</v>
      </c>
    </row>
    <row r="30" spans="1:8" x14ac:dyDescent="0.2">
      <c r="B30" s="68" t="s">
        <v>151</v>
      </c>
      <c r="C30" s="68">
        <v>103.02</v>
      </c>
      <c r="D30" s="68">
        <v>0.87820097521055696</v>
      </c>
      <c r="E30" s="308">
        <v>21.284876922345301</v>
      </c>
      <c r="F30" s="308">
        <v>20.651064462578798</v>
      </c>
      <c r="G30" s="308">
        <v>24.236908775058101</v>
      </c>
      <c r="H30" s="308">
        <v>23.515191904253498</v>
      </c>
    </row>
    <row r="31" spans="1:8" x14ac:dyDescent="0.2">
      <c r="A31" s="68" t="s">
        <v>79</v>
      </c>
      <c r="B31" s="68" t="s">
        <v>140</v>
      </c>
      <c r="C31" s="68">
        <v>103.108</v>
      </c>
      <c r="D31" s="68">
        <v>0.87895113717734497</v>
      </c>
      <c r="E31" s="308">
        <v>21.106521638174598</v>
      </c>
      <c r="F31" s="308">
        <v>20.199890236574301</v>
      </c>
      <c r="G31" s="308">
        <v>24.013304887409198</v>
      </c>
      <c r="H31" s="308">
        <v>22.981812506033101</v>
      </c>
    </row>
    <row r="32" spans="1:8" x14ac:dyDescent="0.2">
      <c r="B32" s="68" t="s">
        <v>141</v>
      </c>
      <c r="C32" s="68">
        <v>103.07899999999999</v>
      </c>
      <c r="D32" s="68">
        <v>0.87870392471101699</v>
      </c>
      <c r="E32" s="308">
        <v>21.224040062011198</v>
      </c>
      <c r="F32" s="308">
        <v>20.185578709819598</v>
      </c>
      <c r="G32" s="308">
        <v>24.1538013717092</v>
      </c>
      <c r="H32" s="308">
        <v>22.971991067933502</v>
      </c>
    </row>
    <row r="33" spans="1:8" x14ac:dyDescent="0.2">
      <c r="B33" s="68" t="s">
        <v>142</v>
      </c>
      <c r="C33" s="68">
        <v>103.476</v>
      </c>
      <c r="D33" s="68">
        <v>0.88208817812936902</v>
      </c>
      <c r="E33" s="308">
        <v>21.643084682984501</v>
      </c>
      <c r="F33" s="308">
        <v>20.838610197293299</v>
      </c>
      <c r="G33" s="308">
        <v>24.536191754528101</v>
      </c>
      <c r="H33" s="308">
        <v>23.6241803415679</v>
      </c>
    </row>
    <row r="34" spans="1:8" x14ac:dyDescent="0.2">
      <c r="B34" s="68" t="s">
        <v>143</v>
      </c>
      <c r="C34" s="68">
        <v>103.53100000000001</v>
      </c>
      <c r="D34" s="68">
        <v>0.88255702935861102</v>
      </c>
      <c r="E34" s="308">
        <v>21.744275061458499</v>
      </c>
      <c r="F34" s="308">
        <v>20.941999805617201</v>
      </c>
      <c r="G34" s="308">
        <v>24.637813011654298</v>
      </c>
      <c r="H34" s="308">
        <v>23.728777981448399</v>
      </c>
    </row>
    <row r="35" spans="1:8" x14ac:dyDescent="0.2">
      <c r="B35" s="68" t="s">
        <v>144</v>
      </c>
      <c r="C35" s="68">
        <v>103.233</v>
      </c>
      <c r="D35" s="68">
        <v>0.88001670815289701</v>
      </c>
      <c r="E35" s="308">
        <v>21.766378688694498</v>
      </c>
      <c r="F35" s="308">
        <v>20.946684539063199</v>
      </c>
      <c r="G35" s="308">
        <v>24.7340516231571</v>
      </c>
      <c r="H35" s="308">
        <v>23.802598683642099</v>
      </c>
    </row>
    <row r="36" spans="1:8" x14ac:dyDescent="0.2">
      <c r="B36" s="68" t="s">
        <v>145</v>
      </c>
      <c r="C36" s="68">
        <v>103.29900000000001</v>
      </c>
      <c r="D36" s="68">
        <v>0.88057932962798802</v>
      </c>
      <c r="E36" s="308">
        <v>21.750355039393</v>
      </c>
      <c r="F36" s="308">
        <v>20.9520787833364</v>
      </c>
      <c r="G36" s="308">
        <v>24.700051781344602</v>
      </c>
      <c r="H36" s="308">
        <v>23.793516470785001</v>
      </c>
    </row>
    <row r="37" spans="1:8" x14ac:dyDescent="0.2">
      <c r="B37" s="68" t="s">
        <v>146</v>
      </c>
      <c r="C37" s="68">
        <v>103.687</v>
      </c>
      <c r="D37" s="68">
        <v>0.8838868619361</v>
      </c>
      <c r="E37" s="308">
        <v>21.764494735663401</v>
      </c>
      <c r="F37" s="308">
        <v>20.966359350314502</v>
      </c>
      <c r="G37" s="308">
        <v>24.623620593239199</v>
      </c>
      <c r="H37" s="308">
        <v>23.720636942593501</v>
      </c>
    </row>
    <row r="38" spans="1:8" x14ac:dyDescent="0.2">
      <c r="B38" s="68" t="s">
        <v>147</v>
      </c>
      <c r="C38" s="68">
        <v>103.67</v>
      </c>
      <c r="D38" s="68">
        <v>0.88374194428342501</v>
      </c>
      <c r="E38" s="308">
        <v>21.747309264843199</v>
      </c>
      <c r="F38" s="308">
        <v>20.944220147738399</v>
      </c>
      <c r="G38" s="308">
        <v>24.608212165913301</v>
      </c>
      <c r="H38" s="308">
        <v>23.6994750370493</v>
      </c>
    </row>
    <row r="39" spans="1:8" x14ac:dyDescent="0.2">
      <c r="B39" s="68" t="s">
        <v>148</v>
      </c>
      <c r="C39" s="68">
        <v>103.94199999999999</v>
      </c>
      <c r="D39" s="68">
        <v>0.88606062672622499</v>
      </c>
      <c r="E39" s="308">
        <v>21.753996962319899</v>
      </c>
      <c r="F39" s="308">
        <v>20.9440418045859</v>
      </c>
      <c r="G39" s="308">
        <v>24.5513639881455</v>
      </c>
      <c r="H39" s="308">
        <v>23.637255931311302</v>
      </c>
    </row>
    <row r="40" spans="1:8" x14ac:dyDescent="0.2">
      <c r="B40" s="68" t="s">
        <v>149</v>
      </c>
      <c r="C40" s="68">
        <v>104.503</v>
      </c>
      <c r="D40" s="68">
        <v>0.89084290926450005</v>
      </c>
      <c r="E40" s="308">
        <v>21.745397300140802</v>
      </c>
      <c r="F40" s="308">
        <v>20.892977023114302</v>
      </c>
      <c r="G40" s="308">
        <v>24.409912313377799</v>
      </c>
      <c r="H40" s="308">
        <v>23.453042961709201</v>
      </c>
    </row>
    <row r="41" spans="1:8" x14ac:dyDescent="0.2">
      <c r="B41" s="68" t="s">
        <v>150</v>
      </c>
      <c r="C41" s="68">
        <v>105.346</v>
      </c>
      <c r="D41" s="68">
        <v>0.89802911992362</v>
      </c>
      <c r="E41" s="308">
        <v>21.709391924084802</v>
      </c>
      <c r="F41" s="308">
        <v>20.730972049745599</v>
      </c>
      <c r="G41" s="308">
        <v>24.174485484314001</v>
      </c>
      <c r="H41" s="308">
        <v>23.0849663889617</v>
      </c>
    </row>
    <row r="42" spans="1:8" x14ac:dyDescent="0.2">
      <c r="B42" s="68" t="s">
        <v>151</v>
      </c>
      <c r="C42" s="68">
        <v>105.934</v>
      </c>
      <c r="D42" s="68">
        <v>0.90304156579261396</v>
      </c>
      <c r="E42" s="308">
        <v>21.760670042574901</v>
      </c>
      <c r="F42" s="308">
        <v>20.776717092973499</v>
      </c>
      <c r="G42" s="308">
        <v>24.0970857454111</v>
      </c>
      <c r="H42" s="308">
        <v>23.007487008349901</v>
      </c>
    </row>
    <row r="43" spans="1:8" x14ac:dyDescent="0.2">
      <c r="A43" s="68" t="s">
        <v>80</v>
      </c>
      <c r="B43" s="68" t="s">
        <v>140</v>
      </c>
      <c r="C43" s="68">
        <v>106.447</v>
      </c>
      <c r="D43" s="68">
        <v>0.90741466907627799</v>
      </c>
      <c r="E43" s="308">
        <v>21.810516789534901</v>
      </c>
      <c r="F43" s="308">
        <v>20.827147521872998</v>
      </c>
      <c r="G43" s="308">
        <v>24.035887376316499</v>
      </c>
      <c r="H43" s="308">
        <v>22.952182978344901</v>
      </c>
    </row>
    <row r="44" spans="1:8" x14ac:dyDescent="0.2">
      <c r="B44" s="68" t="s">
        <v>141</v>
      </c>
      <c r="C44" s="68">
        <v>106.889</v>
      </c>
      <c r="D44" s="68">
        <v>0.911182528045828</v>
      </c>
      <c r="E44" s="308">
        <v>21.5328682302756</v>
      </c>
      <c r="F44" s="308">
        <v>20.506375511637302</v>
      </c>
      <c r="G44" s="308">
        <v>23.631783498369099</v>
      </c>
      <c r="H44" s="308">
        <v>22.505233452639199</v>
      </c>
    </row>
    <row r="45" spans="1:8" x14ac:dyDescent="0.2">
      <c r="B45" s="68" t="s">
        <v>142</v>
      </c>
      <c r="C45" s="68">
        <v>106.83799999999999</v>
      </c>
      <c r="D45" s="68">
        <v>0.91074777508780302</v>
      </c>
      <c r="E45" s="308">
        <v>20.1297724134579</v>
      </c>
      <c r="F45" s="308">
        <v>19.108611289763399</v>
      </c>
      <c r="G45" s="308">
        <v>22.102466746643699</v>
      </c>
      <c r="H45" s="308">
        <v>20.9812330180232</v>
      </c>
    </row>
    <row r="46" spans="1:8" x14ac:dyDescent="0.2">
      <c r="B46" s="68" t="s">
        <v>143</v>
      </c>
      <c r="C46" s="68">
        <v>105.755</v>
      </c>
      <c r="D46" s="68">
        <v>0.90151566815562401</v>
      </c>
      <c r="E46" s="308">
        <v>17.277065919848901</v>
      </c>
      <c r="F46" s="308">
        <v>16.444850437266801</v>
      </c>
      <c r="G46" s="308">
        <v>19.164465499745901</v>
      </c>
      <c r="H46" s="308">
        <v>18.241336249774498</v>
      </c>
    </row>
    <row r="47" spans="1:8" x14ac:dyDescent="0.2">
      <c r="B47" s="68" t="s">
        <v>144</v>
      </c>
      <c r="C47" s="68">
        <v>106.16200000000001</v>
      </c>
      <c r="D47" s="68">
        <v>0.90498516725202005</v>
      </c>
      <c r="E47" s="308">
        <v>17.7779940960842</v>
      </c>
      <c r="F47" s="308">
        <v>17.061953767463599</v>
      </c>
      <c r="G47" s="308">
        <v>19.644514340568598</v>
      </c>
      <c r="H47" s="308">
        <v>18.853296589680099</v>
      </c>
    </row>
    <row r="48" spans="1:8" x14ac:dyDescent="0.2">
      <c r="B48" s="68" t="s">
        <v>145</v>
      </c>
      <c r="C48" s="68">
        <v>106.74299999999999</v>
      </c>
      <c r="D48" s="68">
        <v>0.90993794114638404</v>
      </c>
      <c r="E48" s="308">
        <v>18.849194387029701</v>
      </c>
      <c r="F48" s="308">
        <v>18.161831372714001</v>
      </c>
      <c r="G48" s="308">
        <v>20.714813103938202</v>
      </c>
      <c r="H48" s="308">
        <v>19.959417616802401</v>
      </c>
    </row>
    <row r="49" spans="1:8" x14ac:dyDescent="0.2">
      <c r="B49" s="68" t="s">
        <v>146</v>
      </c>
      <c r="C49" s="68">
        <v>107.444</v>
      </c>
      <c r="D49" s="68">
        <v>0.91591366317727696</v>
      </c>
      <c r="E49" s="308">
        <v>19.738074946522701</v>
      </c>
      <c r="F49" s="308">
        <v>19.076752334181599</v>
      </c>
      <c r="G49" s="308">
        <v>21.5501479452243</v>
      </c>
      <c r="H49" s="308">
        <v>20.828111972917799</v>
      </c>
    </row>
    <row r="50" spans="1:8" x14ac:dyDescent="0.2">
      <c r="B50" s="68" t="s">
        <v>147</v>
      </c>
      <c r="C50" s="68">
        <v>107.867</v>
      </c>
      <c r="D50" s="68">
        <v>0.91951955535854302</v>
      </c>
      <c r="E50" s="308">
        <v>19.716997644168</v>
      </c>
      <c r="F50" s="308">
        <v>19.0867437962678</v>
      </c>
      <c r="G50" s="308">
        <v>21.442717046381699</v>
      </c>
      <c r="H50" s="308">
        <v>20.757300576196499</v>
      </c>
    </row>
    <row r="51" spans="1:8" x14ac:dyDescent="0.2">
      <c r="B51" s="68" t="s">
        <v>148</v>
      </c>
      <c r="C51" s="68">
        <v>108.114</v>
      </c>
      <c r="D51" s="68">
        <v>0.92162512360623305</v>
      </c>
      <c r="E51" s="308">
        <v>19.605653190373101</v>
      </c>
      <c r="F51" s="308">
        <v>19.045064756374501</v>
      </c>
      <c r="G51" s="308">
        <v>21.272915297336901</v>
      </c>
      <c r="H51" s="308">
        <v>20.664654498407</v>
      </c>
    </row>
    <row r="52" spans="1:8" x14ac:dyDescent="0.2">
      <c r="B52" s="68" t="s">
        <v>149</v>
      </c>
      <c r="C52" s="68">
        <v>108.774</v>
      </c>
      <c r="D52" s="68">
        <v>0.92725133835714502</v>
      </c>
      <c r="E52" s="308">
        <v>19.4893057076745</v>
      </c>
      <c r="F52" s="308">
        <v>18.928910366778599</v>
      </c>
      <c r="G52" s="308">
        <v>21.018363523966102</v>
      </c>
      <c r="H52" s="308">
        <v>20.4140016668144</v>
      </c>
    </row>
    <row r="53" spans="1:8" x14ac:dyDescent="0.2">
      <c r="B53" s="68" t="s">
        <v>150</v>
      </c>
      <c r="C53" s="68">
        <v>108.85599999999999</v>
      </c>
      <c r="D53" s="68">
        <v>0.92795035291710704</v>
      </c>
      <c r="E53" s="308">
        <v>18.873631726388201</v>
      </c>
      <c r="F53" s="308">
        <v>18.350083498004501</v>
      </c>
      <c r="G53" s="308">
        <v>20.339053341654498</v>
      </c>
      <c r="H53" s="308">
        <v>19.774854808039098</v>
      </c>
    </row>
    <row r="54" spans="1:8" x14ac:dyDescent="0.2">
      <c r="B54" s="68" t="s">
        <v>151</v>
      </c>
      <c r="C54" s="68">
        <v>109.271</v>
      </c>
      <c r="D54" s="68">
        <v>0.93148804855593803</v>
      </c>
      <c r="E54" s="308">
        <v>18.971048182646999</v>
      </c>
      <c r="F54" s="308">
        <v>18.480435067491499</v>
      </c>
      <c r="G54" s="308">
        <v>20.366389254330599</v>
      </c>
      <c r="H54" s="308">
        <v>19.839691014974701</v>
      </c>
    </row>
    <row r="55" spans="1:8" x14ac:dyDescent="0.2">
      <c r="A55" s="68" t="s">
        <v>524</v>
      </c>
      <c r="B55" s="68" t="s">
        <v>140</v>
      </c>
      <c r="C55" s="68">
        <v>110.21</v>
      </c>
      <c r="D55" s="68">
        <v>0.93949261772428105</v>
      </c>
      <c r="E55" s="308">
        <v>19.868269186177798</v>
      </c>
      <c r="F55" s="308">
        <v>19.437621982825799</v>
      </c>
      <c r="G55" s="308">
        <v>21.147871533364899</v>
      </c>
      <c r="H55" s="308">
        <v>20.68948879014</v>
      </c>
    </row>
    <row r="56" spans="1:8" x14ac:dyDescent="0.2">
      <c r="B56" s="68" t="s">
        <v>141</v>
      </c>
      <c r="C56" s="68">
        <v>110.907</v>
      </c>
      <c r="D56" s="68">
        <v>0.94543424148395705</v>
      </c>
      <c r="E56" s="308">
        <v>20.835731190400399</v>
      </c>
      <c r="F56" s="308">
        <v>20.419306871495301</v>
      </c>
      <c r="G56" s="308">
        <v>22.038265884781701</v>
      </c>
      <c r="H56" s="308">
        <v>21.597807626942998</v>
      </c>
    </row>
    <row r="57" spans="1:8" x14ac:dyDescent="0.2">
      <c r="B57" s="68" t="s">
        <v>142</v>
      </c>
      <c r="C57" s="68">
        <v>111.824</v>
      </c>
      <c r="D57" s="68">
        <v>0.95325127016060296</v>
      </c>
      <c r="E57" s="308">
        <v>22.180721321458801</v>
      </c>
      <c r="F57" s="308">
        <v>21.5910042147887</v>
      </c>
      <c r="G57" s="308">
        <v>23.268493854429199</v>
      </c>
      <c r="H57" s="308">
        <v>22.6498562243207</v>
      </c>
    </row>
    <row r="58" spans="1:8" x14ac:dyDescent="0.2">
      <c r="B58" s="68" t="s">
        <v>143</v>
      </c>
      <c r="C58" s="68">
        <v>112.19</v>
      </c>
      <c r="D58" s="68">
        <v>0.95637126197701805</v>
      </c>
      <c r="E58" s="308">
        <v>22.389114890420402</v>
      </c>
      <c r="F58" s="308">
        <v>21.883869239609702</v>
      </c>
      <c r="G58" s="308">
        <v>23.410484798693599</v>
      </c>
      <c r="H58" s="308">
        <v>22.882190326768299</v>
      </c>
    </row>
    <row r="59" spans="1:8" x14ac:dyDescent="0.2">
      <c r="B59" s="68" t="s">
        <v>144</v>
      </c>
      <c r="C59" s="68">
        <v>112.419</v>
      </c>
      <c r="D59" s="68">
        <v>0.95832338800422801</v>
      </c>
      <c r="E59" s="308">
        <v>22.517753399569699</v>
      </c>
      <c r="F59" s="308">
        <v>22.0150561115614</v>
      </c>
      <c r="G59" s="308">
        <v>23.4970300020167</v>
      </c>
      <c r="H59" s="308">
        <v>22.9724708664465</v>
      </c>
    </row>
    <row r="60" spans="1:8" x14ac:dyDescent="0.2">
      <c r="B60" s="68" t="s">
        <v>145</v>
      </c>
      <c r="C60" s="68">
        <v>113.018</v>
      </c>
      <c r="D60" s="68">
        <v>0.96342960411907097</v>
      </c>
      <c r="E60" s="308">
        <v>22.581968000779</v>
      </c>
      <c r="F60" s="308">
        <v>22.130901638514601</v>
      </c>
      <c r="G60" s="308">
        <v>23.4391468813409</v>
      </c>
      <c r="H60" s="308">
        <v>22.970958691631999</v>
      </c>
    </row>
    <row r="61" spans="1:8" x14ac:dyDescent="0.2">
      <c r="B61" s="68" t="s">
        <v>146</v>
      </c>
      <c r="C61" s="68">
        <v>113.682</v>
      </c>
      <c r="D61" s="68">
        <v>0.96908991714120096</v>
      </c>
      <c r="E61" s="308">
        <v>22.627222408865599</v>
      </c>
      <c r="F61" s="308">
        <v>22.208263083998801</v>
      </c>
      <c r="G61" s="308">
        <v>23.348940081448301</v>
      </c>
      <c r="H61" s="308">
        <v>22.916617633906199</v>
      </c>
    </row>
    <row r="62" spans="1:8" x14ac:dyDescent="0.2">
      <c r="B62" s="68" t="s">
        <v>147</v>
      </c>
      <c r="C62" s="68">
        <v>113.899</v>
      </c>
      <c r="D62" s="68">
        <v>0.97093974835475805</v>
      </c>
      <c r="E62" s="308">
        <v>22.668046314627201</v>
      </c>
      <c r="F62" s="308">
        <v>22.291945764375999</v>
      </c>
      <c r="G62" s="308">
        <v>23.346501523949101</v>
      </c>
      <c r="H62" s="308">
        <v>22.959144274553999</v>
      </c>
    </row>
    <row r="63" spans="1:8" x14ac:dyDescent="0.2">
      <c r="B63" s="68" t="s">
        <v>148</v>
      </c>
      <c r="C63" s="68">
        <v>114.601</v>
      </c>
      <c r="D63" s="68">
        <v>0.97692399495345605</v>
      </c>
      <c r="E63" s="308">
        <v>22.675699580471299</v>
      </c>
      <c r="F63" s="308">
        <v>22.303797954163802</v>
      </c>
      <c r="G63" s="308">
        <v>23.2113242151982</v>
      </c>
      <c r="H63" s="308">
        <v>22.830637868840999</v>
      </c>
    </row>
    <row r="64" spans="1:8" x14ac:dyDescent="0.2">
      <c r="B64" s="68" t="s">
        <v>149</v>
      </c>
      <c r="C64" s="68">
        <v>115.56100000000001</v>
      </c>
      <c r="D64" s="68">
        <v>0.98510758004569199</v>
      </c>
      <c r="E64" s="308">
        <v>22.677796853980698</v>
      </c>
      <c r="F64" s="308">
        <v>22.3590220572557</v>
      </c>
      <c r="G64" s="308">
        <v>23.0206297396766</v>
      </c>
      <c r="H64" s="308">
        <v>22.697035846804301</v>
      </c>
    </row>
    <row r="65" spans="2:8" x14ac:dyDescent="0.2">
      <c r="B65" s="68" t="s">
        <v>150</v>
      </c>
      <c r="C65" s="68">
        <v>116.884</v>
      </c>
      <c r="D65" s="68">
        <v>0.99638558325092896</v>
      </c>
      <c r="E65" s="308">
        <v>22.702372154442902</v>
      </c>
      <c r="F65" s="308">
        <v>22.282630557907499</v>
      </c>
      <c r="G65" s="308">
        <v>22.784725648449701</v>
      </c>
      <c r="H65" s="308">
        <v>22.363461427458098</v>
      </c>
    </row>
    <row r="66" spans="2:8" x14ac:dyDescent="0.2">
      <c r="B66" s="68" t="s">
        <v>151</v>
      </c>
      <c r="C66" s="68">
        <v>117.30800000000001</v>
      </c>
      <c r="D66" s="68">
        <v>1</v>
      </c>
      <c r="E66" s="308">
        <v>22.9300141945325</v>
      </c>
      <c r="F66" s="308">
        <v>22.449079045557198</v>
      </c>
      <c r="G66" s="308">
        <v>22.9300141945325</v>
      </c>
      <c r="H66" s="308">
        <v>22.449079045557198</v>
      </c>
    </row>
  </sheetData>
  <mergeCells count="1">
    <mergeCell ref="H1:I1"/>
  </mergeCells>
  <hyperlinks>
    <hyperlink ref="H1:I1" location="Index!A1" display="Regresar al Índice" xr:uid="{DDD54CB4-65A4-4ED5-AD97-600F63AF8F14}"/>
  </hyperlinks>
  <pageMargins left="0.7" right="0.7" top="0.75" bottom="0.75" header="0.3" footer="0.3"/>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P159"/>
  <sheetViews>
    <sheetView zoomScale="106" zoomScaleNormal="106" workbookViewId="0"/>
  </sheetViews>
  <sheetFormatPr baseColWidth="10" defaultColWidth="11.42578125" defaultRowHeight="14.25" x14ac:dyDescent="0.2"/>
  <cols>
    <col min="1" max="1" width="21.140625" style="235" customWidth="1"/>
    <col min="2" max="2" width="10.85546875" style="235" bestFit="1" customWidth="1"/>
    <col min="3" max="3" width="9" style="235" bestFit="1" customWidth="1"/>
    <col min="4" max="5" width="10.85546875" style="235" bestFit="1" customWidth="1"/>
    <col min="6" max="6" width="9.28515625" style="235" bestFit="1" customWidth="1"/>
    <col min="7" max="7" width="10.85546875" style="235" bestFit="1" customWidth="1"/>
    <col min="8" max="8" width="10.85546875" style="235" customWidth="1"/>
    <col min="9" max="9" width="10.140625" style="235" customWidth="1"/>
    <col min="10" max="10" width="9.140625" style="235" customWidth="1"/>
    <col min="11" max="16384" width="11.42578125" style="235"/>
  </cols>
  <sheetData>
    <row r="1" spans="1:16" x14ac:dyDescent="0.2">
      <c r="A1" s="13" t="s">
        <v>1171</v>
      </c>
      <c r="B1" s="50"/>
      <c r="C1" s="50"/>
      <c r="D1" s="50"/>
      <c r="E1" s="50"/>
      <c r="F1" s="50"/>
      <c r="G1" s="50"/>
      <c r="H1" s="291" t="s">
        <v>38</v>
      </c>
      <c r="I1" s="291"/>
      <c r="J1" s="48"/>
      <c r="K1" s="48"/>
      <c r="O1" s="258"/>
      <c r="P1" s="258"/>
    </row>
    <row r="2" spans="1:16" x14ac:dyDescent="0.2">
      <c r="A2" s="235" t="s">
        <v>278</v>
      </c>
    </row>
    <row r="4" spans="1:16" ht="27.75" customHeight="1" x14ac:dyDescent="0.2">
      <c r="A4" s="259" t="s">
        <v>279</v>
      </c>
      <c r="B4" s="261" t="s">
        <v>932</v>
      </c>
      <c r="C4" s="261"/>
      <c r="D4" s="261"/>
      <c r="E4" s="261" t="s">
        <v>986</v>
      </c>
      <c r="F4" s="261"/>
      <c r="G4" s="261"/>
      <c r="H4" s="262" t="s">
        <v>34</v>
      </c>
      <c r="I4" s="262"/>
      <c r="J4" s="262"/>
    </row>
    <row r="5" spans="1:16" ht="24.75" customHeight="1" thickBot="1" x14ac:dyDescent="0.25">
      <c r="A5" s="260"/>
      <c r="B5" s="124" t="s">
        <v>291</v>
      </c>
      <c r="C5" s="124" t="s">
        <v>292</v>
      </c>
      <c r="D5" s="124" t="s">
        <v>53</v>
      </c>
      <c r="E5" s="124" t="s">
        <v>291</v>
      </c>
      <c r="F5" s="124" t="s">
        <v>292</v>
      </c>
      <c r="G5" s="124" t="s">
        <v>53</v>
      </c>
      <c r="H5" s="236" t="s">
        <v>291</v>
      </c>
      <c r="I5" s="236" t="s">
        <v>292</v>
      </c>
      <c r="J5" s="236" t="s">
        <v>53</v>
      </c>
    </row>
    <row r="6" spans="1:16" ht="43.5" thickBot="1" x14ac:dyDescent="0.25">
      <c r="A6" s="125" t="s">
        <v>281</v>
      </c>
      <c r="B6" s="126">
        <v>82936</v>
      </c>
      <c r="C6" s="126">
        <v>36284</v>
      </c>
      <c r="D6" s="126">
        <v>119220</v>
      </c>
      <c r="E6" s="126">
        <v>81644</v>
      </c>
      <c r="F6" s="126">
        <v>34607</v>
      </c>
      <c r="G6" s="126">
        <v>116251</v>
      </c>
      <c r="H6" s="126">
        <f>E6-B6</f>
        <v>-1292</v>
      </c>
      <c r="I6" s="126">
        <f>F6-C6</f>
        <v>-1677</v>
      </c>
      <c r="J6" s="126">
        <f>SUM(H6:I6)</f>
        <v>-2969</v>
      </c>
    </row>
    <row r="7" spans="1:16" ht="15" thickBot="1" x14ac:dyDescent="0.25">
      <c r="A7" s="127" t="s">
        <v>282</v>
      </c>
      <c r="B7" s="128">
        <v>226415</v>
      </c>
      <c r="C7" s="128">
        <v>164819</v>
      </c>
      <c r="D7" s="126">
        <v>391234</v>
      </c>
      <c r="E7" s="128">
        <v>225820</v>
      </c>
      <c r="F7" s="128">
        <v>163129</v>
      </c>
      <c r="G7" s="126">
        <v>388949</v>
      </c>
      <c r="H7" s="126">
        <f t="shared" ref="H7:I14" si="0">E7-B7</f>
        <v>-595</v>
      </c>
      <c r="I7" s="126">
        <f t="shared" si="0"/>
        <v>-1690</v>
      </c>
      <c r="J7" s="126">
        <f t="shared" ref="J7:J13" si="1">SUM(H7:I7)</f>
        <v>-2285</v>
      </c>
    </row>
    <row r="8" spans="1:16" ht="15" thickBot="1" x14ac:dyDescent="0.25">
      <c r="A8" s="127" t="s">
        <v>283</v>
      </c>
      <c r="B8" s="128">
        <v>120408</v>
      </c>
      <c r="C8" s="128">
        <v>21415</v>
      </c>
      <c r="D8" s="126">
        <v>141823</v>
      </c>
      <c r="E8" s="128">
        <v>113632</v>
      </c>
      <c r="F8" s="128">
        <v>20915</v>
      </c>
      <c r="G8" s="126">
        <v>134547</v>
      </c>
      <c r="H8" s="126">
        <f t="shared" si="0"/>
        <v>-6776</v>
      </c>
      <c r="I8" s="126">
        <f t="shared" si="0"/>
        <v>-500</v>
      </c>
      <c r="J8" s="126">
        <f t="shared" si="1"/>
        <v>-7276</v>
      </c>
    </row>
    <row r="9" spans="1:16" ht="43.5" thickBot="1" x14ac:dyDescent="0.25">
      <c r="A9" s="129" t="s">
        <v>284</v>
      </c>
      <c r="B9" s="126">
        <v>7295</v>
      </c>
      <c r="C9" s="126">
        <v>2275</v>
      </c>
      <c r="D9" s="126">
        <v>9570</v>
      </c>
      <c r="E9" s="126">
        <v>7074</v>
      </c>
      <c r="F9" s="126">
        <v>2319</v>
      </c>
      <c r="G9" s="126">
        <v>9393</v>
      </c>
      <c r="H9" s="126">
        <f t="shared" si="0"/>
        <v>-221</v>
      </c>
      <c r="I9" s="126">
        <f t="shared" si="0"/>
        <v>44</v>
      </c>
      <c r="J9" s="126">
        <f t="shared" si="1"/>
        <v>-177</v>
      </c>
    </row>
    <row r="10" spans="1:16" ht="29.25" thickBot="1" x14ac:dyDescent="0.25">
      <c r="A10" s="129" t="s">
        <v>285</v>
      </c>
      <c r="B10" s="210">
        <v>290764</v>
      </c>
      <c r="C10" s="210">
        <v>193884</v>
      </c>
      <c r="D10" s="210">
        <v>484648</v>
      </c>
      <c r="E10" s="210">
        <v>288844</v>
      </c>
      <c r="F10" s="210">
        <v>191816</v>
      </c>
      <c r="G10" s="210">
        <v>480660</v>
      </c>
      <c r="H10" s="126">
        <f t="shared" si="0"/>
        <v>-1920</v>
      </c>
      <c r="I10" s="126">
        <f t="shared" si="0"/>
        <v>-2068</v>
      </c>
      <c r="J10" s="126">
        <f t="shared" si="1"/>
        <v>-3988</v>
      </c>
    </row>
    <row r="11" spans="1:16" ht="15" thickBot="1" x14ac:dyDescent="0.25">
      <c r="A11" s="127" t="s">
        <v>286</v>
      </c>
      <c r="B11" s="128">
        <v>2301</v>
      </c>
      <c r="C11" s="128">
        <v>345</v>
      </c>
      <c r="D11" s="128">
        <v>2646</v>
      </c>
      <c r="E11" s="128">
        <v>2281</v>
      </c>
      <c r="F11" s="128">
        <v>343</v>
      </c>
      <c r="G11" s="128">
        <v>2624</v>
      </c>
      <c r="H11" s="126">
        <f t="shared" si="0"/>
        <v>-20</v>
      </c>
      <c r="I11" s="126">
        <f t="shared" si="0"/>
        <v>-2</v>
      </c>
      <c r="J11" s="126">
        <f t="shared" si="1"/>
        <v>-22</v>
      </c>
    </row>
    <row r="12" spans="1:16" ht="15" thickBot="1" x14ac:dyDescent="0.25">
      <c r="A12" s="127" t="s">
        <v>287</v>
      </c>
      <c r="B12" s="128">
        <v>320447</v>
      </c>
      <c r="C12" s="128">
        <v>306016</v>
      </c>
      <c r="D12" s="126">
        <v>626463</v>
      </c>
      <c r="E12" s="128">
        <v>317388</v>
      </c>
      <c r="F12" s="128">
        <v>302932</v>
      </c>
      <c r="G12" s="126">
        <v>620320</v>
      </c>
      <c r="H12" s="126">
        <f t="shared" si="0"/>
        <v>-3059</v>
      </c>
      <c r="I12" s="126">
        <f t="shared" si="0"/>
        <v>-3084</v>
      </c>
      <c r="J12" s="126">
        <f t="shared" si="1"/>
        <v>-6143</v>
      </c>
    </row>
    <row r="13" spans="1:16" ht="29.25" thickBot="1" x14ac:dyDescent="0.25">
      <c r="A13" s="129" t="s">
        <v>288</v>
      </c>
      <c r="B13" s="128">
        <v>73770</v>
      </c>
      <c r="C13" s="128">
        <v>24102</v>
      </c>
      <c r="D13" s="126">
        <v>97872</v>
      </c>
      <c r="E13" s="128">
        <v>73526</v>
      </c>
      <c r="F13" s="128">
        <v>23729</v>
      </c>
      <c r="G13" s="126">
        <v>97255</v>
      </c>
      <c r="H13" s="126">
        <f t="shared" si="0"/>
        <v>-244</v>
      </c>
      <c r="I13" s="126">
        <f t="shared" si="0"/>
        <v>-373</v>
      </c>
      <c r="J13" s="126">
        <f t="shared" si="1"/>
        <v>-617</v>
      </c>
    </row>
    <row r="14" spans="1:16" ht="15.75" thickBot="1" x14ac:dyDescent="0.25">
      <c r="A14" s="130" t="s">
        <v>53</v>
      </c>
      <c r="B14" s="131">
        <f t="shared" ref="B14:G14" si="2">SUM(B6:B13)</f>
        <v>1124336</v>
      </c>
      <c r="C14" s="131">
        <f t="shared" si="2"/>
        <v>749140</v>
      </c>
      <c r="D14" s="131">
        <f t="shared" si="2"/>
        <v>1873476</v>
      </c>
      <c r="E14" s="131">
        <f t="shared" si="2"/>
        <v>1110209</v>
      </c>
      <c r="F14" s="131">
        <f t="shared" si="2"/>
        <v>739790</v>
      </c>
      <c r="G14" s="131">
        <f t="shared" si="2"/>
        <v>1849999</v>
      </c>
      <c r="H14" s="132">
        <f>E14-B14</f>
        <v>-14127</v>
      </c>
      <c r="I14" s="132">
        <f t="shared" si="0"/>
        <v>-9350</v>
      </c>
      <c r="J14" s="132">
        <f>SUM(J6:J13)</f>
        <v>-23477</v>
      </c>
    </row>
    <row r="159" spans="2:2" x14ac:dyDescent="0.2">
      <c r="B159" s="216"/>
    </row>
  </sheetData>
  <mergeCells count="6">
    <mergeCell ref="H1:I1"/>
    <mergeCell ref="O1:P1"/>
    <mergeCell ref="A4:A5"/>
    <mergeCell ref="B4:D4"/>
    <mergeCell ref="E4:G4"/>
    <mergeCell ref="H4:J4"/>
  </mergeCells>
  <hyperlinks>
    <hyperlink ref="H1:I1" location="Index!A1" display="Regresar al Índice" xr:uid="{00000000-0004-0000-0700-000000000000}"/>
  </hyperlinks>
  <pageMargins left="0.7" right="0.7" top="0.75" bottom="0.75" header="0.3" footer="0.3"/>
  <pageSetup orientation="portrait"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66690-06A4-4C36-B9B1-5678EBB9E928}">
  <sheetPr codeName="Hoja64"/>
  <dimension ref="A1:I67"/>
  <sheetViews>
    <sheetView topLeftCell="A46" workbookViewId="0"/>
  </sheetViews>
  <sheetFormatPr baseColWidth="10" defaultRowHeight="14.25" x14ac:dyDescent="0.2"/>
  <cols>
    <col min="1" max="1" width="90.7109375" style="68" customWidth="1"/>
    <col min="2" max="2" width="3.7109375" style="68" customWidth="1"/>
    <col min="3" max="8" width="11.7109375" style="68" customWidth="1"/>
    <col min="9" max="17" width="9.140625" style="68" customWidth="1"/>
    <col min="18" max="16384" width="11.42578125" style="68"/>
  </cols>
  <sheetData>
    <row r="1" spans="1:9" x14ac:dyDescent="0.2">
      <c r="A1" s="13" t="s">
        <v>1221</v>
      </c>
      <c r="B1" s="68" t="s">
        <v>54</v>
      </c>
      <c r="C1" s="68" t="s">
        <v>54</v>
      </c>
      <c r="D1" s="68" t="s">
        <v>54</v>
      </c>
      <c r="E1" s="68" t="s">
        <v>54</v>
      </c>
      <c r="F1" s="68" t="s">
        <v>54</v>
      </c>
      <c r="G1" s="68" t="s">
        <v>54</v>
      </c>
      <c r="H1" s="291" t="s">
        <v>38</v>
      </c>
      <c r="I1" s="291"/>
    </row>
    <row r="2" spans="1:9" x14ac:dyDescent="0.2">
      <c r="A2" s="68" t="s">
        <v>152</v>
      </c>
      <c r="B2" s="68" t="s">
        <v>54</v>
      </c>
      <c r="C2" s="68" t="s">
        <v>54</v>
      </c>
      <c r="D2" s="68" t="s">
        <v>54</v>
      </c>
      <c r="E2" s="68" t="s">
        <v>54</v>
      </c>
      <c r="F2" s="68" t="s">
        <v>54</v>
      </c>
      <c r="G2" s="68" t="s">
        <v>54</v>
      </c>
      <c r="H2" s="68" t="s">
        <v>54</v>
      </c>
    </row>
    <row r="6" spans="1:9" x14ac:dyDescent="0.2">
      <c r="A6" s="68" t="s">
        <v>506</v>
      </c>
      <c r="B6" s="68" t="s">
        <v>646</v>
      </c>
      <c r="C6" s="68" t="s">
        <v>647</v>
      </c>
      <c r="D6" s="68" t="s">
        <v>648</v>
      </c>
      <c r="E6" s="68" t="s">
        <v>0</v>
      </c>
      <c r="F6" s="68" t="s">
        <v>1</v>
      </c>
      <c r="G6" s="68" t="s">
        <v>896</v>
      </c>
      <c r="H6" s="68" t="s">
        <v>897</v>
      </c>
    </row>
    <row r="7" spans="1:9" x14ac:dyDescent="0.2">
      <c r="A7" s="68" t="s">
        <v>77</v>
      </c>
      <c r="B7" s="68" t="s">
        <v>140</v>
      </c>
      <c r="C7" s="68">
        <v>93.603882444858499</v>
      </c>
      <c r="D7" s="68">
        <v>0.79793264265743602</v>
      </c>
      <c r="E7" s="308">
        <v>17.294502752644501</v>
      </c>
      <c r="F7" s="308">
        <v>17.074313615121401</v>
      </c>
      <c r="G7" s="308">
        <v>21.674138677980299</v>
      </c>
      <c r="H7" s="308">
        <v>21.398189148218201</v>
      </c>
    </row>
    <row r="8" spans="1:9" x14ac:dyDescent="0.2">
      <c r="B8" s="68" t="s">
        <v>141</v>
      </c>
      <c r="C8" s="68">
        <v>94.1447803353567</v>
      </c>
      <c r="D8" s="68">
        <v>0.80254356340025101</v>
      </c>
      <c r="E8" s="308">
        <v>17.288462738507501</v>
      </c>
      <c r="F8" s="308">
        <v>17.065597703047501</v>
      </c>
      <c r="G8" s="308">
        <v>21.542086345143701</v>
      </c>
      <c r="H8" s="308">
        <v>21.264387980065798</v>
      </c>
    </row>
    <row r="9" spans="1:9" x14ac:dyDescent="0.2">
      <c r="B9" s="68" t="s">
        <v>142</v>
      </c>
      <c r="C9" s="68">
        <v>94.722489332291602</v>
      </c>
      <c r="D9" s="68">
        <v>0.80746828291584205</v>
      </c>
      <c r="E9" s="308">
        <v>17.164721707315</v>
      </c>
      <c r="F9" s="308">
        <v>16.9498532895533</v>
      </c>
      <c r="G9" s="308">
        <v>21.257456262345901</v>
      </c>
      <c r="H9" s="308">
        <v>20.9913548905547</v>
      </c>
    </row>
    <row r="10" spans="1:9" x14ac:dyDescent="0.2">
      <c r="B10" s="68" t="s">
        <v>143</v>
      </c>
      <c r="C10" s="68">
        <v>94.838932628162794</v>
      </c>
      <c r="D10" s="68">
        <v>0.80846091168686496</v>
      </c>
      <c r="E10" s="308">
        <v>17.095617316134099</v>
      </c>
      <c r="F10" s="308">
        <v>16.883721073636501</v>
      </c>
      <c r="G10" s="308">
        <v>21.145879867542199</v>
      </c>
      <c r="H10" s="308">
        <v>20.8837815527882</v>
      </c>
    </row>
    <row r="11" spans="1:9" x14ac:dyDescent="0.2">
      <c r="B11" s="68" t="s">
        <v>144</v>
      </c>
      <c r="C11" s="68">
        <v>94.725494320572096</v>
      </c>
      <c r="D11" s="68">
        <v>0.80749389914219105</v>
      </c>
      <c r="E11" s="308">
        <v>16.9757140270933</v>
      </c>
      <c r="F11" s="308">
        <v>16.7661412693482</v>
      </c>
      <c r="G11" s="308">
        <v>21.022714902399599</v>
      </c>
      <c r="H11" s="308">
        <v>20.7631801146226</v>
      </c>
    </row>
    <row r="12" spans="1:9" x14ac:dyDescent="0.2">
      <c r="B12" s="68" t="s">
        <v>145</v>
      </c>
      <c r="C12" s="68">
        <v>94.963639641805401</v>
      </c>
      <c r="D12" s="68">
        <v>0.80952398508034695</v>
      </c>
      <c r="E12" s="308">
        <v>16.796238753919098</v>
      </c>
      <c r="F12" s="308">
        <v>16.590894011054701</v>
      </c>
      <c r="G12" s="308">
        <v>20.7482904317554</v>
      </c>
      <c r="H12" s="308">
        <v>20.494629333815201</v>
      </c>
    </row>
    <row r="13" spans="1:9" x14ac:dyDescent="0.2">
      <c r="B13" s="68" t="s">
        <v>146</v>
      </c>
      <c r="C13" s="68">
        <v>95.322735741330604</v>
      </c>
      <c r="D13" s="68">
        <v>0.81258512412905004</v>
      </c>
      <c r="E13" s="308">
        <v>16.670035932285199</v>
      </c>
      <c r="F13" s="308">
        <v>16.4629208193249</v>
      </c>
      <c r="G13" s="308">
        <v>20.514818001563299</v>
      </c>
      <c r="H13" s="308">
        <v>20.2599337970533</v>
      </c>
    </row>
    <row r="14" spans="1:9" x14ac:dyDescent="0.2">
      <c r="B14" s="68" t="s">
        <v>147</v>
      </c>
      <c r="C14" s="68">
        <v>95.793767654306095</v>
      </c>
      <c r="D14" s="68">
        <v>0.81660046760925198</v>
      </c>
      <c r="E14" s="308">
        <v>16.723212340993602</v>
      </c>
      <c r="F14" s="308">
        <v>16.5154317053887</v>
      </c>
      <c r="G14" s="308">
        <v>20.479062900801299</v>
      </c>
      <c r="H14" s="308">
        <v>20.224617007311601</v>
      </c>
    </row>
    <row r="15" spans="1:9" x14ac:dyDescent="0.2">
      <c r="B15" s="68" t="s">
        <v>148</v>
      </c>
      <c r="C15" s="68">
        <v>96.093515235290596</v>
      </c>
      <c r="D15" s="68">
        <v>0.81915568618756296</v>
      </c>
      <c r="E15" s="308">
        <v>16.974701176247599</v>
      </c>
      <c r="F15" s="308">
        <v>16.768190704804798</v>
      </c>
      <c r="G15" s="308">
        <v>20.7221917182186</v>
      </c>
      <c r="H15" s="308">
        <v>20.4700901031961</v>
      </c>
    </row>
    <row r="16" spans="1:9" x14ac:dyDescent="0.2">
      <c r="B16" s="68" t="s">
        <v>149</v>
      </c>
      <c r="C16" s="68">
        <v>96.698269126750404</v>
      </c>
      <c r="D16" s="68">
        <v>0.82431095174029401</v>
      </c>
      <c r="E16" s="308">
        <v>17.166011289959801</v>
      </c>
      <c r="F16" s="308">
        <v>16.9593770088327</v>
      </c>
      <c r="G16" s="308">
        <v>20.824679392793101</v>
      </c>
      <c r="H16" s="308">
        <v>20.5740042310828</v>
      </c>
    </row>
    <row r="17" spans="1:8" x14ac:dyDescent="0.2">
      <c r="B17" s="68" t="s">
        <v>150</v>
      </c>
      <c r="C17" s="68">
        <v>97.695173988821495</v>
      </c>
      <c r="D17" s="68">
        <v>0.83280913483156704</v>
      </c>
      <c r="E17" s="308">
        <v>17.286427085808</v>
      </c>
      <c r="F17" s="308">
        <v>17.083504831977798</v>
      </c>
      <c r="G17" s="308">
        <v>20.756769303814199</v>
      </c>
      <c r="H17" s="308">
        <v>20.5131093277848</v>
      </c>
    </row>
    <row r="18" spans="1:8" x14ac:dyDescent="0.2">
      <c r="B18" s="68" t="s">
        <v>151</v>
      </c>
      <c r="C18" s="68">
        <v>98.272882985756297</v>
      </c>
      <c r="D18" s="68">
        <v>0.83773385434715697</v>
      </c>
      <c r="E18" s="308">
        <v>17.4418023401089</v>
      </c>
      <c r="F18" s="308">
        <v>17.241641537202</v>
      </c>
      <c r="G18" s="308">
        <v>20.8202190344822</v>
      </c>
      <c r="H18" s="308">
        <v>20.581287777415199</v>
      </c>
    </row>
    <row r="19" spans="1:8" x14ac:dyDescent="0.2">
      <c r="A19" s="68" t="s">
        <v>78</v>
      </c>
      <c r="B19" s="68" t="s">
        <v>140</v>
      </c>
      <c r="C19" s="68">
        <v>98.794999699501204</v>
      </c>
      <c r="D19" s="68">
        <v>0.84218467367529204</v>
      </c>
      <c r="E19" s="308">
        <v>18.026870105317599</v>
      </c>
      <c r="F19" s="308">
        <v>17.783892527658899</v>
      </c>
      <c r="G19" s="308">
        <v>21.404889769186099</v>
      </c>
      <c r="H19" s="308">
        <v>21.116381102080702</v>
      </c>
    </row>
    <row r="20" spans="1:8" x14ac:dyDescent="0.2">
      <c r="B20" s="68" t="s">
        <v>141</v>
      </c>
      <c r="C20" s="68">
        <v>99.171374481639504</v>
      </c>
      <c r="D20" s="68">
        <v>0.845393106025501</v>
      </c>
      <c r="E20" s="308">
        <v>18.783817413091501</v>
      </c>
      <c r="F20" s="308">
        <v>18.447064021845001</v>
      </c>
      <c r="G20" s="308">
        <v>22.2190331092254</v>
      </c>
      <c r="H20" s="308">
        <v>21.820693699019301</v>
      </c>
    </row>
    <row r="21" spans="1:8" x14ac:dyDescent="0.2">
      <c r="B21" s="68" t="s">
        <v>142</v>
      </c>
      <c r="C21" s="68">
        <v>99.492156980587794</v>
      </c>
      <c r="D21" s="68">
        <v>0.84812763818825498</v>
      </c>
      <c r="E21" s="308">
        <v>19.043688534307101</v>
      </c>
      <c r="F21" s="308">
        <v>18.689965982853</v>
      </c>
      <c r="G21" s="308">
        <v>22.453800202747399</v>
      </c>
      <c r="H21" s="308">
        <v>22.0367373273886</v>
      </c>
    </row>
    <row r="22" spans="1:8" x14ac:dyDescent="0.2">
      <c r="B22" s="68" t="s">
        <v>143</v>
      </c>
      <c r="C22" s="68">
        <v>99.154847046096506</v>
      </c>
      <c r="D22" s="68">
        <v>0.84525221678058204</v>
      </c>
      <c r="E22" s="308">
        <v>19.121714415335099</v>
      </c>
      <c r="F22" s="308">
        <v>18.780545247240202</v>
      </c>
      <c r="G22" s="308">
        <v>22.6224954347548</v>
      </c>
      <c r="H22" s="308">
        <v>22.218865416019899</v>
      </c>
    </row>
    <row r="23" spans="1:8" x14ac:dyDescent="0.2">
      <c r="B23" s="68" t="s">
        <v>144</v>
      </c>
      <c r="C23" s="68">
        <v>98.994080173087298</v>
      </c>
      <c r="D23" s="68">
        <v>0.84388174867091204</v>
      </c>
      <c r="E23" s="308">
        <v>19.3331360333347</v>
      </c>
      <c r="F23" s="308">
        <v>18.938496349444002</v>
      </c>
      <c r="G23" s="308">
        <v>22.909769127942202</v>
      </c>
      <c r="H23" s="308">
        <v>22.442121042754501</v>
      </c>
    </row>
    <row r="24" spans="1:8" x14ac:dyDescent="0.2">
      <c r="B24" s="68" t="s">
        <v>145</v>
      </c>
      <c r="C24" s="68">
        <v>99.376464931786799</v>
      </c>
      <c r="D24" s="68">
        <v>0.84714141347381899</v>
      </c>
      <c r="E24" s="308">
        <v>19.6214311331807</v>
      </c>
      <c r="F24" s="308">
        <v>19.174175412531898</v>
      </c>
      <c r="G24" s="308">
        <v>23.1619311972016</v>
      </c>
      <c r="H24" s="308">
        <v>22.6339724484789</v>
      </c>
    </row>
    <row r="25" spans="1:8" x14ac:dyDescent="0.2">
      <c r="B25" s="68" t="s">
        <v>146</v>
      </c>
      <c r="C25" s="68">
        <v>99.909099104513501</v>
      </c>
      <c r="D25" s="68">
        <v>0.85168188959417501</v>
      </c>
      <c r="E25" s="308">
        <v>19.913286092365801</v>
      </c>
      <c r="F25" s="308">
        <v>19.532149325649101</v>
      </c>
      <c r="G25" s="308">
        <v>23.381131306965401</v>
      </c>
      <c r="H25" s="308">
        <v>22.933620597423001</v>
      </c>
    </row>
    <row r="26" spans="1:8" x14ac:dyDescent="0.2">
      <c r="B26" s="68" t="s">
        <v>147</v>
      </c>
      <c r="C26" s="68">
        <v>100.492</v>
      </c>
      <c r="D26" s="68">
        <v>0.85665086780100297</v>
      </c>
      <c r="E26" s="308">
        <v>20.344545886245399</v>
      </c>
      <c r="F26" s="308">
        <v>20.045081185363902</v>
      </c>
      <c r="G26" s="308">
        <v>23.748935127409901</v>
      </c>
      <c r="H26" s="308">
        <v>23.399358990692502</v>
      </c>
    </row>
    <row r="27" spans="1:8" x14ac:dyDescent="0.2">
      <c r="B27" s="68" t="s">
        <v>148</v>
      </c>
      <c r="C27" s="68">
        <v>100.917</v>
      </c>
      <c r="D27" s="68">
        <v>0.86027380911787799</v>
      </c>
      <c r="E27" s="308">
        <v>20.591370578587899</v>
      </c>
      <c r="F27" s="308">
        <v>20.3218888119059</v>
      </c>
      <c r="G27" s="308">
        <v>23.935833405996899</v>
      </c>
      <c r="H27" s="308">
        <v>23.622582248254101</v>
      </c>
    </row>
    <row r="28" spans="1:8" x14ac:dyDescent="0.2">
      <c r="B28" s="68" t="s">
        <v>149</v>
      </c>
      <c r="C28" s="68">
        <v>101.44</v>
      </c>
      <c r="D28" s="68">
        <v>0.86473215807958503</v>
      </c>
      <c r="E28" s="308">
        <v>20.875385654755299</v>
      </c>
      <c r="F28" s="308">
        <v>20.6111327612014</v>
      </c>
      <c r="G28" s="308">
        <v>24.140868891837901</v>
      </c>
      <c r="H28" s="308">
        <v>23.835279593365701</v>
      </c>
    </row>
    <row r="29" spans="1:8" x14ac:dyDescent="0.2">
      <c r="B29" s="68" t="s">
        <v>150</v>
      </c>
      <c r="C29" s="68">
        <v>102.303</v>
      </c>
      <c r="D29" s="68">
        <v>0.87208886009479303</v>
      </c>
      <c r="E29" s="308">
        <v>21.044528167723399</v>
      </c>
      <c r="F29" s="308">
        <v>20.782250757103199</v>
      </c>
      <c r="G29" s="308">
        <v>24.131174162041201</v>
      </c>
      <c r="H29" s="308">
        <v>23.830427962173701</v>
      </c>
    </row>
    <row r="30" spans="1:8" x14ac:dyDescent="0.2">
      <c r="B30" s="68" t="s">
        <v>151</v>
      </c>
      <c r="C30" s="68">
        <v>103.02</v>
      </c>
      <c r="D30" s="68">
        <v>0.87820097521055696</v>
      </c>
      <c r="E30" s="308">
        <v>20.9323412669665</v>
      </c>
      <c r="F30" s="308">
        <v>20.661376207358298</v>
      </c>
      <c r="G30" s="308">
        <v>23.835479415116598</v>
      </c>
      <c r="H30" s="308">
        <v>23.526933800551198</v>
      </c>
    </row>
    <row r="31" spans="1:8" x14ac:dyDescent="0.2">
      <c r="A31" s="68" t="s">
        <v>79</v>
      </c>
      <c r="B31" s="68" t="s">
        <v>140</v>
      </c>
      <c r="C31" s="68">
        <v>103.108</v>
      </c>
      <c r="D31" s="68">
        <v>0.87895113717734497</v>
      </c>
      <c r="E31" s="308">
        <v>20.943174345428801</v>
      </c>
      <c r="F31" s="308">
        <v>20.5835196329617</v>
      </c>
      <c r="G31" s="308">
        <v>23.8274614589902</v>
      </c>
      <c r="H31" s="308">
        <v>23.4182752172816</v>
      </c>
    </row>
    <row r="32" spans="1:8" x14ac:dyDescent="0.2">
      <c r="B32" s="68" t="s">
        <v>141</v>
      </c>
      <c r="C32" s="68">
        <v>103.07899999999999</v>
      </c>
      <c r="D32" s="68">
        <v>0.87870392471101699</v>
      </c>
      <c r="E32" s="308">
        <v>21.801021079720801</v>
      </c>
      <c r="F32" s="308">
        <v>21.417091525834099</v>
      </c>
      <c r="G32" s="308">
        <v>24.8104287082712</v>
      </c>
      <c r="H32" s="308">
        <v>24.373501612477401</v>
      </c>
    </row>
    <row r="33" spans="1:8" x14ac:dyDescent="0.2">
      <c r="B33" s="68" t="s">
        <v>142</v>
      </c>
      <c r="C33" s="68">
        <v>103.476</v>
      </c>
      <c r="D33" s="68">
        <v>0.88208817812936902</v>
      </c>
      <c r="E33" s="308">
        <v>21.927467088610001</v>
      </c>
      <c r="F33" s="308">
        <v>21.529641308428399</v>
      </c>
      <c r="G33" s="308">
        <v>24.858588554163902</v>
      </c>
      <c r="H33" s="308">
        <v>24.407584006041201</v>
      </c>
    </row>
    <row r="34" spans="1:8" x14ac:dyDescent="0.2">
      <c r="B34" s="68" t="s">
        <v>143</v>
      </c>
      <c r="C34" s="68">
        <v>103.53100000000001</v>
      </c>
      <c r="D34" s="68">
        <v>0.88255702935861102</v>
      </c>
      <c r="E34" s="308">
        <v>21.7386803341271</v>
      </c>
      <c r="F34" s="308">
        <v>21.3335600073774</v>
      </c>
      <c r="G34" s="308">
        <v>24.631473786940902</v>
      </c>
      <c r="H34" s="308">
        <v>24.1724435902814</v>
      </c>
    </row>
    <row r="35" spans="1:8" x14ac:dyDescent="0.2">
      <c r="B35" s="68" t="s">
        <v>144</v>
      </c>
      <c r="C35" s="68">
        <v>103.233</v>
      </c>
      <c r="D35" s="68">
        <v>0.88001670815289701</v>
      </c>
      <c r="E35" s="308">
        <v>21.6602215772959</v>
      </c>
      <c r="F35" s="308">
        <v>21.246148929556298</v>
      </c>
      <c r="G35" s="308">
        <v>24.613420832383301</v>
      </c>
      <c r="H35" s="308">
        <v>24.1428926663799</v>
      </c>
    </row>
    <row r="36" spans="1:8" x14ac:dyDescent="0.2">
      <c r="B36" s="68" t="s">
        <v>145</v>
      </c>
      <c r="C36" s="68">
        <v>103.29900000000001</v>
      </c>
      <c r="D36" s="68">
        <v>0.88057932962798802</v>
      </c>
      <c r="E36" s="308">
        <v>21.456055401163201</v>
      </c>
      <c r="F36" s="308">
        <v>21.041225877984001</v>
      </c>
      <c r="G36" s="308">
        <v>24.3658403953538</v>
      </c>
      <c r="H36" s="308">
        <v>23.894753340250599</v>
      </c>
    </row>
    <row r="37" spans="1:8" x14ac:dyDescent="0.2">
      <c r="B37" s="68" t="s">
        <v>146</v>
      </c>
      <c r="C37" s="68">
        <v>103.687</v>
      </c>
      <c r="D37" s="68">
        <v>0.8838868619361</v>
      </c>
      <c r="E37" s="308">
        <v>21.497953235815</v>
      </c>
      <c r="F37" s="308">
        <v>21.126071217349299</v>
      </c>
      <c r="G37" s="308">
        <v>24.322064465043699</v>
      </c>
      <c r="H37" s="308">
        <v>23.901329601250101</v>
      </c>
    </row>
    <row r="38" spans="1:8" x14ac:dyDescent="0.2">
      <c r="B38" s="68" t="s">
        <v>147</v>
      </c>
      <c r="C38" s="68">
        <v>103.67</v>
      </c>
      <c r="D38" s="68">
        <v>0.88374194428342501</v>
      </c>
      <c r="E38" s="308">
        <v>21.424309671244501</v>
      </c>
      <c r="F38" s="308">
        <v>21.0993802885604</v>
      </c>
      <c r="G38" s="308">
        <v>24.242721316816301</v>
      </c>
      <c r="H38" s="308">
        <v>23.875046810942901</v>
      </c>
    </row>
    <row r="39" spans="1:8" x14ac:dyDescent="0.2">
      <c r="B39" s="68" t="s">
        <v>148</v>
      </c>
      <c r="C39" s="68">
        <v>103.94199999999999</v>
      </c>
      <c r="D39" s="68">
        <v>0.88606062672622499</v>
      </c>
      <c r="E39" s="308">
        <v>21.414000606360901</v>
      </c>
      <c r="F39" s="308">
        <v>21.1508491680876</v>
      </c>
      <c r="G39" s="308">
        <v>24.1676471794942</v>
      </c>
      <c r="H39" s="308">
        <v>23.8706568491084</v>
      </c>
    </row>
    <row r="40" spans="1:8" x14ac:dyDescent="0.2">
      <c r="B40" s="68" t="s">
        <v>149</v>
      </c>
      <c r="C40" s="68">
        <v>104.503</v>
      </c>
      <c r="D40" s="68">
        <v>0.89084290926450005</v>
      </c>
      <c r="E40" s="308">
        <v>21.359036249125101</v>
      </c>
      <c r="F40" s="308">
        <v>21.0837162974059</v>
      </c>
      <c r="G40" s="308">
        <v>23.976209528074399</v>
      </c>
      <c r="H40" s="308">
        <v>23.667153970853398</v>
      </c>
    </row>
    <row r="41" spans="1:8" x14ac:dyDescent="0.2">
      <c r="B41" s="68" t="s">
        <v>150</v>
      </c>
      <c r="C41" s="68">
        <v>105.346</v>
      </c>
      <c r="D41" s="68">
        <v>0.89802911992362</v>
      </c>
      <c r="E41" s="308">
        <v>21.320472978319302</v>
      </c>
      <c r="F41" s="308">
        <v>21.069014924409899</v>
      </c>
      <c r="G41" s="308">
        <v>23.741404933653701</v>
      </c>
      <c r="H41" s="308">
        <v>23.461393909144</v>
      </c>
    </row>
    <row r="42" spans="1:8" x14ac:dyDescent="0.2">
      <c r="B42" s="68" t="s">
        <v>151</v>
      </c>
      <c r="C42" s="68">
        <v>105.934</v>
      </c>
      <c r="D42" s="68">
        <v>0.90304156579261396</v>
      </c>
      <c r="E42" s="308">
        <v>21.440107489046699</v>
      </c>
      <c r="F42" s="308">
        <v>21.2124560152897</v>
      </c>
      <c r="G42" s="308">
        <v>23.7421047947315</v>
      </c>
      <c r="H42" s="308">
        <v>23.490010669299799</v>
      </c>
    </row>
    <row r="43" spans="1:8" x14ac:dyDescent="0.2">
      <c r="A43" s="68" t="s">
        <v>80</v>
      </c>
      <c r="B43" s="68" t="s">
        <v>140</v>
      </c>
      <c r="C43" s="68">
        <v>106.447</v>
      </c>
      <c r="D43" s="68">
        <v>0.90741466907627799</v>
      </c>
      <c r="E43" s="308">
        <v>21.5055793335004</v>
      </c>
      <c r="F43" s="308">
        <v>21.279110135076699</v>
      </c>
      <c r="G43" s="308">
        <v>23.699836542638799</v>
      </c>
      <c r="H43" s="308">
        <v>23.450260239608198</v>
      </c>
    </row>
    <row r="44" spans="1:8" x14ac:dyDescent="0.2">
      <c r="B44" s="68" t="s">
        <v>141</v>
      </c>
      <c r="C44" s="68">
        <v>106.889</v>
      </c>
      <c r="D44" s="68">
        <v>0.911182528045828</v>
      </c>
      <c r="E44" s="308">
        <v>21.310375608076701</v>
      </c>
      <c r="F44" s="308">
        <v>21.020797909078901</v>
      </c>
      <c r="G44" s="308">
        <v>23.387603418801401</v>
      </c>
      <c r="H44" s="308">
        <v>23.069799147884499</v>
      </c>
    </row>
    <row r="45" spans="1:8" x14ac:dyDescent="0.2">
      <c r="B45" s="68" t="s">
        <v>142</v>
      </c>
      <c r="C45" s="68">
        <v>106.83799999999999</v>
      </c>
      <c r="D45" s="68">
        <v>0.91074777508780302</v>
      </c>
      <c r="E45" s="308">
        <v>20.450780596460799</v>
      </c>
      <c r="F45" s="308">
        <v>20.177345112897999</v>
      </c>
      <c r="G45" s="308">
        <v>22.454933359007299</v>
      </c>
      <c r="H45" s="308">
        <v>22.154701515414299</v>
      </c>
    </row>
    <row r="46" spans="1:8" x14ac:dyDescent="0.2">
      <c r="B46" s="68" t="s">
        <v>143</v>
      </c>
      <c r="C46" s="68">
        <v>105.755</v>
      </c>
      <c r="D46" s="68">
        <v>0.90151566815562401</v>
      </c>
      <c r="E46" s="308">
        <v>19.202514951924702</v>
      </c>
      <c r="F46" s="308">
        <v>19.025367992045599</v>
      </c>
      <c r="G46" s="308">
        <v>21.300256479413601</v>
      </c>
      <c r="H46" s="308">
        <v>21.103757443249801</v>
      </c>
    </row>
    <row r="47" spans="1:8" x14ac:dyDescent="0.2">
      <c r="B47" s="68" t="s">
        <v>144</v>
      </c>
      <c r="C47" s="68">
        <v>106.16200000000001</v>
      </c>
      <c r="D47" s="68">
        <v>0.90498516725202005</v>
      </c>
      <c r="E47" s="308">
        <v>18.702259494549899</v>
      </c>
      <c r="F47" s="308">
        <v>18.5671217783141</v>
      </c>
      <c r="G47" s="308">
        <v>20.6658188126322</v>
      </c>
      <c r="H47" s="308">
        <v>20.5164929218598</v>
      </c>
    </row>
    <row r="48" spans="1:8" x14ac:dyDescent="0.2">
      <c r="B48" s="68" t="s">
        <v>145</v>
      </c>
      <c r="C48" s="68">
        <v>106.74299999999999</v>
      </c>
      <c r="D48" s="68">
        <v>0.90993794114638404</v>
      </c>
      <c r="E48" s="308">
        <v>19.226384754789098</v>
      </c>
      <c r="F48" s="308">
        <v>19.125712297907299</v>
      </c>
      <c r="G48" s="308">
        <v>21.129336282611501</v>
      </c>
      <c r="H48" s="308">
        <v>21.018699664080199</v>
      </c>
    </row>
    <row r="49" spans="1:8" x14ac:dyDescent="0.2">
      <c r="B49" s="68" t="s">
        <v>146</v>
      </c>
      <c r="C49" s="68">
        <v>107.444</v>
      </c>
      <c r="D49" s="68">
        <v>0.91591366317727696</v>
      </c>
      <c r="E49" s="308">
        <v>19.867464365827502</v>
      </c>
      <c r="F49" s="308">
        <v>19.695218368898601</v>
      </c>
      <c r="G49" s="308">
        <v>21.691416084904599</v>
      </c>
      <c r="H49" s="308">
        <v>21.503356878176199</v>
      </c>
    </row>
    <row r="50" spans="1:8" x14ac:dyDescent="0.2">
      <c r="B50" s="68" t="s">
        <v>147</v>
      </c>
      <c r="C50" s="68">
        <v>107.867</v>
      </c>
      <c r="D50" s="68">
        <v>0.91951955535854302</v>
      </c>
      <c r="E50" s="308">
        <v>19.915712668195301</v>
      </c>
      <c r="F50" s="308">
        <v>19.7027314217781</v>
      </c>
      <c r="G50" s="308">
        <v>21.6588244938735</v>
      </c>
      <c r="H50" s="308">
        <v>21.4272021807035</v>
      </c>
    </row>
    <row r="51" spans="1:8" x14ac:dyDescent="0.2">
      <c r="B51" s="68" t="s">
        <v>148</v>
      </c>
      <c r="C51" s="68">
        <v>108.114</v>
      </c>
      <c r="D51" s="68">
        <v>0.92162512360623305</v>
      </c>
      <c r="E51" s="308">
        <v>19.653683905842001</v>
      </c>
      <c r="F51" s="308">
        <v>19.400065610753298</v>
      </c>
      <c r="G51" s="308">
        <v>21.325030538380901</v>
      </c>
      <c r="H51" s="308">
        <v>21.049844577633301</v>
      </c>
    </row>
    <row r="52" spans="1:8" x14ac:dyDescent="0.2">
      <c r="B52" s="68" t="s">
        <v>149</v>
      </c>
      <c r="C52" s="68">
        <v>108.774</v>
      </c>
      <c r="D52" s="68">
        <v>0.92725133835714502</v>
      </c>
      <c r="E52" s="308">
        <v>19.278611743625198</v>
      </c>
      <c r="F52" s="308">
        <v>19.060155858244901</v>
      </c>
      <c r="G52" s="308">
        <v>20.791139301866099</v>
      </c>
      <c r="H52" s="308">
        <v>20.5555441872046</v>
      </c>
    </row>
    <row r="53" spans="1:8" x14ac:dyDescent="0.2">
      <c r="B53" s="68" t="s">
        <v>150</v>
      </c>
      <c r="C53" s="68">
        <v>108.85599999999999</v>
      </c>
      <c r="D53" s="68">
        <v>0.92795035291710704</v>
      </c>
      <c r="E53" s="308">
        <v>18.938829060048199</v>
      </c>
      <c r="F53" s="308">
        <v>18.8019315650339</v>
      </c>
      <c r="G53" s="308">
        <v>20.409312847947199</v>
      </c>
      <c r="H53" s="308">
        <v>20.261786103026001</v>
      </c>
    </row>
    <row r="54" spans="1:8" x14ac:dyDescent="0.2">
      <c r="B54" s="68" t="s">
        <v>151</v>
      </c>
      <c r="C54" s="68">
        <v>109.271</v>
      </c>
      <c r="D54" s="68">
        <v>0.93148804855593803</v>
      </c>
      <c r="E54" s="308">
        <v>19.242656463608899</v>
      </c>
      <c r="F54" s="308">
        <v>19.152073843451699</v>
      </c>
      <c r="G54" s="308">
        <v>20.6579746175384</v>
      </c>
      <c r="H54" s="308">
        <v>20.560729547891398</v>
      </c>
    </row>
    <row r="55" spans="1:8" x14ac:dyDescent="0.2">
      <c r="A55" s="68" t="s">
        <v>524</v>
      </c>
      <c r="B55" s="68" t="s">
        <v>140</v>
      </c>
      <c r="C55" s="68">
        <v>110.21</v>
      </c>
      <c r="D55" s="68">
        <v>0.93949261772428105</v>
      </c>
      <c r="E55" s="308">
        <v>19.9139582142334</v>
      </c>
      <c r="F55" s="308">
        <v>19.870742849603701</v>
      </c>
      <c r="G55" s="308">
        <v>21.1965031321594</v>
      </c>
      <c r="H55" s="308">
        <v>21.150504511399198</v>
      </c>
    </row>
    <row r="56" spans="1:8" x14ac:dyDescent="0.2">
      <c r="B56" s="68" t="s">
        <v>141</v>
      </c>
      <c r="C56" s="68">
        <v>110.907</v>
      </c>
      <c r="D56" s="68">
        <v>0.94543424148395705</v>
      </c>
      <c r="E56" s="308">
        <v>20.715949328495199</v>
      </c>
      <c r="F56" s="308">
        <v>20.745151394540901</v>
      </c>
      <c r="G56" s="308">
        <v>21.911570810022098</v>
      </c>
      <c r="H56" s="308">
        <v>21.942458273966501</v>
      </c>
    </row>
    <row r="57" spans="1:8" x14ac:dyDescent="0.2">
      <c r="B57" s="68" t="s">
        <v>142</v>
      </c>
      <c r="C57" s="68">
        <v>111.824</v>
      </c>
      <c r="D57" s="68">
        <v>0.95325127016060296</v>
      </c>
      <c r="E57" s="308">
        <v>21.483003992284601</v>
      </c>
      <c r="F57" s="308">
        <v>21.427620911797899</v>
      </c>
      <c r="G57" s="308">
        <v>22.536559525029698</v>
      </c>
      <c r="H57" s="308">
        <v>22.478460383470399</v>
      </c>
    </row>
    <row r="58" spans="1:8" x14ac:dyDescent="0.2">
      <c r="B58" s="68" t="s">
        <v>143</v>
      </c>
      <c r="C58" s="68">
        <v>112.19</v>
      </c>
      <c r="D58" s="68">
        <v>0.95637126197701805</v>
      </c>
      <c r="E58" s="308">
        <v>21.6496451613442</v>
      </c>
      <c r="F58" s="308">
        <v>21.549174451317501</v>
      </c>
      <c r="G58" s="308">
        <v>22.637281171111201</v>
      </c>
      <c r="H58" s="308">
        <v>22.532227083832399</v>
      </c>
    </row>
    <row r="59" spans="1:8" x14ac:dyDescent="0.2">
      <c r="B59" s="68" t="s">
        <v>144</v>
      </c>
      <c r="C59" s="68">
        <v>112.419</v>
      </c>
      <c r="D59" s="68">
        <v>0.95832338800422801</v>
      </c>
      <c r="E59" s="308">
        <v>21.817251381957099</v>
      </c>
      <c r="F59" s="308">
        <v>21.685154052528201</v>
      </c>
      <c r="G59" s="308">
        <v>22.766063789169301</v>
      </c>
      <c r="H59" s="308">
        <v>22.628221667102299</v>
      </c>
    </row>
    <row r="60" spans="1:8" x14ac:dyDescent="0.2">
      <c r="B60" s="68" t="s">
        <v>145</v>
      </c>
      <c r="C60" s="68">
        <v>113.018</v>
      </c>
      <c r="D60" s="68">
        <v>0.96342960411907097</v>
      </c>
      <c r="E60" s="308">
        <v>21.805548520361501</v>
      </c>
      <c r="F60" s="308">
        <v>21.732751381016001</v>
      </c>
      <c r="G60" s="308">
        <v>22.633255639159898</v>
      </c>
      <c r="H60" s="308">
        <v>22.557695225576602</v>
      </c>
    </row>
    <row r="61" spans="1:8" x14ac:dyDescent="0.2">
      <c r="B61" s="68" t="s">
        <v>146</v>
      </c>
      <c r="C61" s="68">
        <v>113.682</v>
      </c>
      <c r="D61" s="68">
        <v>0.96908991714120096</v>
      </c>
      <c r="E61" s="308">
        <v>21.801951594903802</v>
      </c>
      <c r="F61" s="308">
        <v>21.735496353358901</v>
      </c>
      <c r="G61" s="308">
        <v>22.497346437386501</v>
      </c>
      <c r="H61" s="308">
        <v>22.428771540084</v>
      </c>
    </row>
    <row r="62" spans="1:8" x14ac:dyDescent="0.2">
      <c r="B62" s="68" t="s">
        <v>147</v>
      </c>
      <c r="C62" s="68">
        <v>113.899</v>
      </c>
      <c r="D62" s="68">
        <v>0.97093974835475805</v>
      </c>
      <c r="E62" s="308">
        <v>21.796883780698401</v>
      </c>
      <c r="F62" s="308">
        <v>21.7870390921737</v>
      </c>
      <c r="G62" s="308">
        <v>22.449265072969599</v>
      </c>
      <c r="H62" s="308">
        <v>22.439125732664099</v>
      </c>
    </row>
    <row r="63" spans="1:8" x14ac:dyDescent="0.2">
      <c r="B63" s="68" t="s">
        <v>148</v>
      </c>
      <c r="C63" s="68">
        <v>114.601</v>
      </c>
      <c r="D63" s="68">
        <v>0.97692399495345605</v>
      </c>
      <c r="E63" s="308">
        <v>21.753087666921701</v>
      </c>
      <c r="F63" s="308">
        <v>21.725235413032099</v>
      </c>
      <c r="G63" s="308">
        <v>22.2669192069113</v>
      </c>
      <c r="H63" s="308">
        <v>22.238409052556001</v>
      </c>
    </row>
    <row r="64" spans="1:8" x14ac:dyDescent="0.2">
      <c r="B64" s="68" t="s">
        <v>149</v>
      </c>
      <c r="C64" s="68">
        <v>115.56100000000001</v>
      </c>
      <c r="D64" s="68">
        <v>0.98510758004569199</v>
      </c>
      <c r="E64" s="308">
        <v>21.6736414388951</v>
      </c>
      <c r="F64" s="308">
        <v>21.708185384478099</v>
      </c>
      <c r="G64" s="308">
        <v>22.001293947905499</v>
      </c>
      <c r="H64" s="308">
        <v>22.036360113553499</v>
      </c>
    </row>
    <row r="65" spans="2:8" x14ac:dyDescent="0.2">
      <c r="B65" s="68" t="s">
        <v>150</v>
      </c>
      <c r="C65" s="68">
        <v>116.884</v>
      </c>
      <c r="D65" s="68">
        <v>0.99638558325092896</v>
      </c>
      <c r="E65" s="308">
        <v>21.6298265670886</v>
      </c>
      <c r="F65" s="308">
        <v>21.642098937403901</v>
      </c>
      <c r="G65" s="308">
        <v>21.7082893717877</v>
      </c>
      <c r="H65" s="308">
        <v>21.720606260471701</v>
      </c>
    </row>
    <row r="66" spans="2:8" x14ac:dyDescent="0.2">
      <c r="B66" s="68" t="s">
        <v>151</v>
      </c>
      <c r="C66" s="68">
        <v>117.30800000000001</v>
      </c>
      <c r="D66" s="68">
        <v>1</v>
      </c>
      <c r="E66" s="308">
        <v>21.899960807089599</v>
      </c>
      <c r="F66" s="308">
        <v>21.819912303908101</v>
      </c>
      <c r="G66" s="308">
        <v>21.899960807089599</v>
      </c>
      <c r="H66" s="308">
        <v>21.819912303908101</v>
      </c>
    </row>
    <row r="67" spans="2:8" x14ac:dyDescent="0.2">
      <c r="E67" s="308"/>
      <c r="F67" s="308"/>
    </row>
  </sheetData>
  <mergeCells count="1">
    <mergeCell ref="H1:I1"/>
  </mergeCells>
  <hyperlinks>
    <hyperlink ref="H1:I1" location="Index!A1" display="Regresar al Índice" xr:uid="{DF995E7E-57FD-4E60-96CF-EEFFFC5C97E2}"/>
  </hyperlink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1F563-B5F2-458C-B624-65865E6CF241}">
  <sheetPr codeName="Hoja66"/>
  <dimension ref="A1:I39"/>
  <sheetViews>
    <sheetView topLeftCell="C19" workbookViewId="0"/>
  </sheetViews>
  <sheetFormatPr baseColWidth="10" defaultRowHeight="14.25" x14ac:dyDescent="0.2"/>
  <cols>
    <col min="1" max="1" width="90.7109375" style="68" customWidth="1"/>
    <col min="2" max="4" width="11.7109375" style="68" customWidth="1"/>
    <col min="5" max="16384" width="11.42578125" style="68"/>
  </cols>
  <sheetData>
    <row r="1" spans="1:9" x14ac:dyDescent="0.2">
      <c r="A1" s="13" t="s">
        <v>1222</v>
      </c>
      <c r="B1" s="68" t="s">
        <v>54</v>
      </c>
      <c r="C1" s="68" t="s">
        <v>54</v>
      </c>
      <c r="D1" s="68" t="s">
        <v>54</v>
      </c>
      <c r="E1" s="68" t="s">
        <v>54</v>
      </c>
      <c r="F1" s="68" t="s">
        <v>54</v>
      </c>
      <c r="G1" s="68" t="s">
        <v>54</v>
      </c>
      <c r="H1" s="291" t="s">
        <v>38</v>
      </c>
      <c r="I1" s="291"/>
    </row>
    <row r="2" spans="1:9" x14ac:dyDescent="0.2">
      <c r="A2" s="68" t="s">
        <v>152</v>
      </c>
      <c r="B2" s="68" t="s">
        <v>54</v>
      </c>
      <c r="C2" s="68" t="s">
        <v>54</v>
      </c>
      <c r="D2" s="68" t="s">
        <v>54</v>
      </c>
      <c r="E2" s="68" t="s">
        <v>54</v>
      </c>
      <c r="F2" s="68" t="s">
        <v>54</v>
      </c>
      <c r="G2" s="68" t="s">
        <v>54</v>
      </c>
      <c r="H2" s="68" t="s">
        <v>54</v>
      </c>
    </row>
    <row r="6" spans="1:9" x14ac:dyDescent="0.2">
      <c r="A6" s="68" t="s">
        <v>2</v>
      </c>
      <c r="B6" s="68" t="s">
        <v>643</v>
      </c>
      <c r="C6" s="68" t="s">
        <v>644</v>
      </c>
      <c r="D6" s="68" t="s">
        <v>645</v>
      </c>
    </row>
    <row r="7" spans="1:9" x14ac:dyDescent="0.2">
      <c r="A7" s="68" t="s">
        <v>29</v>
      </c>
      <c r="B7" s="308">
        <v>17.962381157263501</v>
      </c>
      <c r="C7" s="308">
        <v>20.454497142854098</v>
      </c>
      <c r="D7" s="308">
        <v>21.2631032031525</v>
      </c>
    </row>
    <row r="8" spans="1:9" x14ac:dyDescent="0.2">
      <c r="A8" s="68" t="s">
        <v>8</v>
      </c>
      <c r="B8" s="308">
        <v>18.4590392918034</v>
      </c>
      <c r="C8" s="308">
        <v>20.797568504639901</v>
      </c>
      <c r="D8" s="308">
        <v>21.488550407805299</v>
      </c>
    </row>
    <row r="9" spans="1:9" x14ac:dyDescent="0.2">
      <c r="A9" s="68" t="s">
        <v>4</v>
      </c>
      <c r="B9" s="308">
        <v>19.367637135392801</v>
      </c>
      <c r="C9" s="308">
        <v>21.533465542295101</v>
      </c>
      <c r="D9" s="308">
        <v>20.796739503628999</v>
      </c>
    </row>
    <row r="10" spans="1:9" x14ac:dyDescent="0.2">
      <c r="A10" s="68" t="s">
        <v>30</v>
      </c>
      <c r="B10" s="308">
        <v>19.681368527160998</v>
      </c>
      <c r="C10" s="308">
        <v>21.8951522949721</v>
      </c>
      <c r="D10" s="308">
        <v>21.1113154688287</v>
      </c>
    </row>
    <row r="11" spans="1:9" x14ac:dyDescent="0.2">
      <c r="A11" s="68" t="s">
        <v>23</v>
      </c>
      <c r="B11" s="308">
        <v>19.798234625698601</v>
      </c>
      <c r="C11" s="308">
        <v>22.166632398130599</v>
      </c>
      <c r="D11" s="308">
        <v>21.203221525445901</v>
      </c>
    </row>
    <row r="12" spans="1:9" x14ac:dyDescent="0.2">
      <c r="A12" s="68" t="s">
        <v>22</v>
      </c>
      <c r="B12" s="308">
        <v>19.8607531680886</v>
      </c>
      <c r="C12" s="308">
        <v>22.037109084041699</v>
      </c>
      <c r="D12" s="308">
        <v>21.3101867745312</v>
      </c>
    </row>
    <row r="13" spans="1:9" x14ac:dyDescent="0.2">
      <c r="A13" s="68" t="s">
        <v>27</v>
      </c>
      <c r="B13" s="308">
        <v>19.920521184560201</v>
      </c>
      <c r="C13" s="308">
        <v>22.358236607628399</v>
      </c>
      <c r="D13" s="308">
        <v>22.095671668052798</v>
      </c>
    </row>
    <row r="14" spans="1:9" x14ac:dyDescent="0.2">
      <c r="A14" s="68" t="s">
        <v>28</v>
      </c>
      <c r="B14" s="308">
        <v>19.925053335870601</v>
      </c>
      <c r="C14" s="308">
        <v>21.7420931988371</v>
      </c>
      <c r="D14" s="308">
        <v>21.627042282108</v>
      </c>
    </row>
    <row r="15" spans="1:9" x14ac:dyDescent="0.2">
      <c r="A15" s="68" t="s">
        <v>16</v>
      </c>
      <c r="B15" s="308">
        <v>19.934842936708101</v>
      </c>
      <c r="C15" s="308">
        <v>21.987379996308999</v>
      </c>
      <c r="D15" s="308">
        <v>21.560558614185499</v>
      </c>
    </row>
    <row r="16" spans="1:9" x14ac:dyDescent="0.2">
      <c r="A16" s="68" t="s">
        <v>10</v>
      </c>
      <c r="B16" s="308">
        <v>20.183371940409799</v>
      </c>
      <c r="C16" s="308">
        <v>22.665600548311701</v>
      </c>
      <c r="D16" s="308">
        <v>21.702691062511999</v>
      </c>
    </row>
    <row r="17" spans="1:4" x14ac:dyDescent="0.2">
      <c r="A17" s="68" t="s">
        <v>18</v>
      </c>
      <c r="B17" s="308">
        <v>20.187376541803399</v>
      </c>
      <c r="C17" s="308">
        <v>22.116382091603001</v>
      </c>
      <c r="D17" s="308">
        <v>21.749992608128601</v>
      </c>
    </row>
    <row r="18" spans="1:4" x14ac:dyDescent="0.2">
      <c r="A18" s="68" t="s">
        <v>14</v>
      </c>
      <c r="B18" s="308">
        <v>20.1985114358855</v>
      </c>
      <c r="C18" s="308">
        <v>22.6498825651218</v>
      </c>
      <c r="D18" s="308">
        <v>21.521537521734999</v>
      </c>
    </row>
    <row r="19" spans="1:4" x14ac:dyDescent="0.2">
      <c r="A19" s="68" t="s">
        <v>3</v>
      </c>
      <c r="B19" s="308">
        <v>20.250612262030799</v>
      </c>
      <c r="C19" s="308">
        <v>22.691473893982401</v>
      </c>
      <c r="D19" s="308">
        <v>21.616106563371499</v>
      </c>
    </row>
    <row r="20" spans="1:4" x14ac:dyDescent="0.2">
      <c r="A20" s="68" t="s">
        <v>1</v>
      </c>
      <c r="B20" s="308">
        <v>20.276357755143799</v>
      </c>
      <c r="C20" s="308">
        <v>22.449079045557198</v>
      </c>
      <c r="D20" s="308">
        <v>21.819912303908101</v>
      </c>
    </row>
    <row r="21" spans="1:4" x14ac:dyDescent="0.2">
      <c r="A21" s="68" t="s">
        <v>51</v>
      </c>
      <c r="B21" s="308">
        <v>20.292853189056299</v>
      </c>
      <c r="C21" s="308">
        <v>22.545861299993799</v>
      </c>
      <c r="D21" s="308">
        <v>21.640588467341502</v>
      </c>
    </row>
    <row r="22" spans="1:4" x14ac:dyDescent="0.2">
      <c r="A22" s="68" t="s">
        <v>31</v>
      </c>
      <c r="B22" s="308">
        <v>20.323610084629401</v>
      </c>
      <c r="C22" s="308">
        <v>22.019752913977602</v>
      </c>
      <c r="D22" s="308">
        <v>21.9708148506027</v>
      </c>
    </row>
    <row r="23" spans="1:4" x14ac:dyDescent="0.2">
      <c r="A23" s="68" t="s">
        <v>11</v>
      </c>
      <c r="B23" s="308">
        <v>20.330451052417299</v>
      </c>
      <c r="C23" s="308">
        <v>22.339406683505501</v>
      </c>
      <c r="D23" s="308">
        <v>22.038838011669899</v>
      </c>
    </row>
    <row r="24" spans="1:4" x14ac:dyDescent="0.2">
      <c r="A24" s="68" t="s">
        <v>26</v>
      </c>
      <c r="B24" s="308">
        <v>20.553022850355799</v>
      </c>
      <c r="C24" s="308">
        <v>23.021759756586999</v>
      </c>
      <c r="D24" s="308">
        <v>21.6607332182448</v>
      </c>
    </row>
    <row r="25" spans="1:4" x14ac:dyDescent="0.2">
      <c r="A25" s="68" t="s">
        <v>12</v>
      </c>
      <c r="B25" s="308">
        <v>20.563320199551399</v>
      </c>
      <c r="C25" s="308">
        <v>22.9272528231505</v>
      </c>
      <c r="D25" s="308">
        <v>21.7449729266548</v>
      </c>
    </row>
    <row r="26" spans="1:4" x14ac:dyDescent="0.2">
      <c r="A26" s="68" t="s">
        <v>25</v>
      </c>
      <c r="B26" s="308">
        <v>20.674514468090301</v>
      </c>
      <c r="C26" s="308">
        <v>22.754499600603999</v>
      </c>
      <c r="D26" s="308">
        <v>21.870535518735199</v>
      </c>
    </row>
    <row r="27" spans="1:4" x14ac:dyDescent="0.2">
      <c r="A27" s="68" t="s">
        <v>7</v>
      </c>
      <c r="B27" s="308">
        <v>20.7057311420213</v>
      </c>
      <c r="C27" s="308">
        <v>22.272003905656501</v>
      </c>
      <c r="D27" s="308">
        <v>22.324035766596499</v>
      </c>
    </row>
    <row r="28" spans="1:4" x14ac:dyDescent="0.2">
      <c r="A28" s="68" t="s">
        <v>33</v>
      </c>
      <c r="B28" s="308">
        <v>20.714955855360799</v>
      </c>
      <c r="C28" s="308">
        <v>22.598834786801199</v>
      </c>
      <c r="D28" s="308">
        <v>21.653837402823498</v>
      </c>
    </row>
    <row r="29" spans="1:4" x14ac:dyDescent="0.2">
      <c r="A29" s="68" t="s">
        <v>0</v>
      </c>
      <c r="B29" s="308">
        <v>20.777291779911401</v>
      </c>
      <c r="C29" s="308">
        <v>22.9300141945325</v>
      </c>
      <c r="D29" s="308">
        <v>21.899960807089599</v>
      </c>
    </row>
    <row r="30" spans="1:4" x14ac:dyDescent="0.2">
      <c r="A30" s="68" t="s">
        <v>19</v>
      </c>
      <c r="B30" s="308">
        <v>20.790315300228698</v>
      </c>
      <c r="C30" s="308">
        <v>22.931827822641701</v>
      </c>
      <c r="D30" s="308">
        <v>22.151841953187802</v>
      </c>
    </row>
    <row r="31" spans="1:4" x14ac:dyDescent="0.2">
      <c r="A31" s="68" t="s">
        <v>5</v>
      </c>
      <c r="B31" s="308">
        <v>20.843105952384601</v>
      </c>
      <c r="C31" s="308">
        <v>22.751896392094299</v>
      </c>
      <c r="D31" s="308">
        <v>22.2522191125028</v>
      </c>
    </row>
    <row r="32" spans="1:4" x14ac:dyDescent="0.2">
      <c r="A32" s="68" t="s">
        <v>17</v>
      </c>
      <c r="B32" s="308">
        <v>20.925469630985202</v>
      </c>
      <c r="C32" s="308">
        <v>22.985870047565601</v>
      </c>
      <c r="D32" s="308">
        <v>22.276276711259701</v>
      </c>
    </row>
    <row r="33" spans="1:4" x14ac:dyDescent="0.2">
      <c r="A33" s="68" t="s">
        <v>32</v>
      </c>
      <c r="B33" s="308">
        <v>21.0075617273407</v>
      </c>
      <c r="C33" s="308">
        <v>22.5560607643807</v>
      </c>
      <c r="D33" s="308">
        <v>22.5290356545365</v>
      </c>
    </row>
    <row r="34" spans="1:4" x14ac:dyDescent="0.2">
      <c r="A34" s="68" t="s">
        <v>9</v>
      </c>
      <c r="B34" s="308">
        <v>21.077008395349399</v>
      </c>
      <c r="C34" s="308">
        <v>23.258350700889402</v>
      </c>
      <c r="D34" s="308">
        <v>22.141952230083</v>
      </c>
    </row>
    <row r="35" spans="1:4" x14ac:dyDescent="0.2">
      <c r="A35" s="68" t="s">
        <v>20</v>
      </c>
      <c r="B35" s="308">
        <v>21.138229879155599</v>
      </c>
      <c r="C35" s="308">
        <v>23.516755578201199</v>
      </c>
      <c r="D35" s="308">
        <v>21.7248368508683</v>
      </c>
    </row>
    <row r="36" spans="1:4" x14ac:dyDescent="0.2">
      <c r="A36" s="68" t="s">
        <v>21</v>
      </c>
      <c r="B36" s="308">
        <v>21.2487208366021</v>
      </c>
      <c r="C36" s="308">
        <v>22.943960015792499</v>
      </c>
      <c r="D36" s="308">
        <v>22.751320011652702</v>
      </c>
    </row>
    <row r="37" spans="1:4" x14ac:dyDescent="0.2">
      <c r="A37" s="68" t="s">
        <v>24</v>
      </c>
      <c r="B37" s="308">
        <v>21.343123932643302</v>
      </c>
      <c r="C37" s="308">
        <v>22.760003504898702</v>
      </c>
      <c r="D37" s="308">
        <v>22.751264588954701</v>
      </c>
    </row>
    <row r="38" spans="1:4" x14ac:dyDescent="0.2">
      <c r="A38" s="68" t="s">
        <v>6</v>
      </c>
      <c r="B38" s="308">
        <v>21.692625702559699</v>
      </c>
      <c r="C38" s="308">
        <v>23.109885538647401</v>
      </c>
      <c r="D38" s="308">
        <v>23.075736021548</v>
      </c>
    </row>
    <row r="39" spans="1:4" x14ac:dyDescent="0.2">
      <c r="A39" s="68" t="s">
        <v>15</v>
      </c>
      <c r="B39" s="308">
        <v>21.783888796840898</v>
      </c>
      <c r="C39" s="308">
        <v>23.1657445636733</v>
      </c>
      <c r="D39" s="308">
        <v>23.196788509531899</v>
      </c>
    </row>
  </sheetData>
  <autoFilter ref="A6:D39" xr:uid="{8ABB98BA-BD0E-4E96-824E-17817A86954D}"/>
  <mergeCells count="1">
    <mergeCell ref="H1:I1"/>
  </mergeCells>
  <hyperlinks>
    <hyperlink ref="H1:I1" location="Index!A1" display="Regresar al Índice" xr:uid="{26A8457D-FE6A-41E6-9DF2-B814704CD26B}"/>
  </hyperlink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7"/>
  <dimension ref="A1:I159"/>
  <sheetViews>
    <sheetView workbookViewId="0"/>
  </sheetViews>
  <sheetFormatPr baseColWidth="10" defaultRowHeight="14.25" x14ac:dyDescent="0.2"/>
  <cols>
    <col min="1" max="16384" width="11.42578125" style="63"/>
  </cols>
  <sheetData>
    <row r="1" spans="1:9" x14ac:dyDescent="0.2">
      <c r="A1" s="13" t="s">
        <v>1223</v>
      </c>
      <c r="H1" s="291" t="s">
        <v>38</v>
      </c>
      <c r="I1" s="291"/>
    </row>
    <row r="6" spans="1:9" ht="26.25" customHeight="1" x14ac:dyDescent="0.2">
      <c r="A6" s="65" t="s">
        <v>526</v>
      </c>
      <c r="B6" s="65" t="s">
        <v>789</v>
      </c>
      <c r="C6" s="63" t="s">
        <v>138</v>
      </c>
    </row>
    <row r="7" spans="1:9" x14ac:dyDescent="0.2">
      <c r="A7" s="65" t="s">
        <v>1108</v>
      </c>
      <c r="B7" s="66">
        <v>3.7416875574840001</v>
      </c>
      <c r="C7" s="63">
        <f>RANK(B7,B$7:B$22,1)</f>
        <v>8</v>
      </c>
    </row>
    <row r="8" spans="1:9" x14ac:dyDescent="0.2">
      <c r="A8" s="65" t="s">
        <v>1109</v>
      </c>
      <c r="B8" s="66">
        <v>3.0337539248579999</v>
      </c>
      <c r="C8" s="63">
        <f t="shared" ref="C8:C22" si="0">RANK(B8,B$7:B$22,1)</f>
        <v>4</v>
      </c>
    </row>
    <row r="9" spans="1:9" x14ac:dyDescent="0.2">
      <c r="A9" s="65" t="s">
        <v>1110</v>
      </c>
      <c r="B9" s="66">
        <v>3.85588618363</v>
      </c>
      <c r="C9" s="63">
        <f t="shared" si="0"/>
        <v>9</v>
      </c>
    </row>
    <row r="10" spans="1:9" x14ac:dyDescent="0.2">
      <c r="A10" s="65" t="s">
        <v>1111</v>
      </c>
      <c r="B10" s="66">
        <v>4.718677618249</v>
      </c>
      <c r="C10" s="63">
        <f t="shared" si="0"/>
        <v>11</v>
      </c>
    </row>
    <row r="11" spans="1:9" x14ac:dyDescent="0.2">
      <c r="A11" s="65" t="s">
        <v>1112</v>
      </c>
      <c r="B11" s="66">
        <v>5.4863964483740002</v>
      </c>
      <c r="C11" s="63">
        <f t="shared" si="0"/>
        <v>16</v>
      </c>
    </row>
    <row r="12" spans="1:9" x14ac:dyDescent="0.2">
      <c r="A12" s="65" t="s">
        <v>1113</v>
      </c>
      <c r="B12" s="66">
        <v>5.2730102533460004</v>
      </c>
      <c r="C12" s="63">
        <f t="shared" si="0"/>
        <v>14</v>
      </c>
    </row>
    <row r="13" spans="1:9" x14ac:dyDescent="0.2">
      <c r="A13" s="65" t="s">
        <v>1114</v>
      </c>
      <c r="B13" s="66">
        <v>5.3135037045239999</v>
      </c>
      <c r="C13" s="63">
        <f t="shared" si="0"/>
        <v>15</v>
      </c>
    </row>
    <row r="14" spans="1:9" x14ac:dyDescent="0.2">
      <c r="A14" s="65" t="s">
        <v>1115</v>
      </c>
      <c r="B14" s="66">
        <v>5.1298541949379999</v>
      </c>
      <c r="C14" s="63">
        <f t="shared" si="0"/>
        <v>13</v>
      </c>
    </row>
    <row r="15" spans="1:9" x14ac:dyDescent="0.2">
      <c r="A15" s="65" t="s">
        <v>1116</v>
      </c>
      <c r="B15" s="66">
        <v>4.8848859537919997</v>
      </c>
      <c r="C15" s="63">
        <f t="shared" si="0"/>
        <v>12</v>
      </c>
    </row>
    <row r="16" spans="1:9" x14ac:dyDescent="0.2">
      <c r="A16" s="65" t="s">
        <v>1117</v>
      </c>
      <c r="B16" s="66">
        <v>4.290843954763</v>
      </c>
      <c r="C16" s="63">
        <f t="shared" si="0"/>
        <v>10</v>
      </c>
    </row>
    <row r="17" spans="1:3" x14ac:dyDescent="0.2">
      <c r="A17" s="65" t="s">
        <v>1118</v>
      </c>
      <c r="B17" s="66">
        <v>3.3433010500020002</v>
      </c>
      <c r="C17" s="63">
        <f t="shared" si="0"/>
        <v>7</v>
      </c>
    </row>
    <row r="18" spans="1:3" x14ac:dyDescent="0.2">
      <c r="A18" s="65" t="s">
        <v>830</v>
      </c>
      <c r="B18" s="66">
        <v>2.660853046667</v>
      </c>
      <c r="C18" s="63">
        <f t="shared" si="0"/>
        <v>2</v>
      </c>
    </row>
    <row r="19" spans="1:3" x14ac:dyDescent="0.2">
      <c r="A19" s="65" t="s">
        <v>840</v>
      </c>
      <c r="B19" s="66">
        <v>2.5936000233329999</v>
      </c>
      <c r="C19" s="63">
        <f t="shared" si="0"/>
        <v>1</v>
      </c>
    </row>
    <row r="20" spans="1:3" x14ac:dyDescent="0.2">
      <c r="A20" s="65" t="s">
        <v>849</v>
      </c>
      <c r="B20" s="66">
        <v>3.1401514633329999</v>
      </c>
      <c r="C20" s="63">
        <f t="shared" si="0"/>
        <v>5</v>
      </c>
    </row>
    <row r="21" spans="1:3" x14ac:dyDescent="0.2">
      <c r="A21" s="65" t="s">
        <v>858</v>
      </c>
      <c r="B21" s="66">
        <v>2.89</v>
      </c>
      <c r="C21" s="63">
        <f t="shared" si="0"/>
        <v>3</v>
      </c>
    </row>
    <row r="22" spans="1:3" x14ac:dyDescent="0.2">
      <c r="A22" s="65" t="s">
        <v>1119</v>
      </c>
      <c r="B22" s="66">
        <v>3.2266999999999939</v>
      </c>
      <c r="C22" s="63">
        <f t="shared" si="0"/>
        <v>6</v>
      </c>
    </row>
    <row r="159" spans="2:2" x14ac:dyDescent="0.2">
      <c r="B159" s="218"/>
    </row>
  </sheetData>
  <mergeCells count="1">
    <mergeCell ref="H1:I1"/>
  </mergeCells>
  <hyperlinks>
    <hyperlink ref="H1:I1" location="Index!A1" display="Regresar al Índice" xr:uid="{00000000-0004-0000-3700-000000000000}"/>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8"/>
  <dimension ref="A1:I159"/>
  <sheetViews>
    <sheetView workbookViewId="0"/>
  </sheetViews>
  <sheetFormatPr baseColWidth="10" defaultRowHeight="14.25" x14ac:dyDescent="0.2"/>
  <cols>
    <col min="1" max="1" width="25" style="63" customWidth="1"/>
    <col min="2" max="16384" width="11.42578125" style="63"/>
  </cols>
  <sheetData>
    <row r="1" spans="1:9" x14ac:dyDescent="0.2">
      <c r="A1" s="13" t="s">
        <v>1224</v>
      </c>
      <c r="H1" s="291" t="s">
        <v>38</v>
      </c>
      <c r="I1" s="291"/>
    </row>
    <row r="6" spans="1:9" ht="26.25" customHeight="1" x14ac:dyDescent="0.2">
      <c r="A6" s="63" t="s">
        <v>808</v>
      </c>
      <c r="B6" s="63" t="s">
        <v>809</v>
      </c>
    </row>
    <row r="7" spans="1:9" x14ac:dyDescent="0.2">
      <c r="A7" s="63" t="s">
        <v>21</v>
      </c>
      <c r="B7" s="64">
        <v>1.1933999999999969</v>
      </c>
    </row>
    <row r="8" spans="1:9" x14ac:dyDescent="0.2">
      <c r="A8" s="63" t="s">
        <v>16</v>
      </c>
      <c r="B8" s="64">
        <v>1.3730000000000047</v>
      </c>
    </row>
    <row r="9" spans="1:9" x14ac:dyDescent="0.2">
      <c r="A9" s="63" t="s">
        <v>15</v>
      </c>
      <c r="B9" s="64">
        <v>1.8333999999999975</v>
      </c>
    </row>
    <row r="10" spans="1:9" x14ac:dyDescent="0.2">
      <c r="A10" s="63" t="s">
        <v>4</v>
      </c>
      <c r="B10" s="64">
        <v>1.8536000000000001</v>
      </c>
    </row>
    <row r="11" spans="1:9" x14ac:dyDescent="0.2">
      <c r="A11" s="63" t="s">
        <v>19</v>
      </c>
      <c r="B11" s="64">
        <v>1.8920999999999992</v>
      </c>
    </row>
    <row r="12" spans="1:9" x14ac:dyDescent="0.2">
      <c r="A12" s="63" t="s">
        <v>32</v>
      </c>
      <c r="B12" s="64">
        <v>2.0227000000000004</v>
      </c>
    </row>
    <row r="13" spans="1:9" x14ac:dyDescent="0.2">
      <c r="A13" s="63" t="s">
        <v>26</v>
      </c>
      <c r="B13" s="64">
        <v>2.2845999999999975</v>
      </c>
    </row>
    <row r="14" spans="1:9" x14ac:dyDescent="0.2">
      <c r="A14" s="63" t="s">
        <v>6</v>
      </c>
      <c r="B14" s="64">
        <v>2.3730999999999938</v>
      </c>
    </row>
    <row r="15" spans="1:9" x14ac:dyDescent="0.2">
      <c r="A15" s="63" t="s">
        <v>33</v>
      </c>
      <c r="B15" s="64">
        <v>2.5096999999999952</v>
      </c>
    </row>
    <row r="16" spans="1:9" x14ac:dyDescent="0.2">
      <c r="A16" s="63" t="s">
        <v>11</v>
      </c>
      <c r="B16" s="64">
        <v>2.5520000000000067</v>
      </c>
    </row>
    <row r="17" spans="1:2" x14ac:dyDescent="0.2">
      <c r="A17" s="63" t="s">
        <v>31</v>
      </c>
      <c r="B17" s="64">
        <v>2.6300999999999988</v>
      </c>
    </row>
    <row r="18" spans="1:2" x14ac:dyDescent="0.2">
      <c r="A18" s="63" t="s">
        <v>5</v>
      </c>
      <c r="B18" s="64">
        <v>2.6381999999999977</v>
      </c>
    </row>
    <row r="19" spans="1:2" x14ac:dyDescent="0.2">
      <c r="A19" s="63" t="s">
        <v>18</v>
      </c>
      <c r="B19" s="64">
        <v>2.7263999999999982</v>
      </c>
    </row>
    <row r="20" spans="1:2" x14ac:dyDescent="0.2">
      <c r="A20" s="63" t="s">
        <v>20</v>
      </c>
      <c r="B20" s="64">
        <v>2.8555000000000064</v>
      </c>
    </row>
    <row r="21" spans="1:2" x14ac:dyDescent="0.2">
      <c r="A21" s="63" t="s">
        <v>12</v>
      </c>
      <c r="B21" s="64">
        <v>2.8829999999999956</v>
      </c>
    </row>
    <row r="22" spans="1:2" x14ac:dyDescent="0.2">
      <c r="A22" s="63" t="s">
        <v>17</v>
      </c>
      <c r="B22" s="64">
        <v>2.9251000000000005</v>
      </c>
    </row>
    <row r="23" spans="1:2" x14ac:dyDescent="0.2">
      <c r="A23" s="63" t="s">
        <v>25</v>
      </c>
      <c r="B23" s="64">
        <v>3.1453999999999951</v>
      </c>
    </row>
    <row r="24" spans="1:2" x14ac:dyDescent="0.2">
      <c r="A24" s="63" t="s">
        <v>27</v>
      </c>
      <c r="B24" s="64">
        <v>3.1774000000000058</v>
      </c>
    </row>
    <row r="25" spans="1:2" x14ac:dyDescent="0.2">
      <c r="A25" s="63" t="s">
        <v>0</v>
      </c>
      <c r="B25" s="64">
        <v>3.2266999999999939</v>
      </c>
    </row>
    <row r="26" spans="1:2" x14ac:dyDescent="0.2">
      <c r="A26" s="63" t="s">
        <v>8</v>
      </c>
      <c r="B26" s="64">
        <v>3.2646000000000015</v>
      </c>
    </row>
    <row r="27" spans="1:2" x14ac:dyDescent="0.2">
      <c r="A27" s="63" t="s">
        <v>3</v>
      </c>
      <c r="B27" s="64">
        <v>3.2783000000000015</v>
      </c>
    </row>
    <row r="28" spans="1:2" x14ac:dyDescent="0.2">
      <c r="A28" s="63" t="s">
        <v>29</v>
      </c>
      <c r="B28" s="64">
        <v>3.2831999999999937</v>
      </c>
    </row>
    <row r="29" spans="1:2" x14ac:dyDescent="0.2">
      <c r="A29" s="63" t="s">
        <v>7</v>
      </c>
      <c r="B29" s="64">
        <v>3.303600000000003</v>
      </c>
    </row>
    <row r="30" spans="1:2" x14ac:dyDescent="0.2">
      <c r="A30" s="63" t="s">
        <v>1</v>
      </c>
      <c r="B30" s="64">
        <v>3.5144999999999982</v>
      </c>
    </row>
    <row r="31" spans="1:2" x14ac:dyDescent="0.2">
      <c r="A31" s="63" t="s">
        <v>24</v>
      </c>
      <c r="B31" s="64">
        <v>3.537700000000001</v>
      </c>
    </row>
    <row r="32" spans="1:2" x14ac:dyDescent="0.2">
      <c r="A32" s="63" t="s">
        <v>22</v>
      </c>
      <c r="B32" s="64">
        <v>3.6033999999999935</v>
      </c>
    </row>
    <row r="33" spans="1:2" x14ac:dyDescent="0.2">
      <c r="A33" s="63" t="s">
        <v>30</v>
      </c>
      <c r="B33" s="64">
        <v>3.609800000000007</v>
      </c>
    </row>
    <row r="34" spans="1:2" x14ac:dyDescent="0.2">
      <c r="A34" s="63" t="s">
        <v>14</v>
      </c>
      <c r="B34" s="64">
        <v>3.7673000000000059</v>
      </c>
    </row>
    <row r="35" spans="1:2" x14ac:dyDescent="0.2">
      <c r="A35" s="63" t="s">
        <v>28</v>
      </c>
      <c r="B35" s="64">
        <v>4.4759999999999991</v>
      </c>
    </row>
    <row r="36" spans="1:2" x14ac:dyDescent="0.2">
      <c r="A36" s="63" t="s">
        <v>23</v>
      </c>
      <c r="B36" s="64">
        <v>4.5591000000000008</v>
      </c>
    </row>
    <row r="37" spans="1:2" x14ac:dyDescent="0.2">
      <c r="A37" s="63" t="s">
        <v>13</v>
      </c>
      <c r="B37" s="64">
        <v>4.934899999999999</v>
      </c>
    </row>
    <row r="38" spans="1:2" x14ac:dyDescent="0.2">
      <c r="A38" s="63" t="s">
        <v>10</v>
      </c>
      <c r="B38" s="64">
        <v>5.5114999999999981</v>
      </c>
    </row>
    <row r="39" spans="1:2" x14ac:dyDescent="0.2">
      <c r="A39" s="63" t="s">
        <v>9</v>
      </c>
      <c r="B39" s="64">
        <v>6.3132999999999981</v>
      </c>
    </row>
    <row r="159" spans="2:2" x14ac:dyDescent="0.2">
      <c r="B159" s="218"/>
    </row>
  </sheetData>
  <autoFilter ref="A6:B6" xr:uid="{00000000-0009-0000-0000-000038000000}">
    <sortState ref="A7:B39">
      <sortCondition ref="B6"/>
    </sortState>
  </autoFilter>
  <mergeCells count="1">
    <mergeCell ref="H1:I1"/>
  </mergeCells>
  <hyperlinks>
    <hyperlink ref="H1:I1" location="Index!A1" display="Regresar al Índice" xr:uid="{00000000-0004-0000-3800-000000000000}"/>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9"/>
  <dimension ref="A1:I159"/>
  <sheetViews>
    <sheetView workbookViewId="0"/>
  </sheetViews>
  <sheetFormatPr baseColWidth="10" defaultRowHeight="14.25" x14ac:dyDescent="0.2"/>
  <cols>
    <col min="1" max="1" width="20" style="63" customWidth="1"/>
    <col min="2" max="16384" width="11.42578125" style="63"/>
  </cols>
  <sheetData>
    <row r="1" spans="1:9" x14ac:dyDescent="0.2">
      <c r="A1" s="13" t="s">
        <v>1225</v>
      </c>
      <c r="H1" s="291" t="s">
        <v>38</v>
      </c>
      <c r="I1" s="291"/>
    </row>
    <row r="6" spans="1:9" ht="26.25" customHeight="1" x14ac:dyDescent="0.2">
      <c r="A6" s="63" t="s">
        <v>808</v>
      </c>
      <c r="B6" s="63" t="s">
        <v>877</v>
      </c>
    </row>
    <row r="7" spans="1:9" x14ac:dyDescent="0.2">
      <c r="A7" s="63" t="s">
        <v>3</v>
      </c>
      <c r="B7" s="64">
        <v>-1.6482000000000028</v>
      </c>
    </row>
    <row r="8" spans="1:9" x14ac:dyDescent="0.2">
      <c r="A8" s="63" t="s">
        <v>16</v>
      </c>
      <c r="B8" s="64">
        <v>-1.5856999999999886</v>
      </c>
    </row>
    <row r="9" spans="1:9" x14ac:dyDescent="0.2">
      <c r="A9" s="63" t="s">
        <v>19</v>
      </c>
      <c r="B9" s="64">
        <v>-1.397900000000007</v>
      </c>
    </row>
    <row r="10" spans="1:9" x14ac:dyDescent="0.2">
      <c r="A10" s="63" t="s">
        <v>31</v>
      </c>
      <c r="B10" s="64">
        <v>-1.3187000000000069</v>
      </c>
    </row>
    <row r="11" spans="1:9" x14ac:dyDescent="0.2">
      <c r="A11" s="63" t="s">
        <v>28</v>
      </c>
      <c r="B11" s="64">
        <v>-1.2715000000000032</v>
      </c>
    </row>
    <row r="12" spans="1:9" x14ac:dyDescent="0.2">
      <c r="A12" s="63" t="s">
        <v>23</v>
      </c>
      <c r="B12" s="64">
        <v>-1.1447000000000003</v>
      </c>
    </row>
    <row r="13" spans="1:9" x14ac:dyDescent="0.2">
      <c r="A13" s="63" t="s">
        <v>20</v>
      </c>
      <c r="B13" s="64">
        <v>-1.0097999999999985</v>
      </c>
    </row>
    <row r="14" spans="1:9" x14ac:dyDescent="0.2">
      <c r="A14" s="63" t="s">
        <v>12</v>
      </c>
      <c r="B14" s="64">
        <v>-0.86310000000000286</v>
      </c>
    </row>
    <row r="15" spans="1:9" x14ac:dyDescent="0.2">
      <c r="A15" s="63" t="s">
        <v>14</v>
      </c>
      <c r="B15" s="64">
        <v>-0.80809999999999604</v>
      </c>
    </row>
    <row r="16" spans="1:9" x14ac:dyDescent="0.2">
      <c r="A16" s="63" t="s">
        <v>27</v>
      </c>
      <c r="B16" s="64">
        <v>-0.78579999999999472</v>
      </c>
    </row>
    <row r="17" spans="1:2" x14ac:dyDescent="0.2">
      <c r="A17" s="63" t="s">
        <v>21</v>
      </c>
      <c r="B17" s="64">
        <v>-0.716700000000003</v>
      </c>
    </row>
    <row r="18" spans="1:2" x14ac:dyDescent="0.2">
      <c r="A18" s="63" t="s">
        <v>6</v>
      </c>
      <c r="B18" s="64">
        <v>-0.68650000000000944</v>
      </c>
    </row>
    <row r="19" spans="1:2" x14ac:dyDescent="0.2">
      <c r="A19" s="63" t="s">
        <v>25</v>
      </c>
      <c r="B19" s="64">
        <v>-0.61120000000001085</v>
      </c>
    </row>
    <row r="20" spans="1:2" x14ac:dyDescent="0.2">
      <c r="A20" s="63" t="s">
        <v>7</v>
      </c>
      <c r="B20" s="64">
        <v>-0.55329999999999302</v>
      </c>
    </row>
    <row r="21" spans="1:2" x14ac:dyDescent="0.2">
      <c r="A21" s="63" t="s">
        <v>33</v>
      </c>
      <c r="B21" s="64">
        <v>-0.44890000000000896</v>
      </c>
    </row>
    <row r="22" spans="1:2" x14ac:dyDescent="0.2">
      <c r="A22" s="63" t="s">
        <v>24</v>
      </c>
      <c r="B22" s="64">
        <v>-0.43299999999999272</v>
      </c>
    </row>
    <row r="23" spans="1:2" x14ac:dyDescent="0.2">
      <c r="A23" s="63" t="s">
        <v>30</v>
      </c>
      <c r="B23" s="64">
        <v>-0.33579999999999188</v>
      </c>
    </row>
    <row r="24" spans="1:2" x14ac:dyDescent="0.2">
      <c r="A24" s="63" t="s">
        <v>4</v>
      </c>
      <c r="B24" s="64">
        <v>-0.29000000000000625</v>
      </c>
    </row>
    <row r="25" spans="1:2" x14ac:dyDescent="0.2">
      <c r="A25" s="63" t="s">
        <v>11</v>
      </c>
      <c r="B25" s="64">
        <v>-0.19109999999999161</v>
      </c>
    </row>
    <row r="26" spans="1:2" x14ac:dyDescent="0.2">
      <c r="A26" s="63" t="s">
        <v>1</v>
      </c>
      <c r="B26" s="64">
        <v>-0.15040000000000475</v>
      </c>
    </row>
    <row r="27" spans="1:2" x14ac:dyDescent="0.2">
      <c r="A27" s="63" t="s">
        <v>13</v>
      </c>
      <c r="B27" s="64">
        <v>-7.4100000000001387E-2</v>
      </c>
    </row>
    <row r="28" spans="1:2" x14ac:dyDescent="0.2">
      <c r="A28" s="63" t="s">
        <v>32</v>
      </c>
      <c r="B28" s="64">
        <v>-5.9100000000000819E-2</v>
      </c>
    </row>
    <row r="29" spans="1:2" x14ac:dyDescent="0.2">
      <c r="A29" s="63" t="s">
        <v>26</v>
      </c>
      <c r="B29" s="64">
        <v>9.2100000000002069E-2</v>
      </c>
    </row>
    <row r="30" spans="1:2" x14ac:dyDescent="0.2">
      <c r="A30" s="63" t="s">
        <v>29</v>
      </c>
      <c r="B30" s="64">
        <v>0.1302999999999912</v>
      </c>
    </row>
    <row r="31" spans="1:2" x14ac:dyDescent="0.2">
      <c r="A31" s="63" t="s">
        <v>0</v>
      </c>
      <c r="B31" s="64">
        <v>0.24209999999999354</v>
      </c>
    </row>
    <row r="32" spans="1:2" x14ac:dyDescent="0.2">
      <c r="A32" s="63" t="s">
        <v>5</v>
      </c>
      <c r="B32" s="64">
        <v>0.24249999999999261</v>
      </c>
    </row>
    <row r="33" spans="1:2" x14ac:dyDescent="0.2">
      <c r="A33" s="63" t="s">
        <v>22</v>
      </c>
      <c r="B33" s="64">
        <v>0.27289999999999281</v>
      </c>
    </row>
    <row r="34" spans="1:2" x14ac:dyDescent="0.2">
      <c r="A34" s="63" t="s">
        <v>18</v>
      </c>
      <c r="B34" s="64">
        <v>0.46339999999999293</v>
      </c>
    </row>
    <row r="35" spans="1:2" x14ac:dyDescent="0.2">
      <c r="A35" s="63" t="s">
        <v>8</v>
      </c>
      <c r="B35" s="64">
        <v>0.617999999999995</v>
      </c>
    </row>
    <row r="36" spans="1:2" x14ac:dyDescent="0.2">
      <c r="A36" s="63" t="s">
        <v>15</v>
      </c>
      <c r="B36" s="64">
        <v>0.69819999999999993</v>
      </c>
    </row>
    <row r="37" spans="1:2" x14ac:dyDescent="0.2">
      <c r="A37" s="63" t="s">
        <v>17</v>
      </c>
      <c r="B37" s="64">
        <v>0.97669999999999391</v>
      </c>
    </row>
    <row r="38" spans="1:2" x14ac:dyDescent="0.2">
      <c r="A38" s="63" t="s">
        <v>9</v>
      </c>
      <c r="B38" s="64">
        <v>1.0189999999999912</v>
      </c>
    </row>
    <row r="39" spans="1:2" x14ac:dyDescent="0.2">
      <c r="A39" s="63" t="s">
        <v>10</v>
      </c>
      <c r="B39" s="64">
        <v>1.5057999999999936</v>
      </c>
    </row>
    <row r="159" spans="2:2" x14ac:dyDescent="0.2">
      <c r="B159" s="218"/>
    </row>
  </sheetData>
  <autoFilter ref="A6:B6" xr:uid="{00000000-0009-0000-0000-000039000000}">
    <sortState ref="A7:B39">
      <sortCondition ref="B6"/>
    </sortState>
  </autoFilter>
  <mergeCells count="1">
    <mergeCell ref="H1:I1"/>
  </mergeCells>
  <hyperlinks>
    <hyperlink ref="H1:I1" location="Index!A1" display="Regresar al Índice" xr:uid="{00000000-0004-0000-3900-000000000000}"/>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C8FBA-ABCA-48F6-9809-F7B494FB1A8A}">
  <sheetPr codeName="Hoja67"/>
  <dimension ref="A1:J445"/>
  <sheetViews>
    <sheetView topLeftCell="A261" zoomScale="98" zoomScaleNormal="98" workbookViewId="0"/>
  </sheetViews>
  <sheetFormatPr baseColWidth="10" defaultColWidth="9.140625" defaultRowHeight="14.25" x14ac:dyDescent="0.2"/>
  <cols>
    <col min="1" max="2" width="9.140625" style="68"/>
    <col min="3" max="3" width="60.7109375" style="68" customWidth="1"/>
    <col min="4" max="4" width="7.7109375" style="68" customWidth="1"/>
    <col min="5" max="6" width="11.7109375" style="68" customWidth="1"/>
    <col min="7" max="7" width="8.85546875" style="68" bestFit="1" customWidth="1"/>
    <col min="8" max="8" width="4.7109375" style="68" customWidth="1"/>
    <col min="9" max="9" width="11.5703125" style="68" bestFit="1" customWidth="1"/>
    <col min="10" max="16384" width="9.140625" style="68"/>
  </cols>
  <sheetData>
    <row r="1" spans="1:10" x14ac:dyDescent="0.2">
      <c r="A1" s="13" t="s">
        <v>1226</v>
      </c>
      <c r="D1" s="68" t="s">
        <v>54</v>
      </c>
      <c r="E1" s="68" t="s">
        <v>54</v>
      </c>
      <c r="F1" s="68" t="s">
        <v>54</v>
      </c>
      <c r="G1" s="68" t="s">
        <v>54</v>
      </c>
      <c r="H1" s="291" t="s">
        <v>38</v>
      </c>
      <c r="I1" s="291"/>
      <c r="J1" s="68" t="s">
        <v>54</v>
      </c>
    </row>
    <row r="2" spans="1:10" x14ac:dyDescent="0.2">
      <c r="A2" s="68" t="s">
        <v>152</v>
      </c>
      <c r="D2" s="68" t="s">
        <v>54</v>
      </c>
      <c r="E2" s="68" t="s">
        <v>54</v>
      </c>
      <c r="F2" s="68" t="s">
        <v>54</v>
      </c>
      <c r="G2" s="68" t="s">
        <v>54</v>
      </c>
      <c r="H2" s="68" t="s">
        <v>54</v>
      </c>
      <c r="I2" s="68" t="s">
        <v>54</v>
      </c>
    </row>
    <row r="6" spans="1:10" x14ac:dyDescent="0.2">
      <c r="B6" s="68" t="s">
        <v>455</v>
      </c>
      <c r="C6" s="68" t="s">
        <v>0</v>
      </c>
      <c r="D6" s="68" t="s">
        <v>650</v>
      </c>
      <c r="E6" s="68" t="s">
        <v>651</v>
      </c>
      <c r="F6" s="68" t="s">
        <v>652</v>
      </c>
      <c r="G6" s="306" t="s">
        <v>649</v>
      </c>
      <c r="H6" s="68" t="s">
        <v>653</v>
      </c>
      <c r="I6" s="68" t="s">
        <v>654</v>
      </c>
    </row>
    <row r="7" spans="1:10" x14ac:dyDescent="0.2">
      <c r="A7" s="68">
        <v>2000</v>
      </c>
      <c r="B7" s="68" t="s">
        <v>738</v>
      </c>
      <c r="C7" s="307">
        <v>986809</v>
      </c>
      <c r="F7" s="68">
        <v>688</v>
      </c>
      <c r="G7" s="202">
        <v>2000</v>
      </c>
      <c r="H7" s="68">
        <v>1</v>
      </c>
      <c r="I7" s="68">
        <v>688</v>
      </c>
    </row>
    <row r="8" spans="1:10" x14ac:dyDescent="0.2">
      <c r="B8" s="68" t="s">
        <v>739</v>
      </c>
      <c r="C8" s="307">
        <v>995832</v>
      </c>
      <c r="D8" s="68">
        <v>9.1436134044176054E-3</v>
      </c>
      <c r="F8" s="68">
        <v>9023</v>
      </c>
      <c r="G8" s="202">
        <v>2000</v>
      </c>
      <c r="H8" s="68">
        <v>2</v>
      </c>
      <c r="I8" s="68">
        <v>9711</v>
      </c>
    </row>
    <row r="9" spans="1:10" x14ac:dyDescent="0.2">
      <c r="B9" s="68" t="s">
        <v>677</v>
      </c>
      <c r="C9" s="307">
        <v>1001069</v>
      </c>
      <c r="D9" s="68">
        <v>5.258919175122001E-3</v>
      </c>
      <c r="F9" s="68">
        <v>5237</v>
      </c>
      <c r="G9" s="202">
        <v>2000</v>
      </c>
      <c r="H9" s="68">
        <v>3</v>
      </c>
      <c r="I9" s="68">
        <v>14948</v>
      </c>
    </row>
    <row r="10" spans="1:10" x14ac:dyDescent="0.2">
      <c r="B10" s="68" t="s">
        <v>733</v>
      </c>
      <c r="C10" s="307">
        <v>999403</v>
      </c>
      <c r="D10" s="68">
        <v>-1.6642209478068271E-3</v>
      </c>
      <c r="F10" s="68">
        <v>-1666</v>
      </c>
      <c r="G10" s="202">
        <v>2000</v>
      </c>
      <c r="H10" s="68">
        <v>4</v>
      </c>
      <c r="I10" s="68">
        <v>13282</v>
      </c>
    </row>
    <row r="11" spans="1:10" x14ac:dyDescent="0.2">
      <c r="B11" s="68" t="s">
        <v>737</v>
      </c>
      <c r="C11" s="307">
        <v>1002441</v>
      </c>
      <c r="D11" s="68">
        <v>3.0398147694172817E-3</v>
      </c>
      <c r="F11" s="68">
        <v>3038</v>
      </c>
      <c r="G11" s="202">
        <v>2000</v>
      </c>
      <c r="H11" s="68">
        <v>5</v>
      </c>
      <c r="I11" s="68">
        <v>16320</v>
      </c>
    </row>
    <row r="12" spans="1:10" x14ac:dyDescent="0.2">
      <c r="B12" s="68" t="s">
        <v>740</v>
      </c>
      <c r="C12" s="307">
        <v>1006280</v>
      </c>
      <c r="D12" s="68">
        <v>3.8296518199076868E-3</v>
      </c>
      <c r="F12" s="68">
        <v>3839</v>
      </c>
      <c r="G12" s="202">
        <v>2000</v>
      </c>
      <c r="H12" s="68">
        <v>6</v>
      </c>
      <c r="I12" s="68">
        <v>20159</v>
      </c>
    </row>
    <row r="13" spans="1:10" x14ac:dyDescent="0.2">
      <c r="B13" s="68" t="s">
        <v>741</v>
      </c>
      <c r="C13" s="307">
        <v>1019506</v>
      </c>
      <c r="D13" s="68">
        <v>1.3143459076996544E-2</v>
      </c>
      <c r="F13" s="68">
        <v>13226</v>
      </c>
      <c r="G13" s="202">
        <v>2000</v>
      </c>
      <c r="H13" s="68">
        <v>7</v>
      </c>
      <c r="I13" s="68">
        <v>33385</v>
      </c>
    </row>
    <row r="14" spans="1:10" x14ac:dyDescent="0.2">
      <c r="B14" s="68" t="s">
        <v>742</v>
      </c>
      <c r="C14" s="307">
        <v>1028391</v>
      </c>
      <c r="D14" s="68">
        <v>8.7150051103181969E-3</v>
      </c>
      <c r="F14" s="68">
        <v>8885</v>
      </c>
      <c r="G14" s="202">
        <v>2000</v>
      </c>
      <c r="H14" s="68">
        <v>8</v>
      </c>
      <c r="I14" s="68">
        <v>42270</v>
      </c>
    </row>
    <row r="15" spans="1:10" x14ac:dyDescent="0.2">
      <c r="B15" s="68" t="s">
        <v>743</v>
      </c>
      <c r="C15" s="307">
        <v>1035137</v>
      </c>
      <c r="D15" s="68">
        <v>6.559761802660713E-3</v>
      </c>
      <c r="F15" s="68">
        <v>6746</v>
      </c>
      <c r="G15" s="202">
        <v>2000</v>
      </c>
      <c r="H15" s="68">
        <v>9</v>
      </c>
      <c r="I15" s="68">
        <v>49016</v>
      </c>
    </row>
    <row r="16" spans="1:10" x14ac:dyDescent="0.2">
      <c r="B16" s="68" t="s">
        <v>744</v>
      </c>
      <c r="C16" s="307">
        <v>1046247</v>
      </c>
      <c r="D16" s="68">
        <v>1.0732878836327897E-2</v>
      </c>
      <c r="F16" s="68">
        <v>11110</v>
      </c>
      <c r="G16" s="202">
        <v>2000</v>
      </c>
      <c r="H16" s="68">
        <v>10</v>
      </c>
      <c r="I16" s="68">
        <v>60126</v>
      </c>
    </row>
    <row r="17" spans="1:10" x14ac:dyDescent="0.2">
      <c r="B17" s="68" t="s">
        <v>745</v>
      </c>
      <c r="C17" s="307">
        <v>1054346</v>
      </c>
      <c r="D17" s="68">
        <v>7.7410018857879681E-3</v>
      </c>
      <c r="F17" s="68">
        <v>8099</v>
      </c>
      <c r="G17" s="202">
        <v>2000</v>
      </c>
      <c r="H17" s="68">
        <v>11</v>
      </c>
      <c r="I17" s="68">
        <v>68225</v>
      </c>
    </row>
    <row r="18" spans="1:10" x14ac:dyDescent="0.2">
      <c r="B18" s="68" t="s">
        <v>746</v>
      </c>
      <c r="C18" s="307">
        <v>1034215</v>
      </c>
      <c r="D18" s="68">
        <v>-1.909335265652834E-2</v>
      </c>
      <c r="F18" s="68">
        <v>-20131</v>
      </c>
      <c r="G18" s="202">
        <v>2000</v>
      </c>
      <c r="H18" s="68">
        <v>12</v>
      </c>
      <c r="I18" s="68">
        <v>48094</v>
      </c>
    </row>
    <row r="19" spans="1:10" x14ac:dyDescent="0.2">
      <c r="A19" s="68">
        <v>2001</v>
      </c>
      <c r="B19" s="68" t="s">
        <v>738</v>
      </c>
      <c r="C19" s="307">
        <v>1034052</v>
      </c>
      <c r="D19" s="68">
        <v>-1.5760746073112397E-4</v>
      </c>
      <c r="E19" s="68">
        <v>4.7874512696985949E-2</v>
      </c>
      <c r="F19" s="68">
        <v>-163</v>
      </c>
      <c r="G19" s="202">
        <v>2001</v>
      </c>
      <c r="H19" s="68">
        <v>1</v>
      </c>
      <c r="I19" s="68">
        <v>-163</v>
      </c>
      <c r="J19" s="296"/>
    </row>
    <row r="20" spans="1:10" x14ac:dyDescent="0.2">
      <c r="B20" s="68" t="s">
        <v>739</v>
      </c>
      <c r="C20" s="307">
        <v>1033583</v>
      </c>
      <c r="D20" s="68">
        <v>-4.5355552718817638E-4</v>
      </c>
      <c r="E20" s="68">
        <v>3.7909004731721874E-2</v>
      </c>
      <c r="F20" s="68">
        <v>-469</v>
      </c>
      <c r="G20" s="202">
        <v>2001</v>
      </c>
      <c r="H20" s="68">
        <v>2</v>
      </c>
      <c r="I20" s="68">
        <v>-632</v>
      </c>
    </row>
    <row r="21" spans="1:10" x14ac:dyDescent="0.2">
      <c r="B21" s="68" t="s">
        <v>677</v>
      </c>
      <c r="C21" s="307">
        <v>1026253</v>
      </c>
      <c r="D21" s="68">
        <v>-7.0918349082753629E-3</v>
      </c>
      <c r="E21" s="68">
        <v>2.5157107052560912E-2</v>
      </c>
      <c r="F21" s="68">
        <v>-7330</v>
      </c>
      <c r="G21" s="202">
        <v>2001</v>
      </c>
      <c r="H21" s="68">
        <v>3</v>
      </c>
      <c r="I21" s="68">
        <v>-7962</v>
      </c>
    </row>
    <row r="22" spans="1:10" x14ac:dyDescent="0.2">
      <c r="B22" s="68" t="s">
        <v>733</v>
      </c>
      <c r="C22" s="307">
        <v>1021573</v>
      </c>
      <c r="D22" s="68">
        <v>-4.5602789955303535E-3</v>
      </c>
      <c r="E22" s="68">
        <v>2.2183243396307617E-2</v>
      </c>
      <c r="F22" s="68">
        <v>-4680</v>
      </c>
      <c r="G22" s="202">
        <v>2001</v>
      </c>
      <c r="H22" s="68">
        <v>4</v>
      </c>
      <c r="I22" s="68">
        <v>-12642</v>
      </c>
    </row>
    <row r="23" spans="1:10" x14ac:dyDescent="0.2">
      <c r="B23" s="68" t="s">
        <v>737</v>
      </c>
      <c r="C23" s="307">
        <v>1017168</v>
      </c>
      <c r="D23" s="68">
        <v>-4.3119777049707153E-3</v>
      </c>
      <c r="E23" s="68">
        <v>1.4691138929872283E-2</v>
      </c>
      <c r="F23" s="68">
        <v>-4405</v>
      </c>
      <c r="G23" s="202">
        <v>2001</v>
      </c>
      <c r="H23" s="68">
        <v>5</v>
      </c>
      <c r="I23" s="68">
        <v>-17047</v>
      </c>
    </row>
    <row r="24" spans="1:10" x14ac:dyDescent="0.2">
      <c r="B24" s="68" t="s">
        <v>740</v>
      </c>
      <c r="C24" s="307">
        <v>1012668</v>
      </c>
      <c r="D24" s="68">
        <v>-4.42404794488227E-3</v>
      </c>
      <c r="E24" s="68">
        <v>6.3481337202369037E-3</v>
      </c>
      <c r="F24" s="68">
        <v>-4500</v>
      </c>
      <c r="G24" s="202">
        <v>2001</v>
      </c>
      <c r="H24" s="68">
        <v>6</v>
      </c>
      <c r="I24" s="68">
        <v>-21547</v>
      </c>
    </row>
    <row r="25" spans="1:10" x14ac:dyDescent="0.2">
      <c r="B25" s="68" t="s">
        <v>741</v>
      </c>
      <c r="C25" s="307">
        <v>1015524</v>
      </c>
      <c r="D25" s="68">
        <v>2.8202727843675834E-3</v>
      </c>
      <c r="E25" s="68">
        <v>-3.9058132075731056E-3</v>
      </c>
      <c r="F25" s="68">
        <v>2856</v>
      </c>
      <c r="G25" s="202">
        <v>2001</v>
      </c>
      <c r="H25" s="68">
        <v>7</v>
      </c>
      <c r="I25" s="68">
        <v>-18691</v>
      </c>
    </row>
    <row r="26" spans="1:10" x14ac:dyDescent="0.2">
      <c r="B26" s="68" t="s">
        <v>742</v>
      </c>
      <c r="C26" s="307">
        <v>1017448</v>
      </c>
      <c r="D26" s="68">
        <v>1.8945884095304955E-3</v>
      </c>
      <c r="E26" s="68">
        <v>-1.0640894367998199E-2</v>
      </c>
      <c r="F26" s="68">
        <v>1924</v>
      </c>
      <c r="G26" s="202">
        <v>2001</v>
      </c>
      <c r="H26" s="68">
        <v>8</v>
      </c>
      <c r="I26" s="68">
        <v>-16767</v>
      </c>
    </row>
    <row r="27" spans="1:10" x14ac:dyDescent="0.2">
      <c r="B27" s="68" t="s">
        <v>743</v>
      </c>
      <c r="C27" s="307">
        <v>1015693</v>
      </c>
      <c r="D27" s="68">
        <v>-1.7249038771514069E-3</v>
      </c>
      <c r="E27" s="68">
        <v>-1.8783987047125139E-2</v>
      </c>
      <c r="F27" s="68">
        <v>-1755</v>
      </c>
      <c r="G27" s="202">
        <v>2001</v>
      </c>
      <c r="H27" s="68">
        <v>9</v>
      </c>
      <c r="I27" s="68">
        <v>-18522</v>
      </c>
    </row>
    <row r="28" spans="1:10" x14ac:dyDescent="0.2">
      <c r="B28" s="68" t="s">
        <v>744</v>
      </c>
      <c r="C28" s="307">
        <v>1023232</v>
      </c>
      <c r="D28" s="68">
        <v>7.4225184184590898E-3</v>
      </c>
      <c r="E28" s="68">
        <v>-2.1997673589506106E-2</v>
      </c>
      <c r="F28" s="68">
        <v>7539</v>
      </c>
      <c r="G28" s="202">
        <v>2001</v>
      </c>
      <c r="H28" s="68">
        <v>10</v>
      </c>
      <c r="I28" s="68">
        <v>-10983</v>
      </c>
    </row>
    <row r="29" spans="1:10" x14ac:dyDescent="0.2">
      <c r="B29" s="68" t="s">
        <v>745</v>
      </c>
      <c r="C29" s="307">
        <v>1028481</v>
      </c>
      <c r="D29" s="68">
        <v>5.1298239304478077E-3</v>
      </c>
      <c r="E29" s="68">
        <v>-2.453179506537706E-2</v>
      </c>
      <c r="F29" s="68">
        <v>5249</v>
      </c>
      <c r="G29" s="202">
        <v>2001</v>
      </c>
      <c r="H29" s="68">
        <v>11</v>
      </c>
      <c r="I29" s="68">
        <v>-5734</v>
      </c>
    </row>
    <row r="30" spans="1:10" x14ac:dyDescent="0.2">
      <c r="B30" s="68" t="s">
        <v>746</v>
      </c>
      <c r="C30" s="307">
        <v>1011723</v>
      </c>
      <c r="D30" s="68">
        <v>-1.6293932508232967E-2</v>
      </c>
      <c r="E30" s="68">
        <v>-2.1747895747015855E-2</v>
      </c>
      <c r="F30" s="68">
        <v>-16758</v>
      </c>
      <c r="G30" s="202">
        <v>2001</v>
      </c>
      <c r="H30" s="68">
        <v>12</v>
      </c>
      <c r="I30" s="68">
        <v>-22492</v>
      </c>
    </row>
    <row r="31" spans="1:10" x14ac:dyDescent="0.2">
      <c r="A31" s="68">
        <v>2002</v>
      </c>
      <c r="B31" s="68" t="s">
        <v>738</v>
      </c>
      <c r="C31" s="307">
        <v>1011211</v>
      </c>
      <c r="D31" s="68">
        <v>-5.0606737219571762E-4</v>
      </c>
      <c r="E31" s="68">
        <v>-2.208883112261284E-2</v>
      </c>
      <c r="F31" s="68">
        <v>-512</v>
      </c>
      <c r="G31" s="202">
        <v>2002</v>
      </c>
      <c r="H31" s="68">
        <v>1</v>
      </c>
      <c r="I31" s="68">
        <v>-512</v>
      </c>
    </row>
    <row r="32" spans="1:10" x14ac:dyDescent="0.2">
      <c r="B32" s="68" t="s">
        <v>739</v>
      </c>
      <c r="C32" s="307">
        <v>1021306</v>
      </c>
      <c r="D32" s="68">
        <v>9.9830796935556076E-3</v>
      </c>
      <c r="E32" s="68">
        <v>-1.1878097840231527E-2</v>
      </c>
      <c r="F32" s="68">
        <v>10095</v>
      </c>
      <c r="G32" s="202">
        <v>2002</v>
      </c>
      <c r="H32" s="68">
        <v>2</v>
      </c>
      <c r="I32" s="68">
        <v>9583</v>
      </c>
    </row>
    <row r="33" spans="1:9" x14ac:dyDescent="0.2">
      <c r="B33" s="68" t="s">
        <v>677</v>
      </c>
      <c r="C33" s="307">
        <v>1017902</v>
      </c>
      <c r="D33" s="68">
        <v>-3.3329873710719049E-3</v>
      </c>
      <c r="E33" s="68">
        <v>-8.137369634973024E-3</v>
      </c>
      <c r="F33" s="68">
        <v>-3404</v>
      </c>
      <c r="G33" s="202">
        <v>2002</v>
      </c>
      <c r="H33" s="68">
        <v>3</v>
      </c>
      <c r="I33" s="68">
        <v>6179</v>
      </c>
    </row>
    <row r="34" spans="1:9" x14ac:dyDescent="0.2">
      <c r="B34" s="68" t="s">
        <v>733</v>
      </c>
      <c r="C34" s="307">
        <v>1025252</v>
      </c>
      <c r="D34" s="68">
        <v>7.2207344125465589E-3</v>
      </c>
      <c r="E34" s="68">
        <v>3.6013089617676908E-3</v>
      </c>
      <c r="F34" s="68">
        <v>7350</v>
      </c>
      <c r="G34" s="202">
        <v>2002</v>
      </c>
      <c r="H34" s="68">
        <v>4</v>
      </c>
      <c r="I34" s="68">
        <v>13529</v>
      </c>
    </row>
    <row r="35" spans="1:9" x14ac:dyDescent="0.2">
      <c r="B35" s="68" t="s">
        <v>737</v>
      </c>
      <c r="C35" s="307">
        <v>1020616</v>
      </c>
      <c r="D35" s="68">
        <v>-4.5218151244766913E-3</v>
      </c>
      <c r="E35" s="68">
        <v>3.3898038475452807E-3</v>
      </c>
      <c r="F35" s="68">
        <v>-4636</v>
      </c>
      <c r="G35" s="202">
        <v>2002</v>
      </c>
      <c r="H35" s="68">
        <v>5</v>
      </c>
      <c r="I35" s="68">
        <v>8893</v>
      </c>
    </row>
    <row r="36" spans="1:9" x14ac:dyDescent="0.2">
      <c r="B36" s="68" t="s">
        <v>740</v>
      </c>
      <c r="C36" s="307">
        <v>1017493</v>
      </c>
      <c r="D36" s="68">
        <v>-3.0599167561551344E-3</v>
      </c>
      <c r="E36" s="68">
        <v>4.7646415212092563E-3</v>
      </c>
      <c r="F36" s="68">
        <v>-3123</v>
      </c>
      <c r="G36" s="202">
        <v>2002</v>
      </c>
      <c r="H36" s="68">
        <v>6</v>
      </c>
      <c r="I36" s="68">
        <v>5770</v>
      </c>
    </row>
    <row r="37" spans="1:9" x14ac:dyDescent="0.2">
      <c r="B37" s="68" t="s">
        <v>741</v>
      </c>
      <c r="C37" s="307">
        <v>1023783</v>
      </c>
      <c r="D37" s="68">
        <v>6.1818607105896817E-3</v>
      </c>
      <c r="E37" s="68">
        <v>8.1327472319709937E-3</v>
      </c>
      <c r="F37" s="68">
        <v>6290</v>
      </c>
      <c r="G37" s="202">
        <v>2002</v>
      </c>
      <c r="H37" s="68">
        <v>7</v>
      </c>
      <c r="I37" s="68">
        <v>12060</v>
      </c>
    </row>
    <row r="38" spans="1:9" x14ac:dyDescent="0.2">
      <c r="B38" s="68" t="s">
        <v>742</v>
      </c>
      <c r="C38" s="307">
        <v>1022753</v>
      </c>
      <c r="D38" s="68">
        <v>-1.0060725759267752E-3</v>
      </c>
      <c r="E38" s="68">
        <v>5.2140256799364515E-3</v>
      </c>
      <c r="F38" s="68">
        <v>-1030</v>
      </c>
      <c r="G38" s="202">
        <v>2002</v>
      </c>
      <c r="H38" s="68">
        <v>8</v>
      </c>
      <c r="I38" s="68">
        <v>11030</v>
      </c>
    </row>
    <row r="39" spans="1:9" x14ac:dyDescent="0.2">
      <c r="B39" s="68" t="s">
        <v>743</v>
      </c>
      <c r="C39" s="307">
        <v>1029827</v>
      </c>
      <c r="D39" s="68">
        <v>6.9166260084301268E-3</v>
      </c>
      <c r="E39" s="68">
        <v>1.3915622141729811E-2</v>
      </c>
      <c r="F39" s="68">
        <v>7074</v>
      </c>
      <c r="G39" s="202">
        <v>2002</v>
      </c>
      <c r="H39" s="68">
        <v>9</v>
      </c>
      <c r="I39" s="68">
        <v>18104</v>
      </c>
    </row>
    <row r="40" spans="1:9" x14ac:dyDescent="0.2">
      <c r="B40" s="68" t="s">
        <v>744</v>
      </c>
      <c r="C40" s="307">
        <v>1038774</v>
      </c>
      <c r="D40" s="68">
        <v>8.6878669912520134E-3</v>
      </c>
      <c r="E40" s="68">
        <v>1.5189126219664839E-2</v>
      </c>
      <c r="F40" s="68">
        <v>8947</v>
      </c>
      <c r="G40" s="202">
        <v>2002</v>
      </c>
      <c r="H40" s="68">
        <v>10</v>
      </c>
      <c r="I40" s="68">
        <v>27051</v>
      </c>
    </row>
    <row r="41" spans="1:9" x14ac:dyDescent="0.2">
      <c r="B41" s="68" t="s">
        <v>745</v>
      </c>
      <c r="C41" s="307">
        <v>1046838</v>
      </c>
      <c r="D41" s="68">
        <v>7.7629975336310775E-3</v>
      </c>
      <c r="E41" s="68">
        <v>1.7848652527368003E-2</v>
      </c>
      <c r="F41" s="68">
        <v>8064</v>
      </c>
      <c r="G41" s="202">
        <v>2002</v>
      </c>
      <c r="H41" s="68">
        <v>11</v>
      </c>
      <c r="I41" s="68">
        <v>35115</v>
      </c>
    </row>
    <row r="42" spans="1:9" x14ac:dyDescent="0.2">
      <c r="B42" s="68" t="s">
        <v>746</v>
      </c>
      <c r="C42" s="307">
        <v>1029691</v>
      </c>
      <c r="D42" s="68">
        <v>-1.6379802796612219E-2</v>
      </c>
      <c r="E42" s="68">
        <v>1.7759801842994527E-2</v>
      </c>
      <c r="F42" s="68">
        <v>-17147</v>
      </c>
      <c r="G42" s="202">
        <v>2002</v>
      </c>
      <c r="H42" s="68">
        <v>12</v>
      </c>
      <c r="I42" s="68">
        <v>17968</v>
      </c>
    </row>
    <row r="43" spans="1:9" x14ac:dyDescent="0.2">
      <c r="A43" s="68">
        <v>2003</v>
      </c>
      <c r="B43" s="68" t="s">
        <v>738</v>
      </c>
      <c r="C43" s="307">
        <v>1031082</v>
      </c>
      <c r="D43" s="68">
        <v>1.3508907041044349E-3</v>
      </c>
      <c r="E43" s="68">
        <v>1.9650696046621396E-2</v>
      </c>
      <c r="F43" s="68">
        <v>1391</v>
      </c>
      <c r="G43" s="202">
        <v>2003</v>
      </c>
      <c r="H43" s="68">
        <v>1</v>
      </c>
      <c r="I43" s="68">
        <v>1391</v>
      </c>
    </row>
    <row r="44" spans="1:9" x14ac:dyDescent="0.2">
      <c r="B44" s="68" t="s">
        <v>739</v>
      </c>
      <c r="C44" s="307">
        <v>1034757</v>
      </c>
      <c r="D44" s="68">
        <v>3.5642170069887236E-3</v>
      </c>
      <c r="E44" s="68">
        <v>1.3170391635807466E-2</v>
      </c>
      <c r="F44" s="68">
        <v>3675</v>
      </c>
      <c r="G44" s="202">
        <v>2003</v>
      </c>
      <c r="H44" s="68">
        <v>2</v>
      </c>
      <c r="I44" s="68">
        <v>5066</v>
      </c>
    </row>
    <row r="45" spans="1:9" x14ac:dyDescent="0.2">
      <c r="B45" s="68" t="s">
        <v>677</v>
      </c>
      <c r="C45" s="307">
        <v>1034228</v>
      </c>
      <c r="D45" s="68">
        <v>-5.1123113929163466E-4</v>
      </c>
      <c r="E45" s="68">
        <v>1.60388721114606E-2</v>
      </c>
      <c r="F45" s="68">
        <v>-529</v>
      </c>
      <c r="G45" s="202">
        <v>2003</v>
      </c>
      <c r="H45" s="68">
        <v>3</v>
      </c>
      <c r="I45" s="68">
        <v>4537</v>
      </c>
    </row>
    <row r="46" spans="1:9" x14ac:dyDescent="0.2">
      <c r="B46" s="68" t="s">
        <v>733</v>
      </c>
      <c r="C46" s="307">
        <v>1034680</v>
      </c>
      <c r="D46" s="68">
        <v>4.3704096195429365E-4</v>
      </c>
      <c r="E46" s="68">
        <v>9.1957879623740801E-3</v>
      </c>
      <c r="F46" s="68">
        <v>452</v>
      </c>
      <c r="G46" s="202">
        <v>2003</v>
      </c>
      <c r="H46" s="68">
        <v>4</v>
      </c>
      <c r="I46" s="68">
        <v>4989</v>
      </c>
    </row>
    <row r="47" spans="1:9" x14ac:dyDescent="0.2">
      <c r="B47" s="68" t="s">
        <v>737</v>
      </c>
      <c r="C47" s="307">
        <v>1026751</v>
      </c>
      <c r="D47" s="68">
        <v>-7.6632388757876813E-3</v>
      </c>
      <c r="E47" s="68">
        <v>6.0110756641087448E-3</v>
      </c>
      <c r="F47" s="68">
        <v>-7929</v>
      </c>
      <c r="G47" s="202">
        <v>2003</v>
      </c>
      <c r="H47" s="68">
        <v>5</v>
      </c>
      <c r="I47" s="68">
        <v>-2940</v>
      </c>
    </row>
    <row r="48" spans="1:9" x14ac:dyDescent="0.2">
      <c r="B48" s="68" t="s">
        <v>740</v>
      </c>
      <c r="C48" s="307">
        <v>1025662</v>
      </c>
      <c r="D48" s="68">
        <v>-1.0606271627687791E-3</v>
      </c>
      <c r="E48" s="68">
        <v>8.0285564618134408E-3</v>
      </c>
      <c r="F48" s="68">
        <v>-1089</v>
      </c>
      <c r="G48" s="202">
        <v>2003</v>
      </c>
      <c r="H48" s="68">
        <v>6</v>
      </c>
      <c r="I48" s="68">
        <v>-4029</v>
      </c>
    </row>
    <row r="49" spans="1:9" x14ac:dyDescent="0.2">
      <c r="B49" s="68" t="s">
        <v>741</v>
      </c>
      <c r="C49" s="307">
        <v>1028176</v>
      </c>
      <c r="D49" s="68">
        <v>2.4510998750075785E-3</v>
      </c>
      <c r="E49" s="68">
        <v>4.2909483748021504E-3</v>
      </c>
      <c r="F49" s="68">
        <v>2514</v>
      </c>
      <c r="G49" s="202">
        <v>2003</v>
      </c>
      <c r="H49" s="68">
        <v>7</v>
      </c>
      <c r="I49" s="68">
        <v>-1515</v>
      </c>
    </row>
    <row r="50" spans="1:9" x14ac:dyDescent="0.2">
      <c r="B50" s="68" t="s">
        <v>742</v>
      </c>
      <c r="C50" s="307">
        <v>1027412</v>
      </c>
      <c r="D50" s="68">
        <v>-7.430634443907902E-4</v>
      </c>
      <c r="E50" s="68">
        <v>4.5553520742545039E-3</v>
      </c>
      <c r="F50" s="68">
        <v>-764</v>
      </c>
      <c r="G50" s="202">
        <v>2003</v>
      </c>
      <c r="H50" s="68">
        <v>8</v>
      </c>
      <c r="I50" s="68">
        <v>-2279</v>
      </c>
    </row>
    <row r="51" spans="1:9" x14ac:dyDescent="0.2">
      <c r="B51" s="68" t="s">
        <v>743</v>
      </c>
      <c r="C51" s="307">
        <v>1035397</v>
      </c>
      <c r="D51" s="68">
        <v>7.7719551650166085E-3</v>
      </c>
      <c r="E51" s="68">
        <v>5.4086754377191681E-3</v>
      </c>
      <c r="F51" s="68">
        <v>7985</v>
      </c>
      <c r="G51" s="202">
        <v>2003</v>
      </c>
      <c r="H51" s="68">
        <v>9</v>
      </c>
      <c r="I51" s="68">
        <v>5706</v>
      </c>
    </row>
    <row r="52" spans="1:9" x14ac:dyDescent="0.2">
      <c r="B52" s="68" t="s">
        <v>744</v>
      </c>
      <c r="C52" s="307">
        <v>1044767</v>
      </c>
      <c r="D52" s="68">
        <v>9.0496688709740258E-3</v>
      </c>
      <c r="E52" s="68">
        <v>5.7693011184338783E-3</v>
      </c>
      <c r="F52" s="68">
        <v>9370</v>
      </c>
      <c r="G52" s="202">
        <v>2003</v>
      </c>
      <c r="H52" s="68">
        <v>10</v>
      </c>
      <c r="I52" s="68">
        <v>15076</v>
      </c>
    </row>
    <row r="53" spans="1:9" x14ac:dyDescent="0.2">
      <c r="B53" s="68" t="s">
        <v>745</v>
      </c>
      <c r="C53" s="307">
        <v>1047273</v>
      </c>
      <c r="D53" s="68">
        <v>2.3986209365340905E-3</v>
      </c>
      <c r="E53" s="68">
        <v>4.1553707450425748E-4</v>
      </c>
      <c r="F53" s="68">
        <v>2506</v>
      </c>
      <c r="G53" s="202">
        <v>2003</v>
      </c>
      <c r="H53" s="68">
        <v>11</v>
      </c>
      <c r="I53" s="68">
        <v>17582</v>
      </c>
    </row>
    <row r="54" spans="1:9" x14ac:dyDescent="0.2">
      <c r="B54" s="68" t="s">
        <v>746</v>
      </c>
      <c r="C54" s="307">
        <v>1041281</v>
      </c>
      <c r="D54" s="68">
        <v>-5.7215262877969852E-3</v>
      </c>
      <c r="E54" s="68">
        <v>1.1255803925643626E-2</v>
      </c>
      <c r="F54" s="68">
        <v>-5992</v>
      </c>
      <c r="G54" s="202">
        <v>2003</v>
      </c>
      <c r="H54" s="68">
        <v>12</v>
      </c>
      <c r="I54" s="68">
        <v>11590</v>
      </c>
    </row>
    <row r="55" spans="1:9" x14ac:dyDescent="0.2">
      <c r="A55" s="68">
        <v>2004</v>
      </c>
      <c r="B55" s="68" t="s">
        <v>738</v>
      </c>
      <c r="C55" s="307">
        <v>1040993</v>
      </c>
      <c r="D55" s="68">
        <v>-2.7658240186845262E-4</v>
      </c>
      <c r="E55" s="68">
        <v>9.6122325867389335E-3</v>
      </c>
      <c r="F55" s="68">
        <v>-288</v>
      </c>
      <c r="G55" s="202">
        <v>2004</v>
      </c>
      <c r="H55" s="68">
        <v>1</v>
      </c>
      <c r="I55" s="68">
        <v>-288</v>
      </c>
    </row>
    <row r="56" spans="1:9" x14ac:dyDescent="0.2">
      <c r="B56" s="68" t="s">
        <v>739</v>
      </c>
      <c r="C56" s="307">
        <v>1045612</v>
      </c>
      <c r="D56" s="68">
        <v>4.437109567499542E-3</v>
      </c>
      <c r="E56" s="68">
        <v>1.0490385665426816E-2</v>
      </c>
      <c r="F56" s="68">
        <v>4619</v>
      </c>
      <c r="G56" s="202">
        <v>2004</v>
      </c>
      <c r="H56" s="68">
        <v>2</v>
      </c>
      <c r="I56" s="68">
        <v>4331</v>
      </c>
    </row>
    <row r="57" spans="1:9" x14ac:dyDescent="0.2">
      <c r="B57" s="68" t="s">
        <v>677</v>
      </c>
      <c r="C57" s="307">
        <v>1056463</v>
      </c>
      <c r="D57" s="68">
        <v>1.0377654426307226E-2</v>
      </c>
      <c r="E57" s="68">
        <v>2.149912785188568E-2</v>
      </c>
      <c r="F57" s="68">
        <v>10851</v>
      </c>
      <c r="G57" s="202">
        <v>2004</v>
      </c>
      <c r="H57" s="68">
        <v>3</v>
      </c>
      <c r="I57" s="68">
        <v>15182</v>
      </c>
    </row>
    <row r="58" spans="1:9" x14ac:dyDescent="0.2">
      <c r="B58" s="68" t="s">
        <v>733</v>
      </c>
      <c r="C58" s="307">
        <v>1058029</v>
      </c>
      <c r="D58" s="68">
        <v>1.4823046334797585E-3</v>
      </c>
      <c r="E58" s="68">
        <v>2.2566397340240352E-2</v>
      </c>
      <c r="F58" s="68">
        <v>1566</v>
      </c>
      <c r="G58" s="202">
        <v>2004</v>
      </c>
      <c r="H58" s="68">
        <v>4</v>
      </c>
      <c r="I58" s="68">
        <v>16748</v>
      </c>
    </row>
    <row r="59" spans="1:9" x14ac:dyDescent="0.2">
      <c r="B59" s="68" t="s">
        <v>737</v>
      </c>
      <c r="C59" s="307">
        <v>1053918</v>
      </c>
      <c r="D59" s="68">
        <v>-3.8855267672247562E-3</v>
      </c>
      <c r="E59" s="68">
        <v>2.6459190202882787E-2</v>
      </c>
      <c r="F59" s="68">
        <v>-4111</v>
      </c>
      <c r="G59" s="202">
        <v>2004</v>
      </c>
      <c r="H59" s="68">
        <v>5</v>
      </c>
      <c r="I59" s="68">
        <v>12637</v>
      </c>
    </row>
    <row r="60" spans="1:9" x14ac:dyDescent="0.2">
      <c r="B60" s="68" t="s">
        <v>740</v>
      </c>
      <c r="C60" s="307">
        <v>1052893</v>
      </c>
      <c r="D60" s="68">
        <v>-9.7256143267310247E-4</v>
      </c>
      <c r="E60" s="68">
        <v>2.6549682059001878E-2</v>
      </c>
      <c r="F60" s="68">
        <v>-1025</v>
      </c>
      <c r="G60" s="202">
        <v>2004</v>
      </c>
      <c r="H60" s="68">
        <v>6</v>
      </c>
      <c r="I60" s="68">
        <v>11612</v>
      </c>
    </row>
    <row r="61" spans="1:9" x14ac:dyDescent="0.2">
      <c r="B61" s="68" t="s">
        <v>741</v>
      </c>
      <c r="C61" s="307">
        <v>1056562</v>
      </c>
      <c r="D61" s="68">
        <v>3.4846845785849734E-3</v>
      </c>
      <c r="E61" s="68">
        <v>2.7608113785966504E-2</v>
      </c>
      <c r="F61" s="68">
        <v>3669</v>
      </c>
      <c r="G61" s="202">
        <v>2004</v>
      </c>
      <c r="H61" s="68">
        <v>7</v>
      </c>
      <c r="I61" s="68">
        <v>15281</v>
      </c>
    </row>
    <row r="62" spans="1:9" x14ac:dyDescent="0.2">
      <c r="B62" s="68" t="s">
        <v>742</v>
      </c>
      <c r="C62" s="307">
        <v>1056251</v>
      </c>
      <c r="D62" s="68">
        <v>-2.9435092308827127E-4</v>
      </c>
      <c r="E62" s="68">
        <v>2.8069557295417935E-2</v>
      </c>
      <c r="F62" s="68">
        <v>-311</v>
      </c>
      <c r="G62" s="202">
        <v>2004</v>
      </c>
      <c r="H62" s="68">
        <v>8</v>
      </c>
      <c r="I62" s="68">
        <v>14970</v>
      </c>
    </row>
    <row r="63" spans="1:9" x14ac:dyDescent="0.2">
      <c r="B63" s="68" t="s">
        <v>743</v>
      </c>
      <c r="C63" s="307">
        <v>1060955</v>
      </c>
      <c r="D63" s="68">
        <v>4.4534869079413397E-3</v>
      </c>
      <c r="E63" s="68">
        <v>2.4684251547957059E-2</v>
      </c>
      <c r="F63" s="68">
        <v>4704</v>
      </c>
      <c r="G63" s="202">
        <v>2004</v>
      </c>
      <c r="H63" s="68">
        <v>9</v>
      </c>
      <c r="I63" s="68">
        <v>19674</v>
      </c>
    </row>
    <row r="64" spans="1:9" x14ac:dyDescent="0.2">
      <c r="B64" s="68" t="s">
        <v>744</v>
      </c>
      <c r="C64" s="307">
        <v>1064156</v>
      </c>
      <c r="D64" s="68">
        <v>3.0170930906587845E-3</v>
      </c>
      <c r="E64" s="68">
        <v>1.8558204843759363E-2</v>
      </c>
      <c r="F64" s="68">
        <v>3201</v>
      </c>
      <c r="G64" s="202">
        <v>2004</v>
      </c>
      <c r="H64" s="68">
        <v>10</v>
      </c>
      <c r="I64" s="68">
        <v>22875</v>
      </c>
    </row>
    <row r="65" spans="1:9" x14ac:dyDescent="0.2">
      <c r="B65" s="68" t="s">
        <v>745</v>
      </c>
      <c r="C65" s="307">
        <v>1075523</v>
      </c>
      <c r="D65" s="68">
        <v>1.0681704562113037E-2</v>
      </c>
      <c r="E65" s="68">
        <v>2.6974819364196323E-2</v>
      </c>
      <c r="F65" s="68">
        <v>11367</v>
      </c>
      <c r="G65" s="202">
        <v>2004</v>
      </c>
      <c r="H65" s="68">
        <v>11</v>
      </c>
      <c r="I65" s="68">
        <v>34242</v>
      </c>
    </row>
    <row r="66" spans="1:9" x14ac:dyDescent="0.2">
      <c r="B66" s="68" t="s">
        <v>746</v>
      </c>
      <c r="C66" s="307">
        <v>1062895</v>
      </c>
      <c r="D66" s="68">
        <v>-1.1741264482489022E-2</v>
      </c>
      <c r="E66" s="68">
        <v>2.075712511800365E-2</v>
      </c>
      <c r="F66" s="68">
        <v>-12628</v>
      </c>
      <c r="G66" s="202">
        <v>2004</v>
      </c>
      <c r="H66" s="68">
        <v>12</v>
      </c>
      <c r="I66" s="68">
        <v>21614</v>
      </c>
    </row>
    <row r="67" spans="1:9" x14ac:dyDescent="0.2">
      <c r="A67" s="68">
        <v>2005</v>
      </c>
      <c r="B67" s="68" t="s">
        <v>738</v>
      </c>
      <c r="C67" s="307">
        <v>1067563</v>
      </c>
      <c r="D67" s="68">
        <v>4.3917790562566505E-3</v>
      </c>
      <c r="E67" s="68">
        <v>2.5523706691591652E-2</v>
      </c>
      <c r="F67" s="68">
        <v>4668</v>
      </c>
      <c r="G67" s="202">
        <v>2005</v>
      </c>
      <c r="H67" s="68">
        <v>1</v>
      </c>
      <c r="I67" s="68">
        <v>4668</v>
      </c>
    </row>
    <row r="68" spans="1:9" x14ac:dyDescent="0.2">
      <c r="B68" s="68" t="s">
        <v>739</v>
      </c>
      <c r="C68" s="307">
        <v>1073734</v>
      </c>
      <c r="D68" s="68">
        <v>5.7804551113143088E-3</v>
      </c>
      <c r="E68" s="68">
        <v>2.6895253688748788E-2</v>
      </c>
      <c r="F68" s="68">
        <v>6171</v>
      </c>
      <c r="G68" s="202">
        <v>2005</v>
      </c>
      <c r="H68" s="68">
        <v>2</v>
      </c>
      <c r="I68" s="68">
        <v>10839</v>
      </c>
    </row>
    <row r="69" spans="1:9" x14ac:dyDescent="0.2">
      <c r="B69" s="68" t="s">
        <v>677</v>
      </c>
      <c r="C69" s="307">
        <v>1074159</v>
      </c>
      <c r="D69" s="68">
        <v>3.9581497838381274E-4</v>
      </c>
      <c r="E69" s="68">
        <v>1.6750231669258708E-2</v>
      </c>
      <c r="F69" s="68">
        <v>425</v>
      </c>
      <c r="G69" s="202">
        <v>2005</v>
      </c>
      <c r="H69" s="68">
        <v>3</v>
      </c>
      <c r="I69" s="68">
        <v>11264</v>
      </c>
    </row>
    <row r="70" spans="1:9" x14ac:dyDescent="0.2">
      <c r="B70" s="68" t="s">
        <v>733</v>
      </c>
      <c r="C70" s="307">
        <v>1074608</v>
      </c>
      <c r="D70" s="68">
        <v>4.1800143181780491E-4</v>
      </c>
      <c r="E70" s="68">
        <v>1.5669702815329201E-2</v>
      </c>
      <c r="F70" s="68">
        <v>449</v>
      </c>
      <c r="G70" s="202">
        <v>2005</v>
      </c>
      <c r="H70" s="68">
        <v>4</v>
      </c>
      <c r="I70" s="68">
        <v>11713</v>
      </c>
    </row>
    <row r="71" spans="1:9" x14ac:dyDescent="0.2">
      <c r="B71" s="68" t="s">
        <v>737</v>
      </c>
      <c r="C71" s="307">
        <v>1076803</v>
      </c>
      <c r="D71" s="68">
        <v>2.0426053035154101E-3</v>
      </c>
      <c r="E71" s="68">
        <v>2.1714213060219034E-2</v>
      </c>
      <c r="F71" s="68">
        <v>2195</v>
      </c>
      <c r="G71" s="202">
        <v>2005</v>
      </c>
      <c r="H71" s="68">
        <v>5</v>
      </c>
      <c r="I71" s="68">
        <v>13908</v>
      </c>
    </row>
    <row r="72" spans="1:9" x14ac:dyDescent="0.2">
      <c r="B72" s="68" t="s">
        <v>740</v>
      </c>
      <c r="C72" s="307">
        <v>1077808</v>
      </c>
      <c r="D72" s="68">
        <v>9.3331835071031044E-4</v>
      </c>
      <c r="E72" s="68">
        <v>2.3663373201265436E-2</v>
      </c>
      <c r="F72" s="68">
        <v>1005</v>
      </c>
      <c r="G72" s="202">
        <v>2005</v>
      </c>
      <c r="H72" s="68">
        <v>6</v>
      </c>
      <c r="I72" s="68">
        <v>14913</v>
      </c>
    </row>
    <row r="73" spans="1:9" x14ac:dyDescent="0.2">
      <c r="B73" s="68" t="s">
        <v>741</v>
      </c>
      <c r="C73" s="307">
        <v>1077279</v>
      </c>
      <c r="D73" s="68">
        <v>-4.9081097932102136E-4</v>
      </c>
      <c r="E73" s="68">
        <v>1.9607935928038334E-2</v>
      </c>
      <c r="F73" s="68">
        <v>-529</v>
      </c>
      <c r="G73" s="202">
        <v>2005</v>
      </c>
      <c r="H73" s="68">
        <v>7</v>
      </c>
      <c r="I73" s="68">
        <v>14384</v>
      </c>
    </row>
    <row r="74" spans="1:9" x14ac:dyDescent="0.2">
      <c r="B74" s="68" t="s">
        <v>742</v>
      </c>
      <c r="C74" s="307">
        <v>1079119</v>
      </c>
      <c r="D74" s="68">
        <v>1.7080069322803482E-3</v>
      </c>
      <c r="E74" s="68">
        <v>2.1650157017602867E-2</v>
      </c>
      <c r="F74" s="68">
        <v>1840</v>
      </c>
      <c r="G74" s="202">
        <v>2005</v>
      </c>
      <c r="H74" s="68">
        <v>8</v>
      </c>
      <c r="I74" s="68">
        <v>16224</v>
      </c>
    </row>
    <row r="75" spans="1:9" x14ac:dyDescent="0.2">
      <c r="B75" s="68" t="s">
        <v>743</v>
      </c>
      <c r="C75" s="307">
        <v>1088567</v>
      </c>
      <c r="D75" s="68">
        <v>8.7552901950571638E-3</v>
      </c>
      <c r="E75" s="68">
        <v>2.6025609003209382E-2</v>
      </c>
      <c r="F75" s="68">
        <v>9448</v>
      </c>
      <c r="G75" s="202">
        <v>2005</v>
      </c>
      <c r="H75" s="68">
        <v>9</v>
      </c>
      <c r="I75" s="68">
        <v>25672</v>
      </c>
    </row>
    <row r="76" spans="1:9" x14ac:dyDescent="0.2">
      <c r="B76" s="68" t="s">
        <v>744</v>
      </c>
      <c r="C76" s="307">
        <v>1099330</v>
      </c>
      <c r="D76" s="68">
        <v>9.8873105651742232E-3</v>
      </c>
      <c r="E76" s="68">
        <v>3.3053424497911932E-2</v>
      </c>
      <c r="F76" s="68">
        <v>10763</v>
      </c>
      <c r="G76" s="202">
        <v>2005</v>
      </c>
      <c r="H76" s="68">
        <v>10</v>
      </c>
      <c r="I76" s="68">
        <v>36435</v>
      </c>
    </row>
    <row r="77" spans="1:9" x14ac:dyDescent="0.2">
      <c r="B77" s="68" t="s">
        <v>745</v>
      </c>
      <c r="C77" s="307">
        <v>1113239</v>
      </c>
      <c r="D77" s="68">
        <v>1.2652251826112293E-2</v>
      </c>
      <c r="E77" s="68">
        <v>3.5067590372311885E-2</v>
      </c>
      <c r="F77" s="68">
        <v>13909</v>
      </c>
      <c r="G77" s="202">
        <v>2005</v>
      </c>
      <c r="H77" s="68">
        <v>11</v>
      </c>
      <c r="I77" s="68">
        <v>50344</v>
      </c>
    </row>
    <row r="78" spans="1:9" x14ac:dyDescent="0.2">
      <c r="B78" s="68" t="s">
        <v>746</v>
      </c>
      <c r="C78" s="307">
        <v>1095746</v>
      </c>
      <c r="D78" s="68">
        <v>-1.5713606871480379E-2</v>
      </c>
      <c r="E78" s="68">
        <v>3.0907098067071592E-2</v>
      </c>
      <c r="F78" s="68">
        <v>-17493</v>
      </c>
      <c r="G78" s="202">
        <v>2005</v>
      </c>
      <c r="H78" s="68">
        <v>12</v>
      </c>
      <c r="I78" s="68">
        <v>32851</v>
      </c>
    </row>
    <row r="79" spans="1:9" x14ac:dyDescent="0.2">
      <c r="A79" s="68">
        <v>2006</v>
      </c>
      <c r="B79" s="68" t="s">
        <v>738</v>
      </c>
      <c r="C79" s="307">
        <v>1101257</v>
      </c>
      <c r="D79" s="68">
        <v>5.0294502558074772E-3</v>
      </c>
      <c r="E79" s="68">
        <v>3.1561603390151127E-2</v>
      </c>
      <c r="F79" s="68">
        <v>5511</v>
      </c>
      <c r="G79" s="202">
        <v>2006</v>
      </c>
      <c r="H79" s="68">
        <v>1</v>
      </c>
      <c r="I79" s="68">
        <v>5511</v>
      </c>
    </row>
    <row r="80" spans="1:9" x14ac:dyDescent="0.2">
      <c r="B80" s="68" t="s">
        <v>739</v>
      </c>
      <c r="C80" s="307">
        <v>1109025</v>
      </c>
      <c r="D80" s="68">
        <v>7.0537576605642638E-3</v>
      </c>
      <c r="E80" s="68">
        <v>3.286754447563367E-2</v>
      </c>
      <c r="F80" s="68">
        <v>7768</v>
      </c>
      <c r="G80" s="202">
        <v>2006</v>
      </c>
      <c r="H80" s="68">
        <v>2</v>
      </c>
      <c r="I80" s="68">
        <v>13279</v>
      </c>
    </row>
    <row r="81" spans="1:9" x14ac:dyDescent="0.2">
      <c r="B81" s="68" t="s">
        <v>677</v>
      </c>
      <c r="C81" s="307">
        <v>1119209</v>
      </c>
      <c r="D81" s="68">
        <v>9.1828407835712333E-3</v>
      </c>
      <c r="E81" s="68">
        <v>4.1939787312679E-2</v>
      </c>
      <c r="F81" s="68">
        <v>10184</v>
      </c>
      <c r="G81" s="202">
        <v>2006</v>
      </c>
      <c r="H81" s="68">
        <v>3</v>
      </c>
      <c r="I81" s="68">
        <v>23463</v>
      </c>
    </row>
    <row r="82" spans="1:9" x14ac:dyDescent="0.2">
      <c r="B82" s="68" t="s">
        <v>733</v>
      </c>
      <c r="C82" s="307">
        <v>1116487</v>
      </c>
      <c r="D82" s="68">
        <v>-2.432074795681638E-3</v>
      </c>
      <c r="E82" s="68">
        <v>3.8971420276044944E-2</v>
      </c>
      <c r="F82" s="68">
        <v>-2722</v>
      </c>
      <c r="G82" s="202">
        <v>2006</v>
      </c>
      <c r="H82" s="68">
        <v>4</v>
      </c>
      <c r="I82" s="68">
        <v>20741</v>
      </c>
    </row>
    <row r="83" spans="1:9" x14ac:dyDescent="0.2">
      <c r="B83" s="68" t="s">
        <v>737</v>
      </c>
      <c r="C83" s="307">
        <v>1121279</v>
      </c>
      <c r="D83" s="68">
        <v>4.2920338526108992E-3</v>
      </c>
      <c r="E83" s="68">
        <v>4.1303748225069992E-2</v>
      </c>
      <c r="F83" s="68">
        <v>4792</v>
      </c>
      <c r="G83" s="202">
        <v>2006</v>
      </c>
      <c r="H83" s="68">
        <v>5</v>
      </c>
      <c r="I83" s="68">
        <v>25533</v>
      </c>
    </row>
    <row r="84" spans="1:9" x14ac:dyDescent="0.2">
      <c r="B84" s="68" t="s">
        <v>740</v>
      </c>
      <c r="C84" s="307">
        <v>1129262</v>
      </c>
      <c r="D84" s="68">
        <v>7.1195483015378258E-3</v>
      </c>
      <c r="E84" s="68">
        <v>4.7739486068019588E-2</v>
      </c>
      <c r="F84" s="68">
        <v>7983</v>
      </c>
      <c r="G84" s="202">
        <v>2006</v>
      </c>
      <c r="H84" s="68">
        <v>6</v>
      </c>
      <c r="I84" s="68">
        <v>33516</v>
      </c>
    </row>
    <row r="85" spans="1:9" x14ac:dyDescent="0.2">
      <c r="B85" s="68" t="s">
        <v>741</v>
      </c>
      <c r="C85" s="307">
        <v>1132219</v>
      </c>
      <c r="D85" s="68">
        <v>2.6185243105674161E-3</v>
      </c>
      <c r="E85" s="68">
        <v>5.0998859162761034E-2</v>
      </c>
      <c r="F85" s="68">
        <v>2957</v>
      </c>
      <c r="G85" s="202">
        <v>2006</v>
      </c>
      <c r="H85" s="68">
        <v>7</v>
      </c>
      <c r="I85" s="68">
        <v>36473</v>
      </c>
    </row>
    <row r="86" spans="1:9" x14ac:dyDescent="0.2">
      <c r="B86" s="68" t="s">
        <v>742</v>
      </c>
      <c r="C86" s="307">
        <v>1138666</v>
      </c>
      <c r="D86" s="68">
        <v>5.694128079461569E-3</v>
      </c>
      <c r="E86" s="68">
        <v>5.5181124602569298E-2</v>
      </c>
      <c r="F86" s="68">
        <v>6447</v>
      </c>
      <c r="G86" s="202">
        <v>2006</v>
      </c>
      <c r="H86" s="68">
        <v>8</v>
      </c>
      <c r="I86" s="68">
        <v>42920</v>
      </c>
    </row>
    <row r="87" spans="1:9" x14ac:dyDescent="0.2">
      <c r="B87" s="68" t="s">
        <v>743</v>
      </c>
      <c r="C87" s="307">
        <v>1147420</v>
      </c>
      <c r="D87" s="68">
        <v>7.6879436112082811E-3</v>
      </c>
      <c r="E87" s="68">
        <v>5.4064655643612181E-2</v>
      </c>
      <c r="F87" s="68">
        <v>8754</v>
      </c>
      <c r="G87" s="202">
        <v>2006</v>
      </c>
      <c r="H87" s="68">
        <v>9</v>
      </c>
      <c r="I87" s="68">
        <v>51674</v>
      </c>
    </row>
    <row r="88" spans="1:9" x14ac:dyDescent="0.2">
      <c r="B88" s="68" t="s">
        <v>744</v>
      </c>
      <c r="C88" s="307">
        <v>1157739</v>
      </c>
      <c r="D88" s="68">
        <v>8.9932195708632978E-3</v>
      </c>
      <c r="E88" s="68">
        <v>5.3131452793974576E-2</v>
      </c>
      <c r="F88" s="68">
        <v>10319</v>
      </c>
      <c r="G88" s="202">
        <v>2006</v>
      </c>
      <c r="H88" s="68">
        <v>10</v>
      </c>
      <c r="I88" s="68">
        <v>61993</v>
      </c>
    </row>
    <row r="89" spans="1:9" x14ac:dyDescent="0.2">
      <c r="B89" s="68" t="s">
        <v>745</v>
      </c>
      <c r="C89" s="307">
        <v>1168371</v>
      </c>
      <c r="D89" s="68">
        <v>9.1834169877667016E-3</v>
      </c>
      <c r="E89" s="68">
        <v>4.9523956670580072E-2</v>
      </c>
      <c r="F89" s="68">
        <v>10632</v>
      </c>
      <c r="G89" s="202">
        <v>2006</v>
      </c>
      <c r="H89" s="68">
        <v>11</v>
      </c>
      <c r="I89" s="68">
        <v>72625</v>
      </c>
    </row>
    <row r="90" spans="1:9" x14ac:dyDescent="0.2">
      <c r="B90" s="68" t="s">
        <v>746</v>
      </c>
      <c r="C90" s="307">
        <v>1147143</v>
      </c>
      <c r="D90" s="68">
        <v>-1.8168886423918451E-2</v>
      </c>
      <c r="E90" s="68">
        <v>4.6905943530708649E-2</v>
      </c>
      <c r="F90" s="68">
        <v>-21228</v>
      </c>
      <c r="G90" s="202">
        <v>2006</v>
      </c>
      <c r="H90" s="68">
        <v>12</v>
      </c>
      <c r="I90" s="68">
        <v>51397</v>
      </c>
    </row>
    <row r="91" spans="1:9" x14ac:dyDescent="0.2">
      <c r="A91" s="68">
        <v>2007</v>
      </c>
      <c r="B91" s="68" t="s">
        <v>738</v>
      </c>
      <c r="C91" s="307">
        <v>1159470</v>
      </c>
      <c r="D91" s="68">
        <v>1.0745826806248138E-2</v>
      </c>
      <c r="E91" s="68">
        <v>5.2860503951393634E-2</v>
      </c>
      <c r="F91" s="68">
        <v>12327</v>
      </c>
      <c r="G91" s="202">
        <v>2007</v>
      </c>
      <c r="H91" s="68">
        <v>1</v>
      </c>
      <c r="I91" s="68">
        <v>12327</v>
      </c>
    </row>
    <row r="92" spans="1:9" x14ac:dyDescent="0.2">
      <c r="B92" s="68" t="s">
        <v>739</v>
      </c>
      <c r="C92" s="307">
        <v>1167071</v>
      </c>
      <c r="D92" s="68">
        <v>6.5555814294462333E-3</v>
      </c>
      <c r="E92" s="68">
        <v>5.2339667726155836E-2</v>
      </c>
      <c r="F92" s="68">
        <v>7601</v>
      </c>
      <c r="G92" s="202">
        <v>2007</v>
      </c>
      <c r="H92" s="68">
        <v>2</v>
      </c>
      <c r="I92" s="68">
        <v>19928</v>
      </c>
    </row>
    <row r="93" spans="1:9" x14ac:dyDescent="0.2">
      <c r="B93" s="68" t="s">
        <v>677</v>
      </c>
      <c r="C93" s="307">
        <v>1173248</v>
      </c>
      <c r="D93" s="68">
        <v>5.2927371171076487E-3</v>
      </c>
      <c r="E93" s="68">
        <v>4.8283207157912456E-2</v>
      </c>
      <c r="F93" s="68">
        <v>6177</v>
      </c>
      <c r="G93" s="202">
        <v>2007</v>
      </c>
      <c r="H93" s="68">
        <v>3</v>
      </c>
      <c r="I93" s="68">
        <v>26105</v>
      </c>
    </row>
    <row r="94" spans="1:9" x14ac:dyDescent="0.2">
      <c r="B94" s="68" t="s">
        <v>733</v>
      </c>
      <c r="C94" s="307">
        <v>1175642</v>
      </c>
      <c r="D94" s="68">
        <v>2.0404893083132425E-3</v>
      </c>
      <c r="E94" s="68">
        <v>5.2983151617528979E-2</v>
      </c>
      <c r="F94" s="68">
        <v>2394</v>
      </c>
      <c r="G94" s="202">
        <v>2007</v>
      </c>
      <c r="H94" s="68">
        <v>4</v>
      </c>
      <c r="I94" s="68">
        <v>28499</v>
      </c>
    </row>
    <row r="95" spans="1:9" x14ac:dyDescent="0.2">
      <c r="B95" s="68" t="s">
        <v>737</v>
      </c>
      <c r="C95" s="307">
        <v>1177550</v>
      </c>
      <c r="D95" s="68">
        <v>1.6229430387821875E-3</v>
      </c>
      <c r="E95" s="68">
        <v>5.0184655201783057E-2</v>
      </c>
      <c r="F95" s="68">
        <v>1908</v>
      </c>
      <c r="G95" s="202">
        <v>2007</v>
      </c>
      <c r="H95" s="68">
        <v>5</v>
      </c>
      <c r="I95" s="68">
        <v>30407</v>
      </c>
    </row>
    <row r="96" spans="1:9" x14ac:dyDescent="0.2">
      <c r="B96" s="68" t="s">
        <v>740</v>
      </c>
      <c r="C96" s="307">
        <v>1181306</v>
      </c>
      <c r="D96" s="68">
        <v>3.1896734745870958E-3</v>
      </c>
      <c r="E96" s="68">
        <v>4.6086736293260655E-2</v>
      </c>
      <c r="F96" s="68">
        <v>3756</v>
      </c>
      <c r="G96" s="202">
        <v>2007</v>
      </c>
      <c r="H96" s="68">
        <v>6</v>
      </c>
      <c r="I96" s="68">
        <v>34163</v>
      </c>
    </row>
    <row r="97" spans="1:9" x14ac:dyDescent="0.2">
      <c r="B97" s="68" t="s">
        <v>741</v>
      </c>
      <c r="C97" s="307">
        <v>1186605</v>
      </c>
      <c r="D97" s="68">
        <v>4.4857132698894464E-3</v>
      </c>
      <c r="E97" s="68">
        <v>4.8034876644889479E-2</v>
      </c>
      <c r="F97" s="68">
        <v>5299</v>
      </c>
      <c r="G97" s="202">
        <v>2007</v>
      </c>
      <c r="H97" s="68">
        <v>7</v>
      </c>
      <c r="I97" s="68">
        <v>39462</v>
      </c>
    </row>
    <row r="98" spans="1:9" x14ac:dyDescent="0.2">
      <c r="B98" s="68" t="s">
        <v>742</v>
      </c>
      <c r="C98" s="307">
        <v>1191437</v>
      </c>
      <c r="D98" s="68">
        <v>4.0721217254267028E-3</v>
      </c>
      <c r="E98" s="68">
        <v>4.6344582168959203E-2</v>
      </c>
      <c r="F98" s="68">
        <v>4832</v>
      </c>
      <c r="G98" s="202">
        <v>2007</v>
      </c>
      <c r="H98" s="68">
        <v>8</v>
      </c>
      <c r="I98" s="68">
        <v>44294</v>
      </c>
    </row>
    <row r="99" spans="1:9" x14ac:dyDescent="0.2">
      <c r="B99" s="68" t="s">
        <v>743</v>
      </c>
      <c r="C99" s="307">
        <v>1196379</v>
      </c>
      <c r="D99" s="68">
        <v>4.1479322868098745E-3</v>
      </c>
      <c r="E99" s="68">
        <v>4.2668769936030415E-2</v>
      </c>
      <c r="F99" s="68">
        <v>4942</v>
      </c>
      <c r="G99" s="202">
        <v>2007</v>
      </c>
      <c r="H99" s="68">
        <v>9</v>
      </c>
      <c r="I99" s="68">
        <v>49236</v>
      </c>
    </row>
    <row r="100" spans="1:9" x14ac:dyDescent="0.2">
      <c r="B100" s="68" t="s">
        <v>744</v>
      </c>
      <c r="C100" s="307">
        <v>1210081</v>
      </c>
      <c r="D100" s="68">
        <v>1.1452892436259798E-2</v>
      </c>
      <c r="E100" s="68">
        <v>4.521053536246078E-2</v>
      </c>
      <c r="F100" s="68">
        <v>13702</v>
      </c>
      <c r="G100" s="202">
        <v>2007</v>
      </c>
      <c r="H100" s="68">
        <v>10</v>
      </c>
      <c r="I100" s="68">
        <v>62938</v>
      </c>
    </row>
    <row r="101" spans="1:9" x14ac:dyDescent="0.2">
      <c r="B101" s="68" t="s">
        <v>745</v>
      </c>
      <c r="C101" s="307">
        <v>1219614</v>
      </c>
      <c r="D101" s="68">
        <v>7.8779850274486307E-3</v>
      </c>
      <c r="E101" s="68">
        <v>4.3858500424950542E-2</v>
      </c>
      <c r="F101" s="68">
        <v>9533</v>
      </c>
      <c r="G101" s="202">
        <v>2007</v>
      </c>
      <c r="H101" s="68">
        <v>11</v>
      </c>
      <c r="I101" s="68">
        <v>72471</v>
      </c>
    </row>
    <row r="102" spans="1:9" x14ac:dyDescent="0.2">
      <c r="B102" s="68" t="s">
        <v>746</v>
      </c>
      <c r="C102" s="307">
        <v>1194386</v>
      </c>
      <c r="D102" s="68">
        <v>-2.0685233196732766E-2</v>
      </c>
      <c r="E102" s="68">
        <v>4.1183182916166405E-2</v>
      </c>
      <c r="F102" s="68">
        <v>-25228</v>
      </c>
      <c r="G102" s="202">
        <v>2007</v>
      </c>
      <c r="H102" s="68">
        <v>12</v>
      </c>
      <c r="I102" s="68">
        <v>47243</v>
      </c>
    </row>
    <row r="103" spans="1:9" x14ac:dyDescent="0.2">
      <c r="A103" s="68">
        <v>2008</v>
      </c>
      <c r="B103" s="68" t="s">
        <v>738</v>
      </c>
      <c r="C103" s="307">
        <v>1206391</v>
      </c>
      <c r="D103" s="68">
        <v>1.0051189481457445E-2</v>
      </c>
      <c r="E103" s="68">
        <v>4.0467627450473165E-2</v>
      </c>
      <c r="F103" s="68">
        <v>12005</v>
      </c>
      <c r="G103" s="202">
        <v>2008</v>
      </c>
      <c r="H103" s="68">
        <v>1</v>
      </c>
      <c r="I103" s="68">
        <v>12005</v>
      </c>
    </row>
    <row r="104" spans="1:9" x14ac:dyDescent="0.2">
      <c r="B104" s="68" t="s">
        <v>739</v>
      </c>
      <c r="C104" s="307">
        <v>1214066</v>
      </c>
      <c r="D104" s="68">
        <v>6.3619506445256047E-3</v>
      </c>
      <c r="E104" s="68">
        <v>4.0267473015780597E-2</v>
      </c>
      <c r="F104" s="68">
        <v>7675</v>
      </c>
      <c r="G104" s="202">
        <v>2008</v>
      </c>
      <c r="H104" s="68">
        <v>2</v>
      </c>
      <c r="I104" s="68">
        <v>19680</v>
      </c>
    </row>
    <row r="105" spans="1:9" x14ac:dyDescent="0.2">
      <c r="B105" s="68" t="s">
        <v>677</v>
      </c>
      <c r="C105" s="307">
        <v>1214015</v>
      </c>
      <c r="D105" s="68">
        <v>-4.2007600904780951E-5</v>
      </c>
      <c r="E105" s="68">
        <v>3.4747129336679006E-2</v>
      </c>
      <c r="F105" s="68">
        <v>-51</v>
      </c>
      <c r="G105" s="202">
        <v>2008</v>
      </c>
      <c r="H105" s="68">
        <v>3</v>
      </c>
      <c r="I105" s="68">
        <v>19629</v>
      </c>
    </row>
    <row r="106" spans="1:9" x14ac:dyDescent="0.2">
      <c r="B106" s="68" t="s">
        <v>733</v>
      </c>
      <c r="C106" s="307">
        <v>1218746</v>
      </c>
      <c r="D106" s="68">
        <v>3.8969864458018311E-3</v>
      </c>
      <c r="E106" s="68">
        <v>3.6664222611985542E-2</v>
      </c>
      <c r="F106" s="68">
        <v>4731</v>
      </c>
      <c r="G106" s="202">
        <v>2008</v>
      </c>
      <c r="H106" s="68">
        <v>4</v>
      </c>
      <c r="I106" s="68">
        <v>24360</v>
      </c>
    </row>
    <row r="107" spans="1:9" x14ac:dyDescent="0.2">
      <c r="B107" s="68" t="s">
        <v>737</v>
      </c>
      <c r="C107" s="307">
        <v>1216016</v>
      </c>
      <c r="D107" s="68">
        <v>-2.2400073518189512E-3</v>
      </c>
      <c r="E107" s="68">
        <v>3.2666128826801311E-2</v>
      </c>
      <c r="F107" s="68">
        <v>-2730</v>
      </c>
      <c r="G107" s="202">
        <v>2008</v>
      </c>
      <c r="H107" s="68">
        <v>5</v>
      </c>
      <c r="I107" s="68">
        <v>21630</v>
      </c>
    </row>
    <row r="108" spans="1:9" x14ac:dyDescent="0.2">
      <c r="B108" s="68" t="s">
        <v>740</v>
      </c>
      <c r="C108" s="307">
        <v>1219272</v>
      </c>
      <c r="D108" s="68">
        <v>2.6775963474163778E-3</v>
      </c>
      <c r="E108" s="68">
        <v>3.2139005473603044E-2</v>
      </c>
      <c r="F108" s="68">
        <v>3256</v>
      </c>
      <c r="G108" s="202">
        <v>2008</v>
      </c>
      <c r="H108" s="68">
        <v>6</v>
      </c>
      <c r="I108" s="68">
        <v>24886</v>
      </c>
    </row>
    <row r="109" spans="1:9" x14ac:dyDescent="0.2">
      <c r="B109" s="68" t="s">
        <v>741</v>
      </c>
      <c r="C109" s="307">
        <v>1220144</v>
      </c>
      <c r="D109" s="68">
        <v>7.1518086202249087E-4</v>
      </c>
      <c r="E109" s="68">
        <v>2.8264671057344204E-2</v>
      </c>
      <c r="F109" s="68">
        <v>872</v>
      </c>
      <c r="G109" s="202">
        <v>2008</v>
      </c>
      <c r="H109" s="68">
        <v>7</v>
      </c>
      <c r="I109" s="68">
        <v>25758</v>
      </c>
    </row>
    <row r="110" spans="1:9" x14ac:dyDescent="0.2">
      <c r="B110" s="68" t="s">
        <v>742</v>
      </c>
      <c r="C110" s="307">
        <v>1222971</v>
      </c>
      <c r="D110" s="68">
        <v>2.3169396399114195E-3</v>
      </c>
      <c r="E110" s="68">
        <v>2.6467198853149521E-2</v>
      </c>
      <c r="F110" s="68">
        <v>2827</v>
      </c>
      <c r="G110" s="202">
        <v>2008</v>
      </c>
      <c r="H110" s="68">
        <v>8</v>
      </c>
      <c r="I110" s="68">
        <v>28585</v>
      </c>
    </row>
    <row r="111" spans="1:9" x14ac:dyDescent="0.2">
      <c r="B111" s="68" t="s">
        <v>743</v>
      </c>
      <c r="C111" s="307">
        <v>1226715</v>
      </c>
      <c r="D111" s="68">
        <v>3.0613972040220983E-3</v>
      </c>
      <c r="E111" s="68">
        <v>2.5356513278818937E-2</v>
      </c>
      <c r="F111" s="68">
        <v>3744</v>
      </c>
      <c r="G111" s="202">
        <v>2008</v>
      </c>
      <c r="H111" s="68">
        <v>9</v>
      </c>
      <c r="I111" s="68">
        <v>32329</v>
      </c>
    </row>
    <row r="112" spans="1:9" x14ac:dyDescent="0.2">
      <c r="B112" s="68" t="s">
        <v>744</v>
      </c>
      <c r="C112" s="307">
        <v>1228030</v>
      </c>
      <c r="D112" s="68">
        <v>1.0719686316706944E-3</v>
      </c>
      <c r="E112" s="68">
        <v>1.4832891351901134E-2</v>
      </c>
      <c r="F112" s="68">
        <v>1315</v>
      </c>
      <c r="G112" s="202">
        <v>2008</v>
      </c>
      <c r="H112" s="68">
        <v>10</v>
      </c>
      <c r="I112" s="68">
        <v>33644</v>
      </c>
    </row>
    <row r="113" spans="1:9" x14ac:dyDescent="0.2">
      <c r="B113" s="68" t="s">
        <v>745</v>
      </c>
      <c r="C113" s="307">
        <v>1225338</v>
      </c>
      <c r="D113" s="68">
        <v>-2.1921288567868791E-3</v>
      </c>
      <c r="E113" s="68">
        <v>4.6932882043007051E-3</v>
      </c>
      <c r="F113" s="68">
        <v>-2692</v>
      </c>
      <c r="G113" s="202">
        <v>2008</v>
      </c>
      <c r="H113" s="68">
        <v>11</v>
      </c>
      <c r="I113" s="68">
        <v>30952</v>
      </c>
    </row>
    <row r="114" spans="1:9" x14ac:dyDescent="0.2">
      <c r="B114" s="68" t="s">
        <v>746</v>
      </c>
      <c r="C114" s="307">
        <v>1204590</v>
      </c>
      <c r="D114" s="68">
        <v>-1.6932470877423222E-2</v>
      </c>
      <c r="E114" s="68">
        <v>8.5433017466716166E-3</v>
      </c>
      <c r="F114" s="68">
        <v>-20748</v>
      </c>
      <c r="G114" s="202">
        <v>2008</v>
      </c>
      <c r="H114" s="68">
        <v>12</v>
      </c>
      <c r="I114" s="68">
        <v>10204</v>
      </c>
    </row>
    <row r="115" spans="1:9" x14ac:dyDescent="0.2">
      <c r="A115" s="68">
        <v>2009</v>
      </c>
      <c r="B115" s="68" t="s">
        <v>738</v>
      </c>
      <c r="C115" s="307">
        <v>1200192</v>
      </c>
      <c r="D115" s="68">
        <v>-3.6510347919208597E-3</v>
      </c>
      <c r="E115" s="68">
        <v>-5.1384667160149222E-3</v>
      </c>
      <c r="F115" s="68">
        <v>-4398</v>
      </c>
      <c r="G115" s="202">
        <v>2009</v>
      </c>
      <c r="H115" s="68">
        <v>1</v>
      </c>
      <c r="I115" s="68">
        <v>-4398</v>
      </c>
    </row>
    <row r="116" spans="1:9" x14ac:dyDescent="0.2">
      <c r="B116" s="68" t="s">
        <v>739</v>
      </c>
      <c r="C116" s="307">
        <v>1194715</v>
      </c>
      <c r="D116" s="68">
        <v>-4.5634365168240043E-3</v>
      </c>
      <c r="E116" s="68">
        <v>-1.593900166877249E-2</v>
      </c>
      <c r="F116" s="68">
        <v>-5477</v>
      </c>
      <c r="G116" s="202">
        <v>2009</v>
      </c>
      <c r="H116" s="68">
        <v>2</v>
      </c>
      <c r="I116" s="68">
        <v>-9875</v>
      </c>
    </row>
    <row r="117" spans="1:9" x14ac:dyDescent="0.2">
      <c r="B117" s="68" t="s">
        <v>677</v>
      </c>
      <c r="C117" s="307">
        <v>1198805</v>
      </c>
      <c r="D117" s="68">
        <v>3.4234106042025925E-3</v>
      </c>
      <c r="E117" s="68">
        <v>-1.2528675510599108E-2</v>
      </c>
      <c r="F117" s="68">
        <v>4090</v>
      </c>
      <c r="G117" s="202">
        <v>2009</v>
      </c>
      <c r="H117" s="68">
        <v>3</v>
      </c>
      <c r="I117" s="68">
        <v>-5785</v>
      </c>
    </row>
    <row r="118" spans="1:9" x14ac:dyDescent="0.2">
      <c r="B118" s="68" t="s">
        <v>733</v>
      </c>
      <c r="C118" s="307">
        <v>1193947</v>
      </c>
      <c r="D118" s="68">
        <v>-4.0523688172805494E-3</v>
      </c>
      <c r="E118" s="68">
        <v>-2.0347964218959458E-2</v>
      </c>
      <c r="F118" s="68">
        <v>-4858</v>
      </c>
      <c r="G118" s="202">
        <v>2009</v>
      </c>
      <c r="H118" s="68">
        <v>4</v>
      </c>
      <c r="I118" s="68">
        <v>-10643</v>
      </c>
    </row>
    <row r="119" spans="1:9" x14ac:dyDescent="0.2">
      <c r="B119" s="68" t="s">
        <v>737</v>
      </c>
      <c r="C119" s="307">
        <v>1190262</v>
      </c>
      <c r="D119" s="68">
        <v>-3.0864016576950259E-3</v>
      </c>
      <c r="E119" s="68">
        <v>-2.1178997644767827E-2</v>
      </c>
      <c r="F119" s="68">
        <v>-3685</v>
      </c>
      <c r="G119" s="202">
        <v>2009</v>
      </c>
      <c r="H119" s="68">
        <v>5</v>
      </c>
      <c r="I119" s="68">
        <v>-14328</v>
      </c>
    </row>
    <row r="120" spans="1:9" x14ac:dyDescent="0.2">
      <c r="B120" s="68" t="s">
        <v>740</v>
      </c>
      <c r="C120" s="307">
        <v>1194763</v>
      </c>
      <c r="D120" s="68">
        <v>3.7815203711450973E-3</v>
      </c>
      <c r="E120" s="68">
        <v>-2.0101339159760867E-2</v>
      </c>
      <c r="F120" s="68">
        <v>4501</v>
      </c>
      <c r="G120" s="202">
        <v>2009</v>
      </c>
      <c r="H120" s="68">
        <v>6</v>
      </c>
      <c r="I120" s="68">
        <v>-9827</v>
      </c>
    </row>
    <row r="121" spans="1:9" x14ac:dyDescent="0.2">
      <c r="B121" s="68" t="s">
        <v>741</v>
      </c>
      <c r="C121" s="307">
        <v>1198518</v>
      </c>
      <c r="D121" s="68">
        <v>3.142882730717389E-3</v>
      </c>
      <c r="E121" s="68">
        <v>-1.7724137478854929E-2</v>
      </c>
      <c r="F121" s="68">
        <v>3755</v>
      </c>
      <c r="G121" s="202">
        <v>2009</v>
      </c>
      <c r="H121" s="68">
        <v>7</v>
      </c>
      <c r="I121" s="68">
        <v>-6072</v>
      </c>
    </row>
    <row r="122" spans="1:9" x14ac:dyDescent="0.2">
      <c r="B122" s="68" t="s">
        <v>742</v>
      </c>
      <c r="C122" s="307">
        <v>1198986</v>
      </c>
      <c r="D122" s="68">
        <v>3.9048224557336475E-4</v>
      </c>
      <c r="E122" s="68">
        <v>-1.9612075838265963E-2</v>
      </c>
      <c r="F122" s="68">
        <v>468</v>
      </c>
      <c r="G122" s="202">
        <v>2009</v>
      </c>
      <c r="H122" s="68">
        <v>8</v>
      </c>
      <c r="I122" s="68">
        <v>-5604</v>
      </c>
    </row>
    <row r="123" spans="1:9" x14ac:dyDescent="0.2">
      <c r="B123" s="68" t="s">
        <v>743</v>
      </c>
      <c r="C123" s="307">
        <v>1197731</v>
      </c>
      <c r="D123" s="68">
        <v>-1.0467178098826357E-3</v>
      </c>
      <c r="E123" s="68">
        <v>-2.3627329901403371E-2</v>
      </c>
      <c r="F123" s="68">
        <v>-1255</v>
      </c>
      <c r="G123" s="202">
        <v>2009</v>
      </c>
      <c r="H123" s="68">
        <v>9</v>
      </c>
      <c r="I123" s="68">
        <v>-6859</v>
      </c>
    </row>
    <row r="124" spans="1:9" x14ac:dyDescent="0.2">
      <c r="B124" s="68" t="s">
        <v>744</v>
      </c>
      <c r="C124" s="307">
        <v>1210664</v>
      </c>
      <c r="D124" s="68">
        <v>1.0797917061510454E-2</v>
      </c>
      <c r="E124" s="68">
        <v>-1.4141348338395643E-2</v>
      </c>
      <c r="F124" s="68">
        <v>12933</v>
      </c>
      <c r="G124" s="202">
        <v>2009</v>
      </c>
      <c r="H124" s="68">
        <v>10</v>
      </c>
      <c r="I124" s="68">
        <v>6074</v>
      </c>
    </row>
    <row r="125" spans="1:9" x14ac:dyDescent="0.2">
      <c r="B125" s="68" t="s">
        <v>745</v>
      </c>
      <c r="C125" s="307">
        <v>1221907</v>
      </c>
      <c r="D125" s="68">
        <v>9.2866393978841E-3</v>
      </c>
      <c r="E125" s="68">
        <v>-2.8000437430325542E-3</v>
      </c>
      <c r="F125" s="68">
        <v>11243</v>
      </c>
      <c r="G125" s="202">
        <v>2009</v>
      </c>
      <c r="H125" s="68">
        <v>11</v>
      </c>
      <c r="I125" s="68">
        <v>17317</v>
      </c>
    </row>
    <row r="126" spans="1:9" x14ac:dyDescent="0.2">
      <c r="B126" s="68" t="s">
        <v>746</v>
      </c>
      <c r="C126" s="307">
        <v>1208019</v>
      </c>
      <c r="D126" s="68">
        <v>-1.136584044448552E-2</v>
      </c>
      <c r="E126" s="68">
        <v>2.846611710208391E-3</v>
      </c>
      <c r="F126" s="68">
        <v>-13888</v>
      </c>
      <c r="G126" s="202">
        <v>2009</v>
      </c>
      <c r="H126" s="68">
        <v>12</v>
      </c>
      <c r="I126" s="68">
        <v>3429</v>
      </c>
    </row>
    <row r="127" spans="1:9" x14ac:dyDescent="0.2">
      <c r="A127" s="68">
        <v>2010</v>
      </c>
      <c r="B127" s="68" t="s">
        <v>738</v>
      </c>
      <c r="C127" s="307">
        <v>1207686</v>
      </c>
      <c r="D127" s="68">
        <v>-2.7565791597650158E-4</v>
      </c>
      <c r="E127" s="68">
        <v>6.2440009598463408E-3</v>
      </c>
      <c r="F127" s="68">
        <v>-333</v>
      </c>
      <c r="G127" s="202">
        <v>2010</v>
      </c>
      <c r="H127" s="68">
        <v>1</v>
      </c>
      <c r="I127" s="68">
        <v>-333</v>
      </c>
    </row>
    <row r="128" spans="1:9" x14ac:dyDescent="0.2">
      <c r="B128" s="68" t="s">
        <v>739</v>
      </c>
      <c r="C128" s="307">
        <v>1215559</v>
      </c>
      <c r="D128" s="68">
        <v>6.5190786346782659E-3</v>
      </c>
      <c r="E128" s="68">
        <v>1.7446838785819319E-2</v>
      </c>
      <c r="F128" s="68">
        <v>7873</v>
      </c>
      <c r="G128" s="202">
        <v>2010</v>
      </c>
      <c r="H128" s="68">
        <v>2</v>
      </c>
      <c r="I128" s="68">
        <v>7540</v>
      </c>
    </row>
    <row r="129" spans="1:9" x14ac:dyDescent="0.2">
      <c r="B129" s="68" t="s">
        <v>677</v>
      </c>
      <c r="C129" s="307">
        <v>1226178</v>
      </c>
      <c r="D129" s="68">
        <v>8.7358984631762393E-3</v>
      </c>
      <c r="E129" s="68">
        <v>2.2833571765216165E-2</v>
      </c>
      <c r="F129" s="68">
        <v>10619</v>
      </c>
      <c r="G129" s="202">
        <v>2010</v>
      </c>
      <c r="H129" s="68">
        <v>3</v>
      </c>
      <c r="I129" s="68">
        <v>18159</v>
      </c>
    </row>
    <row r="130" spans="1:9" x14ac:dyDescent="0.2">
      <c r="B130" s="68" t="s">
        <v>733</v>
      </c>
      <c r="C130" s="307">
        <v>1232200</v>
      </c>
      <c r="D130" s="68">
        <v>4.9111956012912739E-3</v>
      </c>
      <c r="E130" s="68">
        <v>3.2039110613787614E-2</v>
      </c>
      <c r="F130" s="68">
        <v>6022</v>
      </c>
      <c r="G130" s="202">
        <v>2010</v>
      </c>
      <c r="H130" s="68">
        <v>4</v>
      </c>
      <c r="I130" s="68">
        <v>24181</v>
      </c>
    </row>
    <row r="131" spans="1:9" x14ac:dyDescent="0.2">
      <c r="B131" s="68" t="s">
        <v>737</v>
      </c>
      <c r="C131" s="307">
        <v>1233199</v>
      </c>
      <c r="D131" s="68">
        <v>8.1074500892719392E-4</v>
      </c>
      <c r="E131" s="68">
        <v>3.6073570356778495E-2</v>
      </c>
      <c r="F131" s="68">
        <v>999</v>
      </c>
      <c r="G131" s="202">
        <v>2010</v>
      </c>
      <c r="H131" s="68">
        <v>5</v>
      </c>
      <c r="I131" s="68">
        <v>25180</v>
      </c>
    </row>
    <row r="132" spans="1:9" x14ac:dyDescent="0.2">
      <c r="B132" s="68" t="s">
        <v>740</v>
      </c>
      <c r="C132" s="307">
        <v>1236525</v>
      </c>
      <c r="D132" s="68">
        <v>2.6970505165833103E-3</v>
      </c>
      <c r="E132" s="68">
        <v>3.4954212676489016E-2</v>
      </c>
      <c r="F132" s="68">
        <v>3326</v>
      </c>
      <c r="G132" s="202">
        <v>2010</v>
      </c>
      <c r="H132" s="68">
        <v>6</v>
      </c>
      <c r="I132" s="68">
        <v>28506</v>
      </c>
    </row>
    <row r="133" spans="1:9" x14ac:dyDescent="0.2">
      <c r="B133" s="68" t="s">
        <v>741</v>
      </c>
      <c r="C133" s="307">
        <v>1243416</v>
      </c>
      <c r="D133" s="68">
        <v>5.5728755989568057E-3</v>
      </c>
      <c r="E133" s="68">
        <v>3.7461264661857285E-2</v>
      </c>
      <c r="F133" s="68">
        <v>6891</v>
      </c>
      <c r="G133" s="202">
        <v>2010</v>
      </c>
      <c r="H133" s="68">
        <v>7</v>
      </c>
      <c r="I133" s="68">
        <v>35397</v>
      </c>
    </row>
    <row r="134" spans="1:9" x14ac:dyDescent="0.2">
      <c r="B134" s="68" t="s">
        <v>742</v>
      </c>
      <c r="C134" s="307">
        <v>1251516</v>
      </c>
      <c r="D134" s="68">
        <v>6.5143121851416463E-3</v>
      </c>
      <c r="E134" s="68">
        <v>4.38120211578783E-2</v>
      </c>
      <c r="F134" s="68">
        <v>8100</v>
      </c>
      <c r="G134" s="202">
        <v>2010</v>
      </c>
      <c r="H134" s="68">
        <v>8</v>
      </c>
      <c r="I134" s="68">
        <v>43497</v>
      </c>
    </row>
    <row r="135" spans="1:9" x14ac:dyDescent="0.2">
      <c r="B135" s="68" t="s">
        <v>743</v>
      </c>
      <c r="C135" s="307">
        <v>1256598</v>
      </c>
      <c r="D135" s="68">
        <v>4.0606752131016055E-3</v>
      </c>
      <c r="E135" s="68">
        <v>4.9148765457352361E-2</v>
      </c>
      <c r="F135" s="68">
        <v>5082</v>
      </c>
      <c r="G135" s="202">
        <v>2010</v>
      </c>
      <c r="H135" s="68">
        <v>9</v>
      </c>
      <c r="I135" s="68">
        <v>48579</v>
      </c>
    </row>
    <row r="136" spans="1:9" x14ac:dyDescent="0.2">
      <c r="B136" s="68" t="s">
        <v>744</v>
      </c>
      <c r="C136" s="307">
        <v>1268034</v>
      </c>
      <c r="D136" s="68">
        <v>9.1007625350350008E-3</v>
      </c>
      <c r="E136" s="68">
        <v>4.7387218914579199E-2</v>
      </c>
      <c r="F136" s="68">
        <v>11436</v>
      </c>
      <c r="G136" s="202">
        <v>2010</v>
      </c>
      <c r="H136" s="68">
        <v>10</v>
      </c>
      <c r="I136" s="68">
        <v>60015</v>
      </c>
    </row>
    <row r="137" spans="1:9" x14ac:dyDescent="0.2">
      <c r="B137" s="68" t="s">
        <v>745</v>
      </c>
      <c r="C137" s="307">
        <v>1277314</v>
      </c>
      <c r="D137" s="68">
        <v>7.3184157522589999E-3</v>
      </c>
      <c r="E137" s="68">
        <v>4.5344694809015706E-2</v>
      </c>
      <c r="F137" s="68">
        <v>9280</v>
      </c>
      <c r="G137" s="202">
        <v>2010</v>
      </c>
      <c r="H137" s="68">
        <v>11</v>
      </c>
      <c r="I137" s="68">
        <v>69295</v>
      </c>
    </row>
    <row r="138" spans="1:9" x14ac:dyDescent="0.2">
      <c r="B138" s="68" t="s">
        <v>746</v>
      </c>
      <c r="C138" s="307">
        <v>1263487</v>
      </c>
      <c r="D138" s="68">
        <v>-1.0825059460712105E-2</v>
      </c>
      <c r="E138" s="68">
        <v>4.591649634649797E-2</v>
      </c>
      <c r="F138" s="68">
        <v>-13827</v>
      </c>
      <c r="G138" s="202">
        <v>2010</v>
      </c>
      <c r="H138" s="68">
        <v>12</v>
      </c>
      <c r="I138" s="68">
        <v>55468</v>
      </c>
    </row>
    <row r="139" spans="1:9" x14ac:dyDescent="0.2">
      <c r="A139" s="68">
        <v>2011</v>
      </c>
      <c r="B139" s="68" t="s">
        <v>738</v>
      </c>
      <c r="C139" s="307">
        <v>1264788</v>
      </c>
      <c r="D139" s="68">
        <v>1.0296900561699296E-3</v>
      </c>
      <c r="E139" s="68">
        <v>4.7282157779422906E-2</v>
      </c>
      <c r="F139" s="68">
        <v>1301</v>
      </c>
      <c r="G139" s="202">
        <v>2011</v>
      </c>
      <c r="H139" s="68">
        <v>1</v>
      </c>
      <c r="I139" s="68">
        <v>1301</v>
      </c>
    </row>
    <row r="140" spans="1:9" x14ac:dyDescent="0.2">
      <c r="B140" s="68" t="s">
        <v>739</v>
      </c>
      <c r="C140" s="307">
        <v>1274313</v>
      </c>
      <c r="D140" s="68">
        <v>7.530906365335488E-3</v>
      </c>
      <c r="E140" s="68">
        <v>4.8334963584655277E-2</v>
      </c>
      <c r="F140" s="68">
        <v>9525</v>
      </c>
      <c r="G140" s="202">
        <v>2011</v>
      </c>
      <c r="H140" s="68">
        <v>2</v>
      </c>
      <c r="I140" s="68">
        <v>10826</v>
      </c>
    </row>
    <row r="141" spans="1:9" x14ac:dyDescent="0.2">
      <c r="B141" s="68" t="s">
        <v>677</v>
      </c>
      <c r="C141" s="307">
        <v>1282251</v>
      </c>
      <c r="D141" s="68">
        <v>6.2292388133842191E-3</v>
      </c>
      <c r="E141" s="68">
        <v>4.5729902183859084E-2</v>
      </c>
      <c r="F141" s="68">
        <v>7938</v>
      </c>
      <c r="G141" s="202">
        <v>2011</v>
      </c>
      <c r="H141" s="68">
        <v>3</v>
      </c>
      <c r="I141" s="68">
        <v>18764</v>
      </c>
    </row>
    <row r="142" spans="1:9" x14ac:dyDescent="0.2">
      <c r="B142" s="68" t="s">
        <v>733</v>
      </c>
      <c r="C142" s="307">
        <v>1284045</v>
      </c>
      <c r="D142" s="68">
        <v>1.3991020478829608E-3</v>
      </c>
      <c r="E142" s="68">
        <v>4.207515013796459E-2</v>
      </c>
      <c r="F142" s="68">
        <v>1794</v>
      </c>
      <c r="G142" s="202">
        <v>2011</v>
      </c>
      <c r="H142" s="68">
        <v>4</v>
      </c>
      <c r="I142" s="68">
        <v>20558</v>
      </c>
    </row>
    <row r="143" spans="1:9" x14ac:dyDescent="0.2">
      <c r="B143" s="68" t="s">
        <v>737</v>
      </c>
      <c r="C143" s="307">
        <v>1285810</v>
      </c>
      <c r="D143" s="68">
        <v>1.3745624179837268E-3</v>
      </c>
      <c r="E143" s="68">
        <v>4.266221428982675E-2</v>
      </c>
      <c r="F143" s="68">
        <v>1765</v>
      </c>
      <c r="G143" s="202">
        <v>2011</v>
      </c>
      <c r="H143" s="68">
        <v>5</v>
      </c>
      <c r="I143" s="68">
        <v>22323</v>
      </c>
    </row>
    <row r="144" spans="1:9" x14ac:dyDescent="0.2">
      <c r="B144" s="68" t="s">
        <v>740</v>
      </c>
      <c r="C144" s="307">
        <v>1288822</v>
      </c>
      <c r="D144" s="68">
        <v>2.3424922811301485E-3</v>
      </c>
      <c r="E144" s="68">
        <v>4.2293524190776477E-2</v>
      </c>
      <c r="F144" s="68">
        <v>3012</v>
      </c>
      <c r="G144" s="202">
        <v>2011</v>
      </c>
      <c r="H144" s="68">
        <v>6</v>
      </c>
      <c r="I144" s="68">
        <v>25335</v>
      </c>
    </row>
    <row r="145" spans="1:9" x14ac:dyDescent="0.2">
      <c r="B145" s="68" t="s">
        <v>741</v>
      </c>
      <c r="C145" s="307">
        <v>1294392</v>
      </c>
      <c r="D145" s="68">
        <v>4.3217760094100832E-3</v>
      </c>
      <c r="E145" s="68">
        <v>4.0996738018491019E-2</v>
      </c>
      <c r="F145" s="68">
        <v>5570</v>
      </c>
      <c r="G145" s="202">
        <v>2011</v>
      </c>
      <c r="H145" s="68">
        <v>7</v>
      </c>
      <c r="I145" s="68">
        <v>30905</v>
      </c>
    </row>
    <row r="146" spans="1:9" x14ac:dyDescent="0.2">
      <c r="B146" s="68" t="s">
        <v>742</v>
      </c>
      <c r="C146" s="307">
        <v>1299060</v>
      </c>
      <c r="D146" s="68">
        <v>3.606326367900925E-3</v>
      </c>
      <c r="E146" s="68">
        <v>3.7989126787032701E-2</v>
      </c>
      <c r="F146" s="68">
        <v>4668</v>
      </c>
      <c r="G146" s="202">
        <v>2011</v>
      </c>
      <c r="H146" s="68">
        <v>8</v>
      </c>
      <c r="I146" s="68">
        <v>35573</v>
      </c>
    </row>
    <row r="147" spans="1:9" x14ac:dyDescent="0.2">
      <c r="B147" s="68" t="s">
        <v>743</v>
      </c>
      <c r="C147" s="307">
        <v>1307965</v>
      </c>
      <c r="D147" s="68">
        <v>6.8549566609701351E-3</v>
      </c>
      <c r="E147" s="68">
        <v>4.0877830459701503E-2</v>
      </c>
      <c r="F147" s="68">
        <v>8905</v>
      </c>
      <c r="G147" s="202">
        <v>2011</v>
      </c>
      <c r="H147" s="68">
        <v>9</v>
      </c>
      <c r="I147" s="68">
        <v>44478</v>
      </c>
    </row>
    <row r="148" spans="1:9" x14ac:dyDescent="0.2">
      <c r="B148" s="68" t="s">
        <v>744</v>
      </c>
      <c r="C148" s="307">
        <v>1317875</v>
      </c>
      <c r="D148" s="68">
        <v>7.5766553386367175E-3</v>
      </c>
      <c r="E148" s="68">
        <v>3.9305728395295336E-2</v>
      </c>
      <c r="F148" s="68">
        <v>9910</v>
      </c>
      <c r="G148" s="202">
        <v>2011</v>
      </c>
      <c r="H148" s="68">
        <v>10</v>
      </c>
      <c r="I148" s="68">
        <v>54388</v>
      </c>
    </row>
    <row r="149" spans="1:9" x14ac:dyDescent="0.2">
      <c r="B149" s="68" t="s">
        <v>745</v>
      </c>
      <c r="C149" s="307">
        <v>1325584</v>
      </c>
      <c r="D149" s="68">
        <v>5.8495684340320597E-3</v>
      </c>
      <c r="E149" s="68">
        <v>3.7790237952453287E-2</v>
      </c>
      <c r="F149" s="68">
        <v>7709</v>
      </c>
      <c r="G149" s="202">
        <v>2011</v>
      </c>
      <c r="H149" s="68">
        <v>11</v>
      </c>
      <c r="I149" s="68">
        <v>62097</v>
      </c>
    </row>
    <row r="150" spans="1:9" x14ac:dyDescent="0.2">
      <c r="B150" s="68" t="s">
        <v>746</v>
      </c>
      <c r="C150" s="307">
        <v>1308282</v>
      </c>
      <c r="D150" s="68">
        <v>-1.3052360318169254E-2</v>
      </c>
      <c r="E150" s="68">
        <v>3.545347122685083E-2</v>
      </c>
      <c r="F150" s="68">
        <v>-17302</v>
      </c>
      <c r="G150" s="202">
        <v>2011</v>
      </c>
      <c r="H150" s="68">
        <v>12</v>
      </c>
      <c r="I150" s="68">
        <v>44795</v>
      </c>
    </row>
    <row r="151" spans="1:9" x14ac:dyDescent="0.2">
      <c r="A151" s="68">
        <v>2012</v>
      </c>
      <c r="B151" s="68" t="s">
        <v>738</v>
      </c>
      <c r="C151" s="307">
        <v>1307399</v>
      </c>
      <c r="D151" s="68">
        <v>-6.7493093996551234E-4</v>
      </c>
      <c r="E151" s="68">
        <v>3.3690231090111489E-2</v>
      </c>
      <c r="F151" s="68">
        <v>-883</v>
      </c>
      <c r="G151" s="202">
        <v>2012</v>
      </c>
      <c r="H151" s="68">
        <v>1</v>
      </c>
      <c r="I151" s="68">
        <v>-883</v>
      </c>
    </row>
    <row r="152" spans="1:9" x14ac:dyDescent="0.2">
      <c r="B152" s="68" t="s">
        <v>739</v>
      </c>
      <c r="C152" s="307">
        <v>1316368</v>
      </c>
      <c r="D152" s="68">
        <v>6.8601857581349623E-3</v>
      </c>
      <c r="E152" s="68">
        <v>3.3002096031351735E-2</v>
      </c>
      <c r="F152" s="68">
        <v>8969</v>
      </c>
      <c r="G152" s="202">
        <v>2012</v>
      </c>
      <c r="H152" s="68">
        <v>2</v>
      </c>
      <c r="I152" s="68">
        <v>8086</v>
      </c>
    </row>
    <row r="153" spans="1:9" x14ac:dyDescent="0.2">
      <c r="B153" s="68" t="s">
        <v>677</v>
      </c>
      <c r="C153" s="307">
        <v>1327266</v>
      </c>
      <c r="D153" s="68">
        <v>8.2788399596465112E-3</v>
      </c>
      <c r="E153" s="68">
        <v>3.5106231151311285E-2</v>
      </c>
      <c r="F153" s="68">
        <v>10898</v>
      </c>
      <c r="G153" s="202">
        <v>2012</v>
      </c>
      <c r="H153" s="68">
        <v>3</v>
      </c>
      <c r="I153" s="68">
        <v>18984</v>
      </c>
    </row>
    <row r="154" spans="1:9" x14ac:dyDescent="0.2">
      <c r="B154" s="68" t="s">
        <v>733</v>
      </c>
      <c r="C154" s="307">
        <v>1325979</v>
      </c>
      <c r="D154" s="68">
        <v>-9.6966244897400689E-4</v>
      </c>
      <c r="E154" s="68">
        <v>3.2657733957921931E-2</v>
      </c>
      <c r="F154" s="68">
        <v>-1287</v>
      </c>
      <c r="G154" s="202">
        <v>2012</v>
      </c>
      <c r="H154" s="68">
        <v>4</v>
      </c>
      <c r="I154" s="68">
        <v>17697</v>
      </c>
    </row>
    <row r="155" spans="1:9" x14ac:dyDescent="0.2">
      <c r="B155" s="68" t="s">
        <v>737</v>
      </c>
      <c r="C155" s="307">
        <v>1325783</v>
      </c>
      <c r="D155" s="68">
        <v>-1.4781531230889655E-4</v>
      </c>
      <c r="E155" s="68">
        <v>3.1087796797349521E-2</v>
      </c>
      <c r="F155" s="68">
        <v>-196</v>
      </c>
      <c r="G155" s="202">
        <v>2012</v>
      </c>
      <c r="H155" s="68">
        <v>5</v>
      </c>
      <c r="I155" s="68">
        <v>17501</v>
      </c>
    </row>
    <row r="156" spans="1:9" x14ac:dyDescent="0.2">
      <c r="B156" s="68" t="s">
        <v>740</v>
      </c>
      <c r="C156" s="307">
        <v>1328013</v>
      </c>
      <c r="D156" s="68">
        <v>1.6820248864255483E-3</v>
      </c>
      <c r="E156" s="68">
        <v>3.040838843533078E-2</v>
      </c>
      <c r="F156" s="68">
        <v>2230</v>
      </c>
      <c r="G156" s="202">
        <v>2012</v>
      </c>
      <c r="H156" s="68">
        <v>6</v>
      </c>
      <c r="I156" s="68">
        <v>19731</v>
      </c>
    </row>
    <row r="157" spans="1:9" x14ac:dyDescent="0.2">
      <c r="B157" s="68" t="s">
        <v>741</v>
      </c>
      <c r="C157" s="307">
        <v>1334119</v>
      </c>
      <c r="D157" s="68">
        <v>4.5978465572249494E-3</v>
      </c>
      <c r="E157" s="68">
        <v>3.0691629738131887E-2</v>
      </c>
      <c r="F157" s="68">
        <v>6106</v>
      </c>
      <c r="G157" s="202">
        <v>2012</v>
      </c>
      <c r="H157" s="68">
        <v>7</v>
      </c>
      <c r="I157" s="68">
        <v>25837</v>
      </c>
    </row>
    <row r="158" spans="1:9" x14ac:dyDescent="0.2">
      <c r="B158" s="68" t="s">
        <v>742</v>
      </c>
      <c r="C158" s="307">
        <v>1335671</v>
      </c>
      <c r="D158" s="68">
        <v>1.1633145169209769E-3</v>
      </c>
      <c r="E158" s="68">
        <v>2.8182685942142793E-2</v>
      </c>
      <c r="F158" s="68">
        <v>1552</v>
      </c>
      <c r="G158" s="202">
        <v>2012</v>
      </c>
      <c r="H158" s="68">
        <v>8</v>
      </c>
      <c r="I158" s="68">
        <v>27389</v>
      </c>
    </row>
    <row r="159" spans="1:9" x14ac:dyDescent="0.2">
      <c r="B159" s="68" t="s">
        <v>743</v>
      </c>
      <c r="C159" s="307">
        <v>1340225</v>
      </c>
      <c r="D159" s="68">
        <v>3.4095222551062676E-3</v>
      </c>
      <c r="E159" s="68">
        <v>2.4664268539295708E-2</v>
      </c>
      <c r="F159" s="68">
        <v>4554</v>
      </c>
      <c r="G159" s="202">
        <v>2012</v>
      </c>
      <c r="H159" s="68">
        <v>9</v>
      </c>
      <c r="I159" s="68">
        <v>31943</v>
      </c>
    </row>
    <row r="160" spans="1:9" x14ac:dyDescent="0.2">
      <c r="B160" s="68" t="s">
        <v>744</v>
      </c>
      <c r="C160" s="307">
        <v>1349654</v>
      </c>
      <c r="D160" s="68">
        <v>7.0353858493910071E-3</v>
      </c>
      <c r="E160" s="68">
        <v>2.41138195959405E-2</v>
      </c>
      <c r="F160" s="68">
        <v>9429</v>
      </c>
      <c r="G160" s="202">
        <v>2012</v>
      </c>
      <c r="H160" s="68">
        <v>10</v>
      </c>
      <c r="I160" s="68">
        <v>41372</v>
      </c>
    </row>
    <row r="161" spans="1:9" x14ac:dyDescent="0.2">
      <c r="B161" s="68" t="s">
        <v>745</v>
      </c>
      <c r="C161" s="307">
        <v>1358570</v>
      </c>
      <c r="D161" s="68">
        <v>6.6061375730372962E-3</v>
      </c>
      <c r="E161" s="68">
        <v>2.4884126543470719E-2</v>
      </c>
      <c r="F161" s="68">
        <v>8916</v>
      </c>
      <c r="G161" s="202">
        <v>2012</v>
      </c>
      <c r="H161" s="68">
        <v>11</v>
      </c>
      <c r="I161" s="68">
        <v>50288</v>
      </c>
    </row>
    <row r="162" spans="1:9" x14ac:dyDescent="0.2">
      <c r="B162" s="68" t="s">
        <v>746</v>
      </c>
      <c r="C162" s="307">
        <v>1349657</v>
      </c>
      <c r="D162" s="68">
        <v>-6.560574721950263E-3</v>
      </c>
      <c r="E162" s="68">
        <v>3.1625444667128244E-2</v>
      </c>
      <c r="F162" s="68">
        <v>-8913</v>
      </c>
      <c r="G162" s="202">
        <v>2012</v>
      </c>
      <c r="H162" s="68">
        <v>12</v>
      </c>
      <c r="I162" s="68">
        <v>41375</v>
      </c>
    </row>
    <row r="163" spans="1:9" x14ac:dyDescent="0.2">
      <c r="A163" s="68">
        <v>2013</v>
      </c>
      <c r="B163" s="68" t="s">
        <v>738</v>
      </c>
      <c r="C163" s="307">
        <v>1353365</v>
      </c>
      <c r="D163" s="68">
        <v>2.7473647008091628E-3</v>
      </c>
      <c r="E163" s="68">
        <v>3.5158356400762036E-2</v>
      </c>
      <c r="F163" s="68">
        <v>3708</v>
      </c>
      <c r="G163" s="202">
        <v>2013</v>
      </c>
      <c r="H163" s="68">
        <v>1</v>
      </c>
      <c r="I163" s="68">
        <v>3708</v>
      </c>
    </row>
    <row r="164" spans="1:9" x14ac:dyDescent="0.2">
      <c r="B164" s="68" t="s">
        <v>739</v>
      </c>
      <c r="C164" s="307">
        <v>1361492</v>
      </c>
      <c r="D164" s="68">
        <v>6.0050319019628873E-3</v>
      </c>
      <c r="E164" s="68">
        <v>3.4279168135354254E-2</v>
      </c>
      <c r="F164" s="68">
        <v>8127</v>
      </c>
      <c r="G164" s="202">
        <v>2013</v>
      </c>
      <c r="H164" s="68">
        <v>2</v>
      </c>
      <c r="I164" s="68">
        <v>11835</v>
      </c>
    </row>
    <row r="165" spans="1:9" x14ac:dyDescent="0.2">
      <c r="B165" s="68" t="s">
        <v>677</v>
      </c>
      <c r="C165" s="307">
        <v>1368619</v>
      </c>
      <c r="D165" s="68">
        <v>5.2346984043976086E-3</v>
      </c>
      <c r="E165" s="68">
        <v>3.1156527779661269E-2</v>
      </c>
      <c r="F165" s="68">
        <v>7127</v>
      </c>
      <c r="G165" s="202">
        <v>2013</v>
      </c>
      <c r="H165" s="68">
        <v>3</v>
      </c>
      <c r="I165" s="68">
        <v>18962</v>
      </c>
    </row>
    <row r="166" spans="1:9" x14ac:dyDescent="0.2">
      <c r="B166" s="68" t="s">
        <v>733</v>
      </c>
      <c r="C166" s="307">
        <v>1374487</v>
      </c>
      <c r="D166" s="68">
        <v>4.2875336379226692E-3</v>
      </c>
      <c r="E166" s="68">
        <v>3.6582781476931281E-2</v>
      </c>
      <c r="F166" s="68">
        <v>5868</v>
      </c>
      <c r="G166" s="202">
        <v>2013</v>
      </c>
      <c r="H166" s="68">
        <v>4</v>
      </c>
      <c r="I166" s="68">
        <v>24830</v>
      </c>
    </row>
    <row r="167" spans="1:9" x14ac:dyDescent="0.2">
      <c r="B167" s="68" t="s">
        <v>737</v>
      </c>
      <c r="C167" s="307">
        <v>1378318</v>
      </c>
      <c r="D167" s="68">
        <v>2.7872217052615778E-3</v>
      </c>
      <c r="E167" s="68">
        <v>3.9625640093439163E-2</v>
      </c>
      <c r="F167" s="68">
        <v>3831</v>
      </c>
      <c r="G167" s="202">
        <v>2013</v>
      </c>
      <c r="H167" s="68">
        <v>5</v>
      </c>
      <c r="I167" s="68">
        <v>28661</v>
      </c>
    </row>
    <row r="168" spans="1:9" x14ac:dyDescent="0.2">
      <c r="B168" s="68" t="s">
        <v>740</v>
      </c>
      <c r="C168" s="307">
        <v>1380069</v>
      </c>
      <c r="D168" s="68">
        <v>1.2703889813525659E-3</v>
      </c>
      <c r="E168" s="68">
        <v>3.9198411461333516E-2</v>
      </c>
      <c r="F168" s="68">
        <v>1751</v>
      </c>
      <c r="G168" s="202">
        <v>2013</v>
      </c>
      <c r="H168" s="68">
        <v>6</v>
      </c>
      <c r="I168" s="68">
        <v>30412</v>
      </c>
    </row>
    <row r="169" spans="1:9" x14ac:dyDescent="0.2">
      <c r="B169" s="68" t="s">
        <v>741</v>
      </c>
      <c r="C169" s="307">
        <v>1383564</v>
      </c>
      <c r="D169" s="68">
        <v>2.5324820715486585E-3</v>
      </c>
      <c r="E169" s="68">
        <v>3.7061911268784886E-2</v>
      </c>
      <c r="F169" s="68">
        <v>3495</v>
      </c>
      <c r="G169" s="202">
        <v>2013</v>
      </c>
      <c r="H169" s="68">
        <v>7</v>
      </c>
      <c r="I169" s="68">
        <v>33907</v>
      </c>
    </row>
    <row r="170" spans="1:9" x14ac:dyDescent="0.2">
      <c r="B170" s="68" t="s">
        <v>742</v>
      </c>
      <c r="C170" s="307">
        <v>1387421</v>
      </c>
      <c r="D170" s="68">
        <v>2.7877279258494703E-3</v>
      </c>
      <c r="E170" s="68">
        <v>3.8744571080752577E-2</v>
      </c>
      <c r="F170" s="68">
        <v>3857</v>
      </c>
      <c r="G170" s="202">
        <v>2013</v>
      </c>
      <c r="H170" s="68">
        <v>8</v>
      </c>
      <c r="I170" s="68">
        <v>37764</v>
      </c>
    </row>
    <row r="171" spans="1:9" x14ac:dyDescent="0.2">
      <c r="B171" s="68" t="s">
        <v>743</v>
      </c>
      <c r="C171" s="307">
        <v>1391042</v>
      </c>
      <c r="D171" s="68">
        <v>2.6098783282075821E-3</v>
      </c>
      <c r="E171" s="68">
        <v>3.7916767706914989E-2</v>
      </c>
      <c r="F171" s="68">
        <v>3621</v>
      </c>
      <c r="G171" s="202">
        <v>2013</v>
      </c>
      <c r="H171" s="68">
        <v>9</v>
      </c>
      <c r="I171" s="68">
        <v>41385</v>
      </c>
    </row>
    <row r="172" spans="1:9" x14ac:dyDescent="0.2">
      <c r="B172" s="68" t="s">
        <v>744</v>
      </c>
      <c r="C172" s="307">
        <v>1403518</v>
      </c>
      <c r="D172" s="68">
        <v>8.9688161824013068E-3</v>
      </c>
      <c r="E172" s="68">
        <v>3.9909487913198483E-2</v>
      </c>
      <c r="F172" s="68">
        <v>12476</v>
      </c>
      <c r="G172" s="202">
        <v>2013</v>
      </c>
      <c r="H172" s="68">
        <v>10</v>
      </c>
      <c r="I172" s="68">
        <v>53861</v>
      </c>
    </row>
    <row r="173" spans="1:9" x14ac:dyDescent="0.2">
      <c r="B173" s="68" t="s">
        <v>745</v>
      </c>
      <c r="C173" s="307">
        <v>1410118</v>
      </c>
      <c r="D173" s="68">
        <v>4.7024690812658143E-3</v>
      </c>
      <c r="E173" s="68">
        <v>3.7942836953561487E-2</v>
      </c>
      <c r="F173" s="68">
        <v>6600</v>
      </c>
      <c r="G173" s="202">
        <v>2013</v>
      </c>
      <c r="H173" s="68">
        <v>11</v>
      </c>
      <c r="I173" s="68">
        <v>60461</v>
      </c>
    </row>
    <row r="174" spans="1:9" x14ac:dyDescent="0.2">
      <c r="B174" s="68" t="s">
        <v>746</v>
      </c>
      <c r="C174" s="307">
        <v>1397248</v>
      </c>
      <c r="D174" s="68">
        <v>-9.1268957633332537E-3</v>
      </c>
      <c r="E174" s="68">
        <v>3.5261551638675614E-2</v>
      </c>
      <c r="F174" s="68">
        <v>-12870</v>
      </c>
      <c r="G174" s="202">
        <v>2013</v>
      </c>
      <c r="H174" s="68">
        <v>12</v>
      </c>
      <c r="I174" s="68">
        <v>47591</v>
      </c>
    </row>
    <row r="175" spans="1:9" x14ac:dyDescent="0.2">
      <c r="A175" s="68">
        <v>2014</v>
      </c>
      <c r="B175" s="68" t="s">
        <v>738</v>
      </c>
      <c r="C175" s="307">
        <v>1396563</v>
      </c>
      <c r="D175" s="68">
        <v>-4.9024940454378552E-4</v>
      </c>
      <c r="E175" s="68">
        <v>3.1918957561337891E-2</v>
      </c>
      <c r="F175" s="68">
        <v>-685</v>
      </c>
      <c r="G175" s="202">
        <v>2014</v>
      </c>
      <c r="H175" s="68">
        <v>1</v>
      </c>
      <c r="I175" s="68">
        <v>-685</v>
      </c>
    </row>
    <row r="176" spans="1:9" x14ac:dyDescent="0.2">
      <c r="B176" s="68" t="s">
        <v>739</v>
      </c>
      <c r="C176" s="307">
        <v>1402503</v>
      </c>
      <c r="D176" s="68">
        <v>4.2532989918822039E-3</v>
      </c>
      <c r="E176" s="68">
        <v>3.0122101341763408E-2</v>
      </c>
      <c r="F176" s="68">
        <v>5940</v>
      </c>
      <c r="G176" s="202">
        <v>2014</v>
      </c>
      <c r="H176" s="68">
        <v>2</v>
      </c>
      <c r="I176" s="68">
        <v>5255</v>
      </c>
    </row>
    <row r="177" spans="1:9" x14ac:dyDescent="0.2">
      <c r="B177" s="68" t="s">
        <v>677</v>
      </c>
      <c r="C177" s="307">
        <v>1413343</v>
      </c>
      <c r="D177" s="68">
        <v>7.7290387257638038E-3</v>
      </c>
      <c r="E177" s="68">
        <v>3.2678196050178965E-2</v>
      </c>
      <c r="F177" s="68">
        <v>10840</v>
      </c>
      <c r="G177" s="202">
        <v>2014</v>
      </c>
      <c r="H177" s="68">
        <v>3</v>
      </c>
      <c r="I177" s="68">
        <v>16095</v>
      </c>
    </row>
    <row r="178" spans="1:9" x14ac:dyDescent="0.2">
      <c r="B178" s="68" t="s">
        <v>733</v>
      </c>
      <c r="C178" s="307">
        <v>1415615</v>
      </c>
      <c r="D178" s="68">
        <v>1.6075361748704164E-3</v>
      </c>
      <c r="E178" s="68">
        <v>2.9922436516314876E-2</v>
      </c>
      <c r="F178" s="68">
        <v>2272</v>
      </c>
      <c r="G178" s="202">
        <v>2014</v>
      </c>
      <c r="H178" s="68">
        <v>4</v>
      </c>
      <c r="I178" s="68">
        <v>18367</v>
      </c>
    </row>
    <row r="179" spans="1:9" x14ac:dyDescent="0.2">
      <c r="B179" s="68" t="s">
        <v>737</v>
      </c>
      <c r="C179" s="307">
        <v>1421309</v>
      </c>
      <c r="D179" s="68">
        <v>4.022280069086559E-3</v>
      </c>
      <c r="E179" s="68">
        <v>3.1190915304015521E-2</v>
      </c>
      <c r="F179" s="68">
        <v>5694</v>
      </c>
      <c r="G179" s="202">
        <v>2014</v>
      </c>
      <c r="H179" s="68">
        <v>5</v>
      </c>
      <c r="I179" s="68">
        <v>24061</v>
      </c>
    </row>
    <row r="180" spans="1:9" x14ac:dyDescent="0.2">
      <c r="B180" s="68" t="s">
        <v>740</v>
      </c>
      <c r="C180" s="307">
        <v>1423620</v>
      </c>
      <c r="D180" s="68">
        <v>1.6259659229624912E-3</v>
      </c>
      <c r="E180" s="68">
        <v>3.1557117796284118E-2</v>
      </c>
      <c r="F180" s="68">
        <v>2311</v>
      </c>
      <c r="G180" s="202">
        <v>2014</v>
      </c>
      <c r="H180" s="68">
        <v>6</v>
      </c>
      <c r="I180" s="68">
        <v>26372</v>
      </c>
    </row>
    <row r="181" spans="1:9" x14ac:dyDescent="0.2">
      <c r="B181" s="68" t="s">
        <v>741</v>
      </c>
      <c r="C181" s="307">
        <v>1433741</v>
      </c>
      <c r="D181" s="68">
        <v>7.1093409758222759E-3</v>
      </c>
      <c r="E181" s="68">
        <v>3.6266482793712473E-2</v>
      </c>
      <c r="F181" s="68">
        <v>10121</v>
      </c>
      <c r="G181" s="202">
        <v>2014</v>
      </c>
      <c r="H181" s="68">
        <v>7</v>
      </c>
      <c r="I181" s="68">
        <v>36493</v>
      </c>
    </row>
    <row r="182" spans="1:9" x14ac:dyDescent="0.2">
      <c r="B182" s="68" t="s">
        <v>742</v>
      </c>
      <c r="C182" s="307">
        <v>1435303</v>
      </c>
      <c r="D182" s="68">
        <v>1.0894575798556794E-3</v>
      </c>
      <c r="E182" s="68">
        <v>3.4511514529475873E-2</v>
      </c>
      <c r="F182" s="68">
        <v>1562</v>
      </c>
      <c r="G182" s="202">
        <v>2014</v>
      </c>
      <c r="H182" s="68">
        <v>8</v>
      </c>
      <c r="I182" s="68">
        <v>38055</v>
      </c>
    </row>
    <row r="183" spans="1:9" x14ac:dyDescent="0.2">
      <c r="B183" s="68" t="s">
        <v>743</v>
      </c>
      <c r="C183" s="307">
        <v>1447119</v>
      </c>
      <c r="D183" s="68">
        <v>8.2324080699336388E-3</v>
      </c>
      <c r="E183" s="68">
        <v>4.0312945259740607E-2</v>
      </c>
      <c r="F183" s="68">
        <v>11816</v>
      </c>
      <c r="G183" s="202">
        <v>2014</v>
      </c>
      <c r="H183" s="68">
        <v>9</v>
      </c>
      <c r="I183" s="68">
        <v>49871</v>
      </c>
    </row>
    <row r="184" spans="1:9" x14ac:dyDescent="0.2">
      <c r="B184" s="68" t="s">
        <v>744</v>
      </c>
      <c r="C184" s="307">
        <v>1463050</v>
      </c>
      <c r="D184" s="68">
        <v>1.1008769838555033E-2</v>
      </c>
      <c r="E184" s="68">
        <v>4.2416271113017379E-2</v>
      </c>
      <c r="F184" s="68">
        <v>15931</v>
      </c>
      <c r="G184" s="202">
        <v>2014</v>
      </c>
      <c r="H184" s="68">
        <v>10</v>
      </c>
      <c r="I184" s="68">
        <v>65802</v>
      </c>
    </row>
    <row r="185" spans="1:9" x14ac:dyDescent="0.2">
      <c r="B185" s="68" t="s">
        <v>745</v>
      </c>
      <c r="C185" s="307">
        <v>1477172</v>
      </c>
      <c r="D185" s="68">
        <v>9.6524383992344642E-3</v>
      </c>
      <c r="E185" s="68">
        <v>4.7552048835629357E-2</v>
      </c>
      <c r="F185" s="68">
        <v>14122</v>
      </c>
      <c r="G185" s="202">
        <v>2014</v>
      </c>
      <c r="H185" s="68">
        <v>11</v>
      </c>
      <c r="I185" s="68">
        <v>79924</v>
      </c>
    </row>
    <row r="186" spans="1:9" x14ac:dyDescent="0.2">
      <c r="B186" s="68" t="s">
        <v>746</v>
      </c>
      <c r="C186" s="307">
        <v>1463340</v>
      </c>
      <c r="D186" s="68">
        <v>-9.3638384697245503E-3</v>
      </c>
      <c r="E186" s="68">
        <v>4.7301552766581212E-2</v>
      </c>
      <c r="F186" s="68">
        <v>-13832</v>
      </c>
      <c r="G186" s="202">
        <v>2014</v>
      </c>
      <c r="H186" s="68">
        <v>12</v>
      </c>
      <c r="I186" s="68">
        <v>66092</v>
      </c>
    </row>
    <row r="187" spans="1:9" x14ac:dyDescent="0.2">
      <c r="A187" s="68">
        <v>2015</v>
      </c>
      <c r="B187" s="68" t="s">
        <v>738</v>
      </c>
      <c r="C187" s="307">
        <v>1466848</v>
      </c>
      <c r="D187" s="68">
        <v>2.3972555933686746E-3</v>
      </c>
      <c r="E187" s="68">
        <v>5.0327124519266242E-2</v>
      </c>
      <c r="F187" s="68">
        <v>3508</v>
      </c>
      <c r="G187" s="202">
        <v>2015</v>
      </c>
      <c r="H187" s="68">
        <v>1</v>
      </c>
      <c r="I187" s="68">
        <v>3508</v>
      </c>
    </row>
    <row r="188" spans="1:9" x14ac:dyDescent="0.2">
      <c r="B188" s="68" t="s">
        <v>739</v>
      </c>
      <c r="C188" s="307">
        <v>1479593</v>
      </c>
      <c r="D188" s="68">
        <v>8.6886984881868745E-3</v>
      </c>
      <c r="E188" s="68">
        <v>5.4966014332946234E-2</v>
      </c>
      <c r="F188" s="68">
        <v>12745</v>
      </c>
      <c r="G188" s="202">
        <v>2015</v>
      </c>
      <c r="H188" s="68">
        <v>2</v>
      </c>
      <c r="I188" s="68">
        <v>16253</v>
      </c>
    </row>
    <row r="189" spans="1:9" x14ac:dyDescent="0.2">
      <c r="B189" s="68" t="s">
        <v>677</v>
      </c>
      <c r="C189" s="307">
        <v>1493885</v>
      </c>
      <c r="D189" s="68">
        <v>9.6594130953580049E-3</v>
      </c>
      <c r="E189" s="68">
        <v>5.6986874382227048E-2</v>
      </c>
      <c r="F189" s="68">
        <v>14292</v>
      </c>
      <c r="G189" s="202">
        <v>2015</v>
      </c>
      <c r="H189" s="68">
        <v>3</v>
      </c>
      <c r="I189" s="68">
        <v>30545</v>
      </c>
    </row>
    <row r="190" spans="1:9" x14ac:dyDescent="0.2">
      <c r="B190" s="68" t="s">
        <v>733</v>
      </c>
      <c r="C190" s="307">
        <v>1496860</v>
      </c>
      <c r="D190" s="68">
        <v>1.9914518185804031E-3</v>
      </c>
      <c r="E190" s="68">
        <v>5.7392016897249709E-2</v>
      </c>
      <c r="F190" s="68">
        <v>2975</v>
      </c>
      <c r="G190" s="202">
        <v>2015</v>
      </c>
      <c r="H190" s="68">
        <v>4</v>
      </c>
      <c r="I190" s="68">
        <v>33520</v>
      </c>
    </row>
    <row r="191" spans="1:9" x14ac:dyDescent="0.2">
      <c r="B191" s="68" t="s">
        <v>737</v>
      </c>
      <c r="C191" s="307">
        <v>1496590</v>
      </c>
      <c r="D191" s="68">
        <v>-1.8037759042266455E-4</v>
      </c>
      <c r="E191" s="68">
        <v>5.2965963066440969E-2</v>
      </c>
      <c r="F191" s="68">
        <v>-270</v>
      </c>
      <c r="G191" s="202">
        <v>2015</v>
      </c>
      <c r="H191" s="68">
        <v>5</v>
      </c>
      <c r="I191" s="68">
        <v>33250</v>
      </c>
    </row>
    <row r="192" spans="1:9" x14ac:dyDescent="0.2">
      <c r="B192" s="68" t="s">
        <v>740</v>
      </c>
      <c r="C192" s="307">
        <v>1494289</v>
      </c>
      <c r="D192" s="68">
        <v>-1.5374952391770114E-3</v>
      </c>
      <c r="E192" s="68">
        <v>4.9640353465109976E-2</v>
      </c>
      <c r="F192" s="68">
        <v>-2301</v>
      </c>
      <c r="G192" s="202">
        <v>2015</v>
      </c>
      <c r="H192" s="68">
        <v>6</v>
      </c>
      <c r="I192" s="68">
        <v>30949</v>
      </c>
    </row>
    <row r="193" spans="1:9" x14ac:dyDescent="0.2">
      <c r="B193" s="68" t="s">
        <v>741</v>
      </c>
      <c r="C193" s="307">
        <v>1498787</v>
      </c>
      <c r="D193" s="68">
        <v>3.0101272243856503E-3</v>
      </c>
      <c r="E193" s="68">
        <v>4.5368026721702259E-2</v>
      </c>
      <c r="F193" s="68">
        <v>4498</v>
      </c>
      <c r="G193" s="202">
        <v>2015</v>
      </c>
      <c r="H193" s="68">
        <v>7</v>
      </c>
      <c r="I193" s="68">
        <v>35447</v>
      </c>
    </row>
    <row r="194" spans="1:9" x14ac:dyDescent="0.2">
      <c r="B194" s="68" t="s">
        <v>742</v>
      </c>
      <c r="C194" s="307">
        <v>1505250</v>
      </c>
      <c r="D194" s="68">
        <v>4.3121537616752637E-3</v>
      </c>
      <c r="E194" s="68">
        <v>4.8733263986767916E-2</v>
      </c>
      <c r="F194" s="68">
        <v>6463</v>
      </c>
      <c r="G194" s="202">
        <v>2015</v>
      </c>
      <c r="H194" s="68">
        <v>8</v>
      </c>
      <c r="I194" s="68">
        <v>41910</v>
      </c>
    </row>
    <row r="195" spans="1:9" x14ac:dyDescent="0.2">
      <c r="B195" s="68" t="s">
        <v>743</v>
      </c>
      <c r="C195" s="307">
        <v>1517710</v>
      </c>
      <c r="D195" s="68">
        <v>8.2776947350937657E-3</v>
      </c>
      <c r="E195" s="68">
        <v>4.8780369824458214E-2</v>
      </c>
      <c r="F195" s="68">
        <v>12460</v>
      </c>
      <c r="G195" s="202">
        <v>2015</v>
      </c>
      <c r="H195" s="68">
        <v>9</v>
      </c>
      <c r="I195" s="68">
        <v>54370</v>
      </c>
    </row>
    <row r="196" spans="1:9" x14ac:dyDescent="0.2">
      <c r="B196" s="68" t="s">
        <v>744</v>
      </c>
      <c r="C196" s="307">
        <v>1530447</v>
      </c>
      <c r="D196" s="68">
        <v>8.3922488485943525E-3</v>
      </c>
      <c r="E196" s="68">
        <v>4.6066094801954893E-2</v>
      </c>
      <c r="F196" s="68">
        <v>12737</v>
      </c>
      <c r="G196" s="202">
        <v>2015</v>
      </c>
      <c r="H196" s="68">
        <v>10</v>
      </c>
      <c r="I196" s="68">
        <v>67107</v>
      </c>
    </row>
    <row r="197" spans="1:9" x14ac:dyDescent="0.2">
      <c r="B197" s="68" t="s">
        <v>745</v>
      </c>
      <c r="C197" s="307">
        <v>1548821</v>
      </c>
      <c r="D197" s="68">
        <v>1.2005642795862803E-2</v>
      </c>
      <c r="E197" s="68">
        <v>4.8504168776554168E-2</v>
      </c>
      <c r="F197" s="68">
        <v>18374</v>
      </c>
      <c r="G197" s="202">
        <v>2015</v>
      </c>
      <c r="H197" s="68">
        <v>11</v>
      </c>
      <c r="I197" s="68">
        <v>85481</v>
      </c>
    </row>
    <row r="198" spans="1:9" x14ac:dyDescent="0.2">
      <c r="B198" s="68" t="s">
        <v>746</v>
      </c>
      <c r="C198" s="307">
        <v>1535255</v>
      </c>
      <c r="D198" s="68">
        <v>-8.7589204950088151E-3</v>
      </c>
      <c r="E198" s="68">
        <v>4.9144423032241313E-2</v>
      </c>
      <c r="F198" s="68">
        <v>-13566</v>
      </c>
      <c r="G198" s="202">
        <v>2015</v>
      </c>
      <c r="H198" s="68">
        <v>12</v>
      </c>
      <c r="I198" s="68">
        <v>71915</v>
      </c>
    </row>
    <row r="199" spans="1:9" x14ac:dyDescent="0.2">
      <c r="A199" s="68">
        <v>2016</v>
      </c>
      <c r="B199" s="68" t="s">
        <v>738</v>
      </c>
      <c r="C199" s="307">
        <v>1539143</v>
      </c>
      <c r="D199" s="68">
        <v>2.5324783179341281E-3</v>
      </c>
      <c r="E199" s="68">
        <v>4.9285951918671911E-2</v>
      </c>
      <c r="F199" s="68">
        <v>3888</v>
      </c>
      <c r="G199" s="202">
        <v>2016</v>
      </c>
      <c r="H199" s="68">
        <v>1</v>
      </c>
      <c r="I199" s="68">
        <v>3888</v>
      </c>
    </row>
    <row r="200" spans="1:9" x14ac:dyDescent="0.2">
      <c r="B200" s="68" t="s">
        <v>739</v>
      </c>
      <c r="C200" s="307">
        <v>1552349</v>
      </c>
      <c r="D200" s="68">
        <v>8.5800994449507506E-3</v>
      </c>
      <c r="E200" s="68">
        <v>4.9172982029517476E-2</v>
      </c>
      <c r="F200" s="68">
        <v>13206</v>
      </c>
      <c r="G200" s="202">
        <v>2016</v>
      </c>
      <c r="H200" s="68">
        <v>2</v>
      </c>
      <c r="I200" s="68">
        <v>17094</v>
      </c>
    </row>
    <row r="201" spans="1:9" x14ac:dyDescent="0.2">
      <c r="B201" s="68" t="s">
        <v>677</v>
      </c>
      <c r="C201" s="307">
        <v>1559149</v>
      </c>
      <c r="D201" s="68">
        <v>4.3804582603526043E-3</v>
      </c>
      <c r="E201" s="68">
        <v>4.3687432432884643E-2</v>
      </c>
      <c r="F201" s="68">
        <v>6800</v>
      </c>
      <c r="G201" s="202">
        <v>2016</v>
      </c>
      <c r="H201" s="68">
        <v>3</v>
      </c>
      <c r="I201" s="68">
        <v>23894</v>
      </c>
    </row>
    <row r="202" spans="1:9" x14ac:dyDescent="0.2">
      <c r="B202" s="68" t="s">
        <v>733</v>
      </c>
      <c r="C202" s="307">
        <v>1569657</v>
      </c>
      <c r="D202" s="68">
        <v>6.739573959897438E-3</v>
      </c>
      <c r="E202" s="68">
        <v>4.8633138703686463E-2</v>
      </c>
      <c r="F202" s="68">
        <v>10508</v>
      </c>
      <c r="G202" s="202">
        <v>2016</v>
      </c>
      <c r="H202" s="68">
        <v>4</v>
      </c>
      <c r="I202" s="68">
        <v>34402</v>
      </c>
    </row>
    <row r="203" spans="1:9" x14ac:dyDescent="0.2">
      <c r="B203" s="68" t="s">
        <v>737</v>
      </c>
      <c r="C203" s="307">
        <v>1571236</v>
      </c>
      <c r="D203" s="68">
        <v>1.0059522558112377E-3</v>
      </c>
      <c r="E203" s="68">
        <v>4.987738792855767E-2</v>
      </c>
      <c r="F203" s="68">
        <v>1579</v>
      </c>
      <c r="G203" s="202">
        <v>2016</v>
      </c>
      <c r="H203" s="68">
        <v>5</v>
      </c>
      <c r="I203" s="68">
        <v>35981</v>
      </c>
    </row>
    <row r="204" spans="1:9" x14ac:dyDescent="0.2">
      <c r="B204" s="68" t="s">
        <v>740</v>
      </c>
      <c r="C204" s="307">
        <v>1576839</v>
      </c>
      <c r="D204" s="68">
        <v>3.565982449485583E-3</v>
      </c>
      <c r="E204" s="68">
        <v>5.5243664378175739E-2</v>
      </c>
      <c r="F204" s="68">
        <v>5603</v>
      </c>
      <c r="G204" s="202">
        <v>2016</v>
      </c>
      <c r="H204" s="68">
        <v>6</v>
      </c>
      <c r="I204" s="68">
        <v>41584</v>
      </c>
    </row>
    <row r="205" spans="1:9" x14ac:dyDescent="0.2">
      <c r="B205" s="68" t="s">
        <v>741</v>
      </c>
      <c r="C205" s="307">
        <v>1582329</v>
      </c>
      <c r="D205" s="68">
        <v>3.4816490459710359E-3</v>
      </c>
      <c r="E205" s="68">
        <v>5.5739741537656817E-2</v>
      </c>
      <c r="F205" s="68">
        <v>5490</v>
      </c>
      <c r="G205" s="202">
        <v>2016</v>
      </c>
      <c r="H205" s="68">
        <v>7</v>
      </c>
      <c r="I205" s="68">
        <v>47074</v>
      </c>
    </row>
    <row r="206" spans="1:9" x14ac:dyDescent="0.2">
      <c r="B206" s="68" t="s">
        <v>742</v>
      </c>
      <c r="C206" s="307">
        <v>1592063</v>
      </c>
      <c r="D206" s="68">
        <v>6.1516915887909196E-3</v>
      </c>
      <c r="E206" s="68">
        <v>5.7673476166749671E-2</v>
      </c>
      <c r="F206" s="68">
        <v>9734</v>
      </c>
      <c r="G206" s="202">
        <v>2016</v>
      </c>
      <c r="H206" s="68">
        <v>8</v>
      </c>
      <c r="I206" s="68">
        <v>56808</v>
      </c>
    </row>
    <row r="207" spans="1:9" x14ac:dyDescent="0.2">
      <c r="B207" s="68" t="s">
        <v>743</v>
      </c>
      <c r="C207" s="307">
        <v>1608623</v>
      </c>
      <c r="D207" s="68">
        <v>1.0401598429207848E-2</v>
      </c>
      <c r="E207" s="68">
        <v>5.9901430444551318E-2</v>
      </c>
      <c r="F207" s="68">
        <v>16560</v>
      </c>
      <c r="G207" s="202">
        <v>2016</v>
      </c>
      <c r="H207" s="68">
        <v>9</v>
      </c>
      <c r="I207" s="68">
        <v>73368</v>
      </c>
    </row>
    <row r="208" spans="1:9" x14ac:dyDescent="0.2">
      <c r="B208" s="68" t="s">
        <v>744</v>
      </c>
      <c r="C208" s="307">
        <v>1627392</v>
      </c>
      <c r="D208" s="68">
        <v>1.1667743156724697E-2</v>
      </c>
      <c r="E208" s="68">
        <v>6.3344238644003958E-2</v>
      </c>
      <c r="F208" s="68">
        <v>18769</v>
      </c>
      <c r="G208" s="202">
        <v>2016</v>
      </c>
      <c r="H208" s="68">
        <v>10</v>
      </c>
      <c r="I208" s="68">
        <v>92137</v>
      </c>
    </row>
    <row r="209" spans="1:9" x14ac:dyDescent="0.2">
      <c r="B209" s="68" t="s">
        <v>745</v>
      </c>
      <c r="C209" s="307">
        <v>1643345</v>
      </c>
      <c r="D209" s="68">
        <v>9.802801046090881E-3</v>
      </c>
      <c r="E209" s="68">
        <v>6.1029647712679491E-2</v>
      </c>
      <c r="F209" s="68">
        <v>15953</v>
      </c>
      <c r="G209" s="202">
        <v>2016</v>
      </c>
      <c r="H209" s="68">
        <v>11</v>
      </c>
      <c r="I209" s="68">
        <v>108090</v>
      </c>
    </row>
    <row r="210" spans="1:9" x14ac:dyDescent="0.2">
      <c r="B210" s="68" t="s">
        <v>746</v>
      </c>
      <c r="C210" s="307">
        <v>1624237</v>
      </c>
      <c r="D210" s="68">
        <v>-1.1627503658696137E-2</v>
      </c>
      <c r="E210" s="68">
        <v>5.7959101256794376E-2</v>
      </c>
      <c r="F210" s="68">
        <v>-19108</v>
      </c>
      <c r="G210" s="202">
        <v>2016</v>
      </c>
      <c r="H210" s="68">
        <v>12</v>
      </c>
      <c r="I210" s="68">
        <v>88982</v>
      </c>
    </row>
    <row r="211" spans="1:9" x14ac:dyDescent="0.2">
      <c r="A211" s="68">
        <v>2017</v>
      </c>
      <c r="B211" s="68" t="s">
        <v>738</v>
      </c>
      <c r="C211" s="307">
        <v>1635012</v>
      </c>
      <c r="D211" s="68">
        <v>6.6338840945010524E-3</v>
      </c>
      <c r="E211" s="68">
        <v>6.2287259858245791E-2</v>
      </c>
      <c r="F211" s="68">
        <v>10775</v>
      </c>
      <c r="G211" s="202">
        <v>2017</v>
      </c>
      <c r="H211" s="68">
        <v>1</v>
      </c>
      <c r="I211" s="68">
        <v>10775</v>
      </c>
    </row>
    <row r="212" spans="1:9" x14ac:dyDescent="0.2">
      <c r="B212" s="68" t="s">
        <v>739</v>
      </c>
      <c r="C212" s="307">
        <v>1640265</v>
      </c>
      <c r="D212" s="68">
        <v>3.2128204563637297E-3</v>
      </c>
      <c r="E212" s="68">
        <v>5.6634171826051904E-2</v>
      </c>
      <c r="F212" s="68">
        <v>5253</v>
      </c>
      <c r="G212" s="202">
        <v>2017</v>
      </c>
      <c r="H212" s="68">
        <v>2</v>
      </c>
      <c r="I212" s="68">
        <v>16028</v>
      </c>
    </row>
    <row r="213" spans="1:9" x14ac:dyDescent="0.2">
      <c r="B213" s="68" t="s">
        <v>677</v>
      </c>
      <c r="C213" s="307">
        <v>1661636</v>
      </c>
      <c r="D213" s="68">
        <v>1.3028992266493455E-2</v>
      </c>
      <c r="E213" s="68">
        <v>6.573265287666552E-2</v>
      </c>
      <c r="F213" s="68">
        <v>21371</v>
      </c>
      <c r="G213" s="202">
        <v>2017</v>
      </c>
      <c r="H213" s="68">
        <v>3</v>
      </c>
      <c r="I213" s="68">
        <v>37399</v>
      </c>
    </row>
    <row r="214" spans="1:9" x14ac:dyDescent="0.2">
      <c r="B214" s="68" t="s">
        <v>733</v>
      </c>
      <c r="C214" s="307">
        <v>1662463</v>
      </c>
      <c r="D214" s="68">
        <v>4.977022645151763E-4</v>
      </c>
      <c r="E214" s="68">
        <v>5.9125019032820525E-2</v>
      </c>
      <c r="F214" s="68">
        <v>827</v>
      </c>
      <c r="G214" s="202">
        <v>2017</v>
      </c>
      <c r="H214" s="68">
        <v>4</v>
      </c>
      <c r="I214" s="68">
        <v>38226</v>
      </c>
    </row>
    <row r="215" spans="1:9" x14ac:dyDescent="0.2">
      <c r="B215" s="68" t="s">
        <v>737</v>
      </c>
      <c r="C215" s="307">
        <v>1664615</v>
      </c>
      <c r="D215" s="68">
        <v>1.2944648993691299E-3</v>
      </c>
      <c r="E215" s="68">
        <v>5.9430282911033139E-2</v>
      </c>
      <c r="F215" s="68">
        <v>2152</v>
      </c>
      <c r="G215" s="202">
        <v>2017</v>
      </c>
      <c r="H215" s="68">
        <v>5</v>
      </c>
      <c r="I215" s="68">
        <v>40378</v>
      </c>
    </row>
    <row r="216" spans="1:9" x14ac:dyDescent="0.2">
      <c r="B216" s="68" t="s">
        <v>740</v>
      </c>
      <c r="C216" s="307">
        <v>1672581</v>
      </c>
      <c r="D216" s="68">
        <v>4.7854909393463263E-3</v>
      </c>
      <c r="E216" s="68">
        <v>6.0717676313180924E-2</v>
      </c>
      <c r="F216" s="68">
        <v>7966</v>
      </c>
      <c r="G216" s="202">
        <v>2017</v>
      </c>
      <c r="H216" s="68">
        <v>6</v>
      </c>
      <c r="I216" s="68">
        <v>48344</v>
      </c>
    </row>
    <row r="217" spans="1:9" x14ac:dyDescent="0.2">
      <c r="B217" s="68" t="s">
        <v>741</v>
      </c>
      <c r="C217" s="307">
        <v>1675221</v>
      </c>
      <c r="D217" s="68">
        <v>1.5783988936859394E-3</v>
      </c>
      <c r="E217" s="68">
        <v>5.8705869638994157E-2</v>
      </c>
      <c r="F217" s="68">
        <v>2640</v>
      </c>
      <c r="G217" s="202">
        <v>2017</v>
      </c>
      <c r="H217" s="68">
        <v>7</v>
      </c>
      <c r="I217" s="68">
        <v>50984</v>
      </c>
    </row>
    <row r="218" spans="1:9" x14ac:dyDescent="0.2">
      <c r="B218" s="68" t="s">
        <v>742</v>
      </c>
      <c r="C218" s="307">
        <v>1694618</v>
      </c>
      <c r="D218" s="68">
        <v>1.1578770800986904E-2</v>
      </c>
      <c r="E218" s="68">
        <v>6.4416420706969513E-2</v>
      </c>
      <c r="F218" s="68">
        <v>19397</v>
      </c>
      <c r="G218" s="202">
        <v>2017</v>
      </c>
      <c r="H218" s="68">
        <v>8</v>
      </c>
      <c r="I218" s="68">
        <v>70381</v>
      </c>
    </row>
    <row r="219" spans="1:9" x14ac:dyDescent="0.2">
      <c r="B219" s="68" t="s">
        <v>743</v>
      </c>
      <c r="C219" s="307">
        <v>1708982</v>
      </c>
      <c r="D219" s="68">
        <v>8.4762465641223805E-3</v>
      </c>
      <c r="E219" s="68">
        <v>6.2388141907706141E-2</v>
      </c>
      <c r="F219" s="68">
        <v>14364</v>
      </c>
      <c r="G219" s="202">
        <v>2017</v>
      </c>
      <c r="H219" s="68">
        <v>9</v>
      </c>
      <c r="I219" s="68">
        <v>84745</v>
      </c>
    </row>
    <row r="220" spans="1:9" x14ac:dyDescent="0.2">
      <c r="B220" s="68" t="s">
        <v>744</v>
      </c>
      <c r="C220" s="307">
        <v>1728026</v>
      </c>
      <c r="D220" s="68">
        <v>1.1143476057676516E-2</v>
      </c>
      <c r="E220" s="68">
        <v>6.1837590451470748E-2</v>
      </c>
      <c r="F220" s="68">
        <v>19044</v>
      </c>
      <c r="G220" s="202">
        <v>2017</v>
      </c>
      <c r="H220" s="68">
        <v>10</v>
      </c>
      <c r="I220" s="68">
        <v>103789</v>
      </c>
    </row>
    <row r="221" spans="1:9" x14ac:dyDescent="0.2">
      <c r="B221" s="68" t="s">
        <v>745</v>
      </c>
      <c r="C221" s="307">
        <v>1740013</v>
      </c>
      <c r="D221" s="68">
        <v>6.9368169228936072E-3</v>
      </c>
      <c r="E221" s="68">
        <v>5.8823923156732238E-2</v>
      </c>
      <c r="F221" s="68">
        <v>11987</v>
      </c>
      <c r="G221" s="202">
        <v>2017</v>
      </c>
      <c r="H221" s="68">
        <v>11</v>
      </c>
      <c r="I221" s="68">
        <v>115776</v>
      </c>
    </row>
    <row r="222" spans="1:9" x14ac:dyDescent="0.2">
      <c r="B222" s="68" t="s">
        <v>746</v>
      </c>
      <c r="C222" s="307">
        <v>1717868</v>
      </c>
      <c r="D222" s="68">
        <v>-1.2726916408095756E-2</v>
      </c>
      <c r="E222" s="68">
        <v>5.7646144004846578E-2</v>
      </c>
      <c r="F222" s="68">
        <v>-22145</v>
      </c>
      <c r="G222" s="202">
        <v>2017</v>
      </c>
      <c r="H222" s="68">
        <v>12</v>
      </c>
      <c r="I222" s="68">
        <v>93631</v>
      </c>
    </row>
    <row r="223" spans="1:9" x14ac:dyDescent="0.2">
      <c r="A223" s="68">
        <v>2018</v>
      </c>
      <c r="B223" s="68" t="s">
        <v>738</v>
      </c>
      <c r="C223" s="307">
        <v>1723991</v>
      </c>
      <c r="D223" s="68">
        <v>3.5643017973441271E-3</v>
      </c>
      <c r="E223" s="68">
        <v>5.4421007307591696E-2</v>
      </c>
      <c r="F223" s="68">
        <v>6123</v>
      </c>
      <c r="G223" s="202">
        <v>2018</v>
      </c>
      <c r="H223" s="68">
        <v>1</v>
      </c>
      <c r="I223" s="68">
        <v>6123</v>
      </c>
    </row>
    <row r="224" spans="1:9" x14ac:dyDescent="0.2">
      <c r="B224" s="68" t="s">
        <v>739</v>
      </c>
      <c r="C224" s="307">
        <v>1738722</v>
      </c>
      <c r="D224" s="68">
        <v>8.5447081800311686E-3</v>
      </c>
      <c r="E224" s="68">
        <v>6.0025056926777065E-2</v>
      </c>
      <c r="F224" s="68">
        <v>14731</v>
      </c>
      <c r="G224" s="202">
        <v>2018</v>
      </c>
      <c r="H224" s="68">
        <v>2</v>
      </c>
      <c r="I224" s="68">
        <v>20854</v>
      </c>
    </row>
    <row r="225" spans="1:9" x14ac:dyDescent="0.2">
      <c r="B225" s="68" t="s">
        <v>677</v>
      </c>
      <c r="C225" s="307">
        <v>1743804</v>
      </c>
      <c r="D225" s="68">
        <v>2.9228364281350672E-3</v>
      </c>
      <c r="E225" s="68">
        <v>4.9450060061289047E-2</v>
      </c>
      <c r="F225" s="68">
        <v>5082</v>
      </c>
      <c r="G225" s="202">
        <v>2018</v>
      </c>
      <c r="H225" s="68">
        <v>3</v>
      </c>
      <c r="I225" s="68">
        <v>25936</v>
      </c>
    </row>
    <row r="226" spans="1:9" x14ac:dyDescent="0.2">
      <c r="B226" s="68" t="s">
        <v>733</v>
      </c>
      <c r="C226" s="307">
        <v>1749012</v>
      </c>
      <c r="D226" s="68">
        <v>2.9865741792081124E-3</v>
      </c>
      <c r="E226" s="68">
        <v>5.206070751649805E-2</v>
      </c>
      <c r="F226" s="68">
        <v>5208</v>
      </c>
      <c r="G226" s="202">
        <v>2018</v>
      </c>
      <c r="H226" s="68">
        <v>4</v>
      </c>
      <c r="I226" s="68">
        <v>31144</v>
      </c>
    </row>
    <row r="227" spans="1:9" x14ac:dyDescent="0.2">
      <c r="B227" s="68" t="s">
        <v>737</v>
      </c>
      <c r="C227" s="307">
        <v>1752923</v>
      </c>
      <c r="D227" s="68">
        <v>2.2361195920896915E-3</v>
      </c>
      <c r="E227" s="68">
        <v>5.3050104678859622E-2</v>
      </c>
      <c r="F227" s="68">
        <v>3911</v>
      </c>
      <c r="G227" s="202">
        <v>2018</v>
      </c>
      <c r="H227" s="68">
        <v>5</v>
      </c>
      <c r="I227" s="68">
        <v>35055</v>
      </c>
    </row>
    <row r="228" spans="1:9" x14ac:dyDescent="0.2">
      <c r="B228" s="68" t="s">
        <v>740</v>
      </c>
      <c r="C228" s="307">
        <v>1755753</v>
      </c>
      <c r="D228" s="68">
        <v>1.6144462706007001E-3</v>
      </c>
      <c r="E228" s="68">
        <v>4.972673969153063E-2</v>
      </c>
      <c r="F228" s="68">
        <v>2830</v>
      </c>
      <c r="G228" s="202">
        <v>2018</v>
      </c>
      <c r="H228" s="68">
        <v>6</v>
      </c>
      <c r="I228" s="68">
        <v>37885</v>
      </c>
    </row>
    <row r="229" spans="1:9" x14ac:dyDescent="0.2">
      <c r="B229" s="68" t="s">
        <v>741</v>
      </c>
      <c r="C229" s="307">
        <v>1750450</v>
      </c>
      <c r="D229" s="68">
        <v>-3.0203565080053618E-3</v>
      </c>
      <c r="E229" s="68">
        <v>4.4906910789680898E-2</v>
      </c>
      <c r="F229" s="68">
        <v>-5303</v>
      </c>
      <c r="G229" s="202">
        <v>2018</v>
      </c>
      <c r="H229" s="68">
        <v>7</v>
      </c>
      <c r="I229" s="68">
        <v>32582</v>
      </c>
    </row>
    <row r="230" spans="1:9" x14ac:dyDescent="0.2">
      <c r="B230" s="68" t="s">
        <v>742</v>
      </c>
      <c r="C230" s="307">
        <v>1766168</v>
      </c>
      <c r="D230" s="68">
        <v>8.9794052957810067E-3</v>
      </c>
      <c r="E230" s="68">
        <v>4.2221904877677519E-2</v>
      </c>
      <c r="F230" s="68">
        <v>15718</v>
      </c>
      <c r="G230" s="202">
        <v>2018</v>
      </c>
      <c r="H230" s="68">
        <v>8</v>
      </c>
      <c r="I230" s="68">
        <v>48300</v>
      </c>
    </row>
    <row r="231" spans="1:9" x14ac:dyDescent="0.2">
      <c r="B231" s="68" t="s">
        <v>743</v>
      </c>
      <c r="C231" s="307">
        <v>1774072</v>
      </c>
      <c r="D231" s="68">
        <v>4.4752254598656727E-3</v>
      </c>
      <c r="E231" s="68">
        <v>3.8087001501478701E-2</v>
      </c>
      <c r="F231" s="68">
        <v>7904</v>
      </c>
      <c r="G231" s="202">
        <v>2018</v>
      </c>
      <c r="H231" s="68">
        <v>9</v>
      </c>
      <c r="I231" s="68">
        <v>56204</v>
      </c>
    </row>
    <row r="232" spans="1:9" x14ac:dyDescent="0.2">
      <c r="B232" s="68" t="s">
        <v>744</v>
      </c>
      <c r="C232" s="307">
        <v>1782918</v>
      </c>
      <c r="D232" s="68">
        <v>4.9862688774751085E-3</v>
      </c>
      <c r="E232" s="68">
        <v>3.176572574718195E-2</v>
      </c>
      <c r="F232" s="68">
        <v>8846</v>
      </c>
      <c r="G232" s="202">
        <v>2018</v>
      </c>
      <c r="H232" s="68">
        <v>10</v>
      </c>
      <c r="I232" s="68">
        <v>65050</v>
      </c>
    </row>
    <row r="233" spans="1:9" x14ac:dyDescent="0.2">
      <c r="B233" s="68" t="s">
        <v>745</v>
      </c>
      <c r="C233" s="307">
        <v>1792036</v>
      </c>
      <c r="D233" s="68">
        <v>5.1140882530773535E-3</v>
      </c>
      <c r="E233" s="68">
        <v>2.9898052485814786E-2</v>
      </c>
      <c r="F233" s="68">
        <v>9118</v>
      </c>
      <c r="G233" s="202">
        <v>2018</v>
      </c>
      <c r="H233" s="68">
        <v>11</v>
      </c>
      <c r="I233" s="68">
        <v>74168</v>
      </c>
    </row>
    <row r="234" spans="1:9" x14ac:dyDescent="0.2">
      <c r="B234" s="68" t="s">
        <v>746</v>
      </c>
      <c r="C234" s="307">
        <v>1761000</v>
      </c>
      <c r="D234" s="68">
        <v>-1.7318848505275541E-2</v>
      </c>
      <c r="E234" s="68">
        <v>2.5107866262134237E-2</v>
      </c>
      <c r="F234" s="68">
        <v>-31036</v>
      </c>
      <c r="G234" s="202">
        <v>2018</v>
      </c>
      <c r="H234" s="68">
        <v>12</v>
      </c>
      <c r="I234" s="68">
        <v>43132</v>
      </c>
    </row>
    <row r="235" spans="1:9" x14ac:dyDescent="0.2">
      <c r="A235" s="68">
        <v>2019</v>
      </c>
      <c r="B235" s="68" t="s">
        <v>738</v>
      </c>
      <c r="C235" s="307">
        <v>1778570</v>
      </c>
      <c r="D235" s="68">
        <v>9.9772856331630244E-3</v>
      </c>
      <c r="E235" s="68">
        <v>3.1658517938898845E-2</v>
      </c>
      <c r="F235" s="68">
        <v>17570</v>
      </c>
      <c r="G235" s="202">
        <v>2019</v>
      </c>
      <c r="H235" s="68">
        <v>1</v>
      </c>
      <c r="I235" s="68">
        <v>17570</v>
      </c>
    </row>
    <row r="236" spans="1:9" x14ac:dyDescent="0.2">
      <c r="B236" s="68" t="s">
        <v>739</v>
      </c>
      <c r="C236" s="307">
        <v>1792233</v>
      </c>
      <c r="D236" s="68">
        <v>7.6820142024209837E-3</v>
      </c>
      <c r="E236" s="68">
        <v>3.0776052755989713E-2</v>
      </c>
      <c r="F236" s="68">
        <v>13663</v>
      </c>
      <c r="G236" s="202">
        <v>2019</v>
      </c>
      <c r="H236" s="68">
        <v>2</v>
      </c>
      <c r="I236" s="68">
        <v>31233</v>
      </c>
    </row>
    <row r="237" spans="1:9" x14ac:dyDescent="0.2">
      <c r="B237" s="68" t="s">
        <v>677</v>
      </c>
      <c r="C237" s="307">
        <v>1796144</v>
      </c>
      <c r="D237" s="68">
        <v>2.1821939446489136E-3</v>
      </c>
      <c r="E237" s="68">
        <v>3.0014841117464997E-2</v>
      </c>
      <c r="F237" s="68">
        <v>3911</v>
      </c>
      <c r="G237" s="202">
        <v>2019</v>
      </c>
      <c r="H237" s="68">
        <v>3</v>
      </c>
      <c r="I237" s="68">
        <v>35144</v>
      </c>
    </row>
    <row r="238" spans="1:9" x14ac:dyDescent="0.2">
      <c r="B238" s="68" t="s">
        <v>733</v>
      </c>
      <c r="C238" s="307">
        <v>1798713</v>
      </c>
      <c r="D238" s="68">
        <v>1.4302862131321259E-3</v>
      </c>
      <c r="E238" s="68">
        <v>2.8416614637292392E-2</v>
      </c>
      <c r="F238" s="68">
        <v>2569</v>
      </c>
      <c r="G238" s="202">
        <v>2019</v>
      </c>
      <c r="H238" s="68">
        <v>4</v>
      </c>
      <c r="I238" s="68">
        <v>37713</v>
      </c>
    </row>
    <row r="239" spans="1:9" x14ac:dyDescent="0.2">
      <c r="B239" s="68" t="s">
        <v>737</v>
      </c>
      <c r="C239" s="307">
        <v>1798861</v>
      </c>
      <c r="D239" s="68">
        <v>8.2281053175314867E-5</v>
      </c>
      <c r="E239" s="68">
        <v>2.6206513349416927E-2</v>
      </c>
      <c r="F239" s="68">
        <v>148</v>
      </c>
      <c r="G239" s="202">
        <v>2019</v>
      </c>
      <c r="H239" s="68">
        <v>5</v>
      </c>
      <c r="I239" s="68">
        <v>37861</v>
      </c>
    </row>
    <row r="240" spans="1:9" x14ac:dyDescent="0.2">
      <c r="B240" s="68" t="s">
        <v>740</v>
      </c>
      <c r="C240" s="307">
        <v>1796535</v>
      </c>
      <c r="D240" s="68">
        <v>-1.293040429471759E-3</v>
      </c>
      <c r="E240" s="68">
        <v>2.3227640790020043E-2</v>
      </c>
      <c r="F240" s="68">
        <v>-2326</v>
      </c>
      <c r="G240" s="202">
        <v>2019</v>
      </c>
      <c r="H240" s="68">
        <v>6</v>
      </c>
      <c r="I240" s="68">
        <v>35535</v>
      </c>
    </row>
    <row r="241" spans="1:10" x14ac:dyDescent="0.2">
      <c r="B241" s="68" t="s">
        <v>741</v>
      </c>
      <c r="C241" s="307">
        <v>1792119</v>
      </c>
      <c r="D241" s="68">
        <v>-2.4580651086675287E-3</v>
      </c>
      <c r="E241" s="68">
        <v>2.3804735925047948E-2</v>
      </c>
      <c r="F241" s="68">
        <v>-4416</v>
      </c>
      <c r="G241" s="202">
        <v>2019</v>
      </c>
      <c r="H241" s="68">
        <v>7</v>
      </c>
      <c r="I241" s="68">
        <v>31119</v>
      </c>
    </row>
    <row r="242" spans="1:10" x14ac:dyDescent="0.2">
      <c r="B242" s="68" t="s">
        <v>742</v>
      </c>
      <c r="C242" s="307">
        <v>1800138</v>
      </c>
      <c r="D242" s="68">
        <v>4.4745912520318676E-3</v>
      </c>
      <c r="E242" s="68">
        <v>1.9233730879508526E-2</v>
      </c>
      <c r="F242" s="68">
        <v>8019</v>
      </c>
      <c r="G242" s="202">
        <v>2019</v>
      </c>
      <c r="H242" s="68">
        <v>8</v>
      </c>
      <c r="I242" s="68">
        <v>39138</v>
      </c>
    </row>
    <row r="243" spans="1:10" x14ac:dyDescent="0.2">
      <c r="B243" s="68" t="s">
        <v>743</v>
      </c>
      <c r="C243" s="307">
        <v>1815615</v>
      </c>
      <c r="D243" s="68">
        <v>8.5976741783129196E-3</v>
      </c>
      <c r="E243" s="68">
        <v>2.341674971478036E-2</v>
      </c>
      <c r="F243" s="68">
        <v>15477</v>
      </c>
      <c r="G243" s="202">
        <v>2019</v>
      </c>
      <c r="H243" s="68">
        <v>9</v>
      </c>
      <c r="I243" s="68">
        <v>54615</v>
      </c>
    </row>
    <row r="244" spans="1:10" x14ac:dyDescent="0.2">
      <c r="B244" s="68" t="s">
        <v>744</v>
      </c>
      <c r="C244" s="307">
        <v>1828691</v>
      </c>
      <c r="D244" s="68">
        <v>7.201967377445051E-3</v>
      </c>
      <c r="E244" s="68">
        <v>2.5673081992553692E-2</v>
      </c>
      <c r="F244" s="68">
        <v>13076</v>
      </c>
      <c r="G244" s="202">
        <v>2019</v>
      </c>
      <c r="H244" s="68">
        <v>10</v>
      </c>
      <c r="I244" s="68">
        <v>67691</v>
      </c>
    </row>
    <row r="245" spans="1:10" x14ac:dyDescent="0.2">
      <c r="B245" s="68" t="s">
        <v>745</v>
      </c>
      <c r="C245" s="307">
        <v>1840150</v>
      </c>
      <c r="D245" s="68">
        <v>6.2662308722467586E-3</v>
      </c>
      <c r="E245" s="68">
        <v>2.6848790984109749E-2</v>
      </c>
      <c r="F245" s="68">
        <v>11459</v>
      </c>
      <c r="G245" s="202">
        <v>2019</v>
      </c>
      <c r="H245" s="68">
        <v>11</v>
      </c>
      <c r="I245" s="68">
        <v>79150</v>
      </c>
    </row>
    <row r="246" spans="1:10" x14ac:dyDescent="0.2">
      <c r="B246" s="68" t="s">
        <v>746</v>
      </c>
      <c r="C246" s="307">
        <v>1812699</v>
      </c>
      <c r="D246" s="68">
        <v>-1.4917805613672841E-2</v>
      </c>
      <c r="E246" s="68">
        <v>2.9357751277683031E-2</v>
      </c>
      <c r="F246" s="68">
        <v>-27451</v>
      </c>
      <c r="G246" s="202">
        <v>2019</v>
      </c>
      <c r="H246" s="68">
        <v>12</v>
      </c>
      <c r="I246" s="68">
        <v>51699</v>
      </c>
    </row>
    <row r="247" spans="1:10" x14ac:dyDescent="0.2">
      <c r="A247" s="68">
        <v>2020</v>
      </c>
      <c r="B247" s="68" t="s">
        <v>738</v>
      </c>
      <c r="C247" s="307">
        <v>1822293</v>
      </c>
      <c r="D247" s="68">
        <v>5.2926602817124913E-3</v>
      </c>
      <c r="E247" s="68">
        <v>2.4583232596973925E-2</v>
      </c>
      <c r="F247" s="68">
        <v>9594</v>
      </c>
      <c r="G247" s="202">
        <v>2020</v>
      </c>
      <c r="H247" s="68">
        <v>1</v>
      </c>
      <c r="I247" s="68">
        <v>9594</v>
      </c>
      <c r="J247" s="296"/>
    </row>
    <row r="248" spans="1:10" x14ac:dyDescent="0.2">
      <c r="B248" s="68" t="s">
        <v>739</v>
      </c>
      <c r="C248" s="307">
        <v>1837966</v>
      </c>
      <c r="D248" s="68">
        <v>8.6007025214935862E-3</v>
      </c>
      <c r="E248" s="68">
        <v>2.5517329499010533E-2</v>
      </c>
      <c r="F248" s="68">
        <v>15673</v>
      </c>
      <c r="G248" s="202">
        <v>2020</v>
      </c>
      <c r="H248" s="68">
        <v>2</v>
      </c>
      <c r="I248" s="68">
        <v>25267</v>
      </c>
      <c r="J248" s="296"/>
    </row>
    <row r="249" spans="1:10" x14ac:dyDescent="0.2">
      <c r="B249" s="68" t="s">
        <v>677</v>
      </c>
      <c r="C249" s="307">
        <v>1831940</v>
      </c>
      <c r="D249" s="68">
        <v>-3.2786243053462005E-3</v>
      </c>
      <c r="E249" s="68">
        <v>1.9929359784070844E-2</v>
      </c>
      <c r="F249" s="68">
        <v>-6026</v>
      </c>
      <c r="G249" s="202">
        <v>2020</v>
      </c>
      <c r="H249" s="68">
        <v>3</v>
      </c>
      <c r="I249" s="68">
        <v>19241</v>
      </c>
      <c r="J249" s="296"/>
    </row>
    <row r="250" spans="1:10" x14ac:dyDescent="0.2">
      <c r="B250" s="68" t="s">
        <v>733</v>
      </c>
      <c r="C250" s="307">
        <v>1793795</v>
      </c>
      <c r="D250" s="68">
        <v>-2.0822188499623362E-2</v>
      </c>
      <c r="E250" s="68">
        <v>-2.7341771588907937E-3</v>
      </c>
      <c r="F250" s="68">
        <v>-38145</v>
      </c>
      <c r="G250" s="202">
        <v>2020</v>
      </c>
      <c r="H250" s="68">
        <v>4</v>
      </c>
      <c r="I250" s="68">
        <v>-18904</v>
      </c>
      <c r="J250" s="296"/>
    </row>
    <row r="251" spans="1:10" x14ac:dyDescent="0.2">
      <c r="B251" s="68" t="s">
        <v>737</v>
      </c>
      <c r="C251" s="307">
        <v>1770324</v>
      </c>
      <c r="D251" s="68">
        <v>-1.3084549795266409E-2</v>
      </c>
      <c r="E251" s="68">
        <v>-1.5863927229508024E-2</v>
      </c>
      <c r="F251" s="68">
        <v>-23471</v>
      </c>
      <c r="G251" s="202">
        <v>2020</v>
      </c>
      <c r="H251" s="68">
        <v>5</v>
      </c>
      <c r="I251" s="68">
        <v>-42375</v>
      </c>
      <c r="J251" s="296"/>
    </row>
    <row r="252" spans="1:10" x14ac:dyDescent="0.2">
      <c r="B252" s="68" t="s">
        <v>740</v>
      </c>
      <c r="C252" s="307">
        <v>1755765</v>
      </c>
      <c r="D252" s="68">
        <v>-8.2239183335931498E-3</v>
      </c>
      <c r="E252" s="68">
        <v>-2.2693685344287728E-2</v>
      </c>
      <c r="F252" s="68">
        <v>-14559</v>
      </c>
      <c r="G252" s="202">
        <v>2020</v>
      </c>
      <c r="H252" s="68">
        <v>6</v>
      </c>
      <c r="I252" s="68">
        <v>-56934</v>
      </c>
      <c r="J252" s="296"/>
    </row>
    <row r="253" spans="1:10" x14ac:dyDescent="0.2">
      <c r="B253" s="68" t="s">
        <v>741</v>
      </c>
      <c r="C253" s="307">
        <v>1742635</v>
      </c>
      <c r="D253" s="68">
        <v>-7.4782217437983078E-3</v>
      </c>
      <c r="E253" s="68">
        <v>-2.7612005675962337E-2</v>
      </c>
      <c r="F253" s="68">
        <v>-13130</v>
      </c>
      <c r="G253" s="202">
        <v>2020</v>
      </c>
      <c r="H253" s="68">
        <v>7</v>
      </c>
      <c r="I253" s="68">
        <v>-70064</v>
      </c>
      <c r="J253" s="296"/>
    </row>
    <row r="254" spans="1:10" x14ac:dyDescent="0.2">
      <c r="B254" s="68" t="s">
        <v>742</v>
      </c>
      <c r="C254" s="307">
        <v>1758496</v>
      </c>
      <c r="D254" s="68">
        <v>9.1017338685381866E-3</v>
      </c>
      <c r="E254" s="296">
        <v>-2.3132670939672417E-2</v>
      </c>
      <c r="F254" s="68">
        <v>15861</v>
      </c>
      <c r="G254" s="202">
        <v>2020</v>
      </c>
      <c r="H254" s="68">
        <v>8</v>
      </c>
      <c r="I254" s="68">
        <v>-54203</v>
      </c>
      <c r="J254" s="296"/>
    </row>
    <row r="255" spans="1:10" x14ac:dyDescent="0.2">
      <c r="B255" s="68" t="s">
        <v>743</v>
      </c>
      <c r="C255" s="307">
        <v>1769661</v>
      </c>
      <c r="D255" s="68">
        <v>6.3491756591997905E-3</v>
      </c>
      <c r="E255" s="68">
        <v>-2.5310432002379368E-2</v>
      </c>
      <c r="F255" s="68">
        <v>11165</v>
      </c>
      <c r="G255" s="202">
        <v>2020</v>
      </c>
      <c r="H255" s="68">
        <v>9</v>
      </c>
      <c r="I255" s="68">
        <v>-43038</v>
      </c>
      <c r="J255" s="296"/>
    </row>
    <row r="256" spans="1:10" x14ac:dyDescent="0.2">
      <c r="B256" s="68" t="s">
        <v>744</v>
      </c>
      <c r="C256" s="307">
        <v>1788334</v>
      </c>
      <c r="D256" s="68">
        <v>1.0551738440300218E-2</v>
      </c>
      <c r="E256" s="68">
        <v>-2.2068791282945033E-2</v>
      </c>
      <c r="F256" s="68">
        <v>18673</v>
      </c>
      <c r="G256" s="202">
        <v>2020</v>
      </c>
      <c r="H256" s="68">
        <v>10</v>
      </c>
      <c r="I256" s="68">
        <v>-24365</v>
      </c>
      <c r="J256" s="296"/>
    </row>
    <row r="257" spans="1:10" x14ac:dyDescent="0.2">
      <c r="B257" s="68" t="s">
        <v>745</v>
      </c>
      <c r="C257" s="307">
        <v>1805269</v>
      </c>
      <c r="D257" s="68">
        <v>9.4697075602208081E-3</v>
      </c>
      <c r="E257" s="298">
        <v>-1.8955519930440423E-2</v>
      </c>
      <c r="F257" s="68">
        <v>16935</v>
      </c>
      <c r="G257" s="202">
        <v>2020</v>
      </c>
      <c r="H257" s="68">
        <v>11</v>
      </c>
      <c r="I257" s="68">
        <v>-7430</v>
      </c>
      <c r="J257" s="296"/>
    </row>
    <row r="258" spans="1:10" x14ac:dyDescent="0.2">
      <c r="B258" s="68" t="s">
        <v>746</v>
      </c>
      <c r="C258" s="307">
        <v>1780367</v>
      </c>
      <c r="D258" s="68">
        <v>-1.3794066147482686E-2</v>
      </c>
      <c r="E258" s="68">
        <v>-1.7836386515356351E-2</v>
      </c>
      <c r="F258" s="68">
        <v>-24902</v>
      </c>
      <c r="G258" s="202">
        <v>2020</v>
      </c>
      <c r="H258" s="68">
        <v>12</v>
      </c>
      <c r="I258" s="68">
        <v>-32332</v>
      </c>
      <c r="J258" s="296"/>
    </row>
    <row r="259" spans="1:10" x14ac:dyDescent="0.2">
      <c r="A259" s="68">
        <v>2021</v>
      </c>
      <c r="B259" s="68" t="s">
        <v>738</v>
      </c>
      <c r="C259" s="307">
        <v>1787122</v>
      </c>
      <c r="D259" s="68">
        <v>3.7941615408507712E-3</v>
      </c>
      <c r="E259" s="68">
        <v>-1.9300408880459918E-2</v>
      </c>
      <c r="F259" s="68">
        <v>6755</v>
      </c>
      <c r="G259" s="202">
        <v>2021</v>
      </c>
      <c r="H259" s="68">
        <v>1</v>
      </c>
      <c r="I259" s="68">
        <v>6755</v>
      </c>
      <c r="J259" s="296"/>
    </row>
    <row r="260" spans="1:10" x14ac:dyDescent="0.2">
      <c r="B260" s="68" t="s">
        <v>739</v>
      </c>
      <c r="C260" s="307">
        <v>1800733</v>
      </c>
      <c r="D260" s="68">
        <v>7.6161560318770416E-3</v>
      </c>
      <c r="E260" s="68">
        <v>-2.0257719674901531E-2</v>
      </c>
      <c r="F260" s="68">
        <v>13611</v>
      </c>
      <c r="G260" s="202">
        <v>2021</v>
      </c>
      <c r="H260" s="68">
        <v>2</v>
      </c>
      <c r="I260" s="68">
        <v>20366</v>
      </c>
      <c r="J260" s="296"/>
    </row>
    <row r="261" spans="1:10" x14ac:dyDescent="0.2">
      <c r="B261" s="68" t="s">
        <v>677</v>
      </c>
      <c r="C261" s="307">
        <v>1803619</v>
      </c>
      <c r="D261" s="68">
        <v>1.6026806861428877E-3</v>
      </c>
      <c r="E261" s="68">
        <v>-1.5459567453082523E-2</v>
      </c>
      <c r="F261" s="68">
        <v>2886</v>
      </c>
      <c r="G261" s="202">
        <v>2021</v>
      </c>
      <c r="H261" s="68">
        <v>3</v>
      </c>
      <c r="I261" s="68">
        <v>23252</v>
      </c>
    </row>
    <row r="262" spans="1:10" x14ac:dyDescent="0.2">
      <c r="B262" s="68" t="s">
        <v>733</v>
      </c>
      <c r="C262" s="307">
        <v>1810884</v>
      </c>
      <c r="D262" s="68">
        <v>4.0280125680645096E-3</v>
      </c>
      <c r="E262" s="68">
        <v>9.5267296430194826E-3</v>
      </c>
      <c r="F262" s="68">
        <v>7265</v>
      </c>
      <c r="G262" s="202">
        <v>2021</v>
      </c>
      <c r="H262" s="68">
        <v>4</v>
      </c>
      <c r="I262" s="68">
        <v>30517</v>
      </c>
    </row>
    <row r="263" spans="1:10" x14ac:dyDescent="0.2">
      <c r="B263" s="68" t="s">
        <v>737</v>
      </c>
      <c r="C263" s="307">
        <v>1815607</v>
      </c>
      <c r="D263" s="68">
        <v>2.608118465898368E-3</v>
      </c>
      <c r="E263" s="68">
        <v>2.5578933573741303E-2</v>
      </c>
      <c r="F263" s="68">
        <v>4723</v>
      </c>
      <c r="G263" s="202">
        <v>2021</v>
      </c>
      <c r="H263" s="68">
        <v>5</v>
      </c>
      <c r="I263" s="68">
        <v>35240</v>
      </c>
    </row>
    <row r="264" spans="1:10" x14ac:dyDescent="0.2">
      <c r="B264" s="68" t="s">
        <v>740</v>
      </c>
      <c r="C264" s="307">
        <v>1820785</v>
      </c>
      <c r="D264" s="68">
        <v>2.8519387730934209E-3</v>
      </c>
      <c r="E264" s="68">
        <v>3.703229076784198E-2</v>
      </c>
      <c r="F264" s="68">
        <v>5178</v>
      </c>
      <c r="G264" s="202">
        <v>2021</v>
      </c>
      <c r="H264" s="68">
        <v>6</v>
      </c>
      <c r="I264" s="68">
        <v>40418</v>
      </c>
    </row>
    <row r="265" spans="1:10" x14ac:dyDescent="0.2">
      <c r="B265" s="68" t="s">
        <v>741</v>
      </c>
      <c r="C265" s="307">
        <v>1826575</v>
      </c>
      <c r="D265" s="68">
        <v>3.1799471107241128E-3</v>
      </c>
      <c r="E265" s="68">
        <v>4.8168434583260478E-2</v>
      </c>
      <c r="F265" s="68">
        <v>5790</v>
      </c>
      <c r="G265" s="202">
        <v>2021</v>
      </c>
      <c r="H265" s="68">
        <v>7</v>
      </c>
      <c r="I265" s="68">
        <v>46208</v>
      </c>
    </row>
    <row r="266" spans="1:10" x14ac:dyDescent="0.2">
      <c r="B266" s="68" t="s">
        <v>742</v>
      </c>
      <c r="C266" s="307">
        <v>1837975</v>
      </c>
      <c r="D266" s="68">
        <v>6.2411891107674311E-3</v>
      </c>
      <c r="E266" s="68">
        <v>4.5197145742725597E-2</v>
      </c>
      <c r="F266" s="68">
        <v>11400</v>
      </c>
      <c r="G266" s="202">
        <v>2021</v>
      </c>
      <c r="H266" s="68">
        <v>8</v>
      </c>
      <c r="I266" s="68">
        <v>57608</v>
      </c>
    </row>
    <row r="267" spans="1:10" x14ac:dyDescent="0.2">
      <c r="B267" s="68" t="s">
        <v>743</v>
      </c>
      <c r="C267" s="307">
        <v>1847731</v>
      </c>
      <c r="D267" s="68">
        <v>5.3080156150111524E-3</v>
      </c>
      <c r="E267" s="68">
        <v>4.4115793928893643E-2</v>
      </c>
      <c r="F267" s="68">
        <v>9756</v>
      </c>
      <c r="G267" s="202">
        <v>2021</v>
      </c>
      <c r="H267" s="68">
        <v>9</v>
      </c>
      <c r="I267" s="68">
        <v>67364</v>
      </c>
    </row>
    <row r="268" spans="1:10" x14ac:dyDescent="0.2">
      <c r="B268" s="68" t="s">
        <v>744</v>
      </c>
      <c r="C268" s="307">
        <v>1858235</v>
      </c>
      <c r="D268" s="68">
        <v>5.6848101807027707E-3</v>
      </c>
      <c r="E268" s="68">
        <v>3.9087217488455783E-2</v>
      </c>
      <c r="F268" s="68">
        <v>10504</v>
      </c>
      <c r="G268" s="202">
        <v>2021</v>
      </c>
      <c r="H268" s="68">
        <v>10</v>
      </c>
      <c r="I268" s="68">
        <v>77868</v>
      </c>
    </row>
    <row r="269" spans="1:10" x14ac:dyDescent="0.2">
      <c r="B269" s="68" t="s">
        <v>745</v>
      </c>
      <c r="C269" s="307">
        <v>1873476</v>
      </c>
      <c r="D269" s="68">
        <v>8.2018689778202702E-3</v>
      </c>
      <c r="E269" s="68">
        <v>3.7782180938131571E-2</v>
      </c>
      <c r="F269" s="68">
        <v>15241</v>
      </c>
      <c r="G269" s="202">
        <v>2021</v>
      </c>
      <c r="H269" s="68">
        <v>11</v>
      </c>
      <c r="I269" s="68">
        <v>93109</v>
      </c>
    </row>
    <row r="270" spans="1:10" x14ac:dyDescent="0.2">
      <c r="B270" s="68" t="s">
        <v>746</v>
      </c>
      <c r="C270" s="307">
        <v>1849999</v>
      </c>
      <c r="D270" s="68">
        <v>-1.253125206834782E-2</v>
      </c>
      <c r="E270" s="68">
        <v>3.911103721873066E-2</v>
      </c>
      <c r="F270" s="68">
        <v>-23477</v>
      </c>
      <c r="G270" s="202">
        <v>2021</v>
      </c>
      <c r="H270" s="68">
        <v>12</v>
      </c>
      <c r="I270" s="68">
        <v>69632</v>
      </c>
    </row>
    <row r="271" spans="1:10" x14ac:dyDescent="0.2">
      <c r="G271" s="202"/>
    </row>
    <row r="272" spans="1:10" x14ac:dyDescent="0.2">
      <c r="G272" s="202"/>
    </row>
    <row r="273" spans="7:7" x14ac:dyDescent="0.2">
      <c r="G273" s="202"/>
    </row>
    <row r="274" spans="7:7" x14ac:dyDescent="0.2">
      <c r="G274" s="202"/>
    </row>
    <row r="275" spans="7:7" x14ac:dyDescent="0.2">
      <c r="G275" s="202"/>
    </row>
    <row r="276" spans="7:7" x14ac:dyDescent="0.2">
      <c r="G276" s="202"/>
    </row>
    <row r="277" spans="7:7" x14ac:dyDescent="0.2">
      <c r="G277" s="202"/>
    </row>
    <row r="278" spans="7:7" x14ac:dyDescent="0.2">
      <c r="G278" s="202"/>
    </row>
    <row r="279" spans="7:7" x14ac:dyDescent="0.2">
      <c r="G279" s="202"/>
    </row>
    <row r="280" spans="7:7" x14ac:dyDescent="0.2">
      <c r="G280" s="202"/>
    </row>
    <row r="281" spans="7:7" x14ac:dyDescent="0.2">
      <c r="G281" s="202"/>
    </row>
    <row r="282" spans="7:7" x14ac:dyDescent="0.2">
      <c r="G282" s="202"/>
    </row>
    <row r="283" spans="7:7" x14ac:dyDescent="0.2">
      <c r="G283" s="202"/>
    </row>
    <row r="284" spans="7:7" x14ac:dyDescent="0.2">
      <c r="G284" s="202"/>
    </row>
    <row r="285" spans="7:7" x14ac:dyDescent="0.2">
      <c r="G285" s="202"/>
    </row>
    <row r="286" spans="7:7" x14ac:dyDescent="0.2">
      <c r="G286" s="202"/>
    </row>
    <row r="287" spans="7:7" x14ac:dyDescent="0.2">
      <c r="G287" s="202"/>
    </row>
    <row r="288" spans="7:7" x14ac:dyDescent="0.2">
      <c r="G288" s="202"/>
    </row>
    <row r="289" spans="7:7" x14ac:dyDescent="0.2">
      <c r="G289" s="202"/>
    </row>
    <row r="290" spans="7:7" x14ac:dyDescent="0.2">
      <c r="G290" s="202"/>
    </row>
    <row r="291" spans="7:7" x14ac:dyDescent="0.2">
      <c r="G291" s="202"/>
    </row>
    <row r="292" spans="7:7" x14ac:dyDescent="0.2">
      <c r="G292" s="202"/>
    </row>
    <row r="293" spans="7:7" x14ac:dyDescent="0.2">
      <c r="G293" s="202"/>
    </row>
    <row r="294" spans="7:7" x14ac:dyDescent="0.2">
      <c r="G294" s="202"/>
    </row>
    <row r="295" spans="7:7" x14ac:dyDescent="0.2">
      <c r="G295" s="202"/>
    </row>
    <row r="296" spans="7:7" x14ac:dyDescent="0.2">
      <c r="G296" s="202"/>
    </row>
    <row r="297" spans="7:7" x14ac:dyDescent="0.2">
      <c r="G297" s="202"/>
    </row>
    <row r="298" spans="7:7" x14ac:dyDescent="0.2">
      <c r="G298" s="202"/>
    </row>
    <row r="299" spans="7:7" x14ac:dyDescent="0.2">
      <c r="G299" s="202"/>
    </row>
    <row r="300" spans="7:7" x14ac:dyDescent="0.2">
      <c r="G300" s="202"/>
    </row>
    <row r="301" spans="7:7" x14ac:dyDescent="0.2">
      <c r="G301" s="202"/>
    </row>
    <row r="302" spans="7:7" x14ac:dyDescent="0.2">
      <c r="G302" s="202"/>
    </row>
    <row r="303" spans="7:7" x14ac:dyDescent="0.2">
      <c r="G303" s="202"/>
    </row>
    <row r="304" spans="7:7" x14ac:dyDescent="0.2">
      <c r="G304" s="202"/>
    </row>
    <row r="305" spans="7:7" x14ac:dyDescent="0.2">
      <c r="G305" s="202"/>
    </row>
    <row r="306" spans="7:7" x14ac:dyDescent="0.2">
      <c r="G306" s="202"/>
    </row>
    <row r="307" spans="7:7" x14ac:dyDescent="0.2">
      <c r="G307" s="202"/>
    </row>
    <row r="308" spans="7:7" x14ac:dyDescent="0.2">
      <c r="G308" s="202"/>
    </row>
    <row r="309" spans="7:7" x14ac:dyDescent="0.2">
      <c r="G309" s="202"/>
    </row>
    <row r="310" spans="7:7" x14ac:dyDescent="0.2">
      <c r="G310" s="202"/>
    </row>
    <row r="311" spans="7:7" x14ac:dyDescent="0.2">
      <c r="G311" s="202"/>
    </row>
    <row r="312" spans="7:7" x14ac:dyDescent="0.2">
      <c r="G312" s="202"/>
    </row>
    <row r="313" spans="7:7" x14ac:dyDescent="0.2">
      <c r="G313" s="202"/>
    </row>
    <row r="314" spans="7:7" x14ac:dyDescent="0.2">
      <c r="G314" s="202"/>
    </row>
    <row r="315" spans="7:7" x14ac:dyDescent="0.2">
      <c r="G315" s="202"/>
    </row>
    <row r="316" spans="7:7" x14ac:dyDescent="0.2">
      <c r="G316" s="202"/>
    </row>
    <row r="317" spans="7:7" x14ac:dyDescent="0.2">
      <c r="G317" s="202"/>
    </row>
    <row r="318" spans="7:7" x14ac:dyDescent="0.2">
      <c r="G318" s="202"/>
    </row>
    <row r="319" spans="7:7" x14ac:dyDescent="0.2">
      <c r="G319" s="202"/>
    </row>
    <row r="320" spans="7:7" x14ac:dyDescent="0.2">
      <c r="G320" s="202"/>
    </row>
    <row r="321" spans="7:7" x14ac:dyDescent="0.2">
      <c r="G321" s="202"/>
    </row>
    <row r="322" spans="7:7" x14ac:dyDescent="0.2">
      <c r="G322" s="202"/>
    </row>
    <row r="323" spans="7:7" x14ac:dyDescent="0.2">
      <c r="G323" s="202"/>
    </row>
    <row r="324" spans="7:7" x14ac:dyDescent="0.2">
      <c r="G324" s="202"/>
    </row>
    <row r="325" spans="7:7" x14ac:dyDescent="0.2">
      <c r="G325" s="202"/>
    </row>
    <row r="326" spans="7:7" x14ac:dyDescent="0.2">
      <c r="G326" s="202"/>
    </row>
    <row r="327" spans="7:7" x14ac:dyDescent="0.2">
      <c r="G327" s="202"/>
    </row>
    <row r="328" spans="7:7" x14ac:dyDescent="0.2">
      <c r="G328" s="202"/>
    </row>
    <row r="329" spans="7:7" x14ac:dyDescent="0.2">
      <c r="G329" s="202"/>
    </row>
    <row r="330" spans="7:7" x14ac:dyDescent="0.2">
      <c r="G330" s="202"/>
    </row>
    <row r="331" spans="7:7" x14ac:dyDescent="0.2">
      <c r="G331" s="202"/>
    </row>
    <row r="332" spans="7:7" x14ac:dyDescent="0.2">
      <c r="G332" s="202"/>
    </row>
    <row r="333" spans="7:7" x14ac:dyDescent="0.2">
      <c r="G333" s="202"/>
    </row>
    <row r="334" spans="7:7" x14ac:dyDescent="0.2">
      <c r="G334" s="202"/>
    </row>
    <row r="335" spans="7:7" x14ac:dyDescent="0.2">
      <c r="G335" s="202"/>
    </row>
    <row r="336" spans="7:7" x14ac:dyDescent="0.2">
      <c r="G336" s="202"/>
    </row>
    <row r="337" spans="7:7" x14ac:dyDescent="0.2">
      <c r="G337" s="202"/>
    </row>
    <row r="338" spans="7:7" x14ac:dyDescent="0.2">
      <c r="G338" s="202"/>
    </row>
    <row r="339" spans="7:7" x14ac:dyDescent="0.2">
      <c r="G339" s="202"/>
    </row>
    <row r="340" spans="7:7" x14ac:dyDescent="0.2">
      <c r="G340" s="202"/>
    </row>
    <row r="341" spans="7:7" x14ac:dyDescent="0.2">
      <c r="G341" s="202"/>
    </row>
    <row r="342" spans="7:7" x14ac:dyDescent="0.2">
      <c r="G342" s="202"/>
    </row>
    <row r="343" spans="7:7" x14ac:dyDescent="0.2">
      <c r="G343" s="202"/>
    </row>
    <row r="344" spans="7:7" x14ac:dyDescent="0.2">
      <c r="G344" s="202"/>
    </row>
    <row r="345" spans="7:7" x14ac:dyDescent="0.2">
      <c r="G345" s="202"/>
    </row>
    <row r="346" spans="7:7" x14ac:dyDescent="0.2">
      <c r="G346" s="202"/>
    </row>
    <row r="347" spans="7:7" x14ac:dyDescent="0.2">
      <c r="G347" s="202"/>
    </row>
    <row r="348" spans="7:7" x14ac:dyDescent="0.2">
      <c r="G348" s="202"/>
    </row>
    <row r="349" spans="7:7" x14ac:dyDescent="0.2">
      <c r="G349" s="202"/>
    </row>
    <row r="350" spans="7:7" x14ac:dyDescent="0.2">
      <c r="G350" s="202"/>
    </row>
    <row r="351" spans="7:7" x14ac:dyDescent="0.2">
      <c r="G351" s="202"/>
    </row>
    <row r="352" spans="7:7" x14ac:dyDescent="0.2">
      <c r="G352" s="202"/>
    </row>
    <row r="353" spans="7:7" x14ac:dyDescent="0.2">
      <c r="G353" s="202"/>
    </row>
    <row r="354" spans="7:7" x14ac:dyDescent="0.2">
      <c r="G354" s="202"/>
    </row>
    <row r="355" spans="7:7" x14ac:dyDescent="0.2">
      <c r="G355" s="202"/>
    </row>
    <row r="356" spans="7:7" x14ac:dyDescent="0.2">
      <c r="G356" s="202"/>
    </row>
    <row r="357" spans="7:7" x14ac:dyDescent="0.2">
      <c r="G357" s="202"/>
    </row>
    <row r="358" spans="7:7" x14ac:dyDescent="0.2">
      <c r="G358" s="202"/>
    </row>
    <row r="359" spans="7:7" x14ac:dyDescent="0.2">
      <c r="G359" s="202"/>
    </row>
    <row r="360" spans="7:7" x14ac:dyDescent="0.2">
      <c r="G360" s="202"/>
    </row>
    <row r="361" spans="7:7" x14ac:dyDescent="0.2">
      <c r="G361" s="202"/>
    </row>
    <row r="362" spans="7:7" x14ac:dyDescent="0.2">
      <c r="G362" s="202"/>
    </row>
    <row r="363" spans="7:7" x14ac:dyDescent="0.2">
      <c r="G363" s="202"/>
    </row>
    <row r="364" spans="7:7" x14ac:dyDescent="0.2">
      <c r="G364" s="202"/>
    </row>
    <row r="365" spans="7:7" x14ac:dyDescent="0.2">
      <c r="G365" s="202"/>
    </row>
    <row r="366" spans="7:7" x14ac:dyDescent="0.2">
      <c r="G366" s="202"/>
    </row>
    <row r="367" spans="7:7" x14ac:dyDescent="0.2">
      <c r="G367" s="202"/>
    </row>
    <row r="368" spans="7:7" x14ac:dyDescent="0.2">
      <c r="G368" s="202"/>
    </row>
    <row r="369" spans="7:7" x14ac:dyDescent="0.2">
      <c r="G369" s="202"/>
    </row>
    <row r="370" spans="7:7" x14ac:dyDescent="0.2">
      <c r="G370" s="202"/>
    </row>
    <row r="371" spans="7:7" x14ac:dyDescent="0.2">
      <c r="G371" s="202"/>
    </row>
    <row r="372" spans="7:7" x14ac:dyDescent="0.2">
      <c r="G372" s="202"/>
    </row>
    <row r="373" spans="7:7" x14ac:dyDescent="0.2">
      <c r="G373" s="202"/>
    </row>
    <row r="374" spans="7:7" x14ac:dyDescent="0.2">
      <c r="G374" s="202"/>
    </row>
    <row r="375" spans="7:7" x14ac:dyDescent="0.2">
      <c r="G375" s="202"/>
    </row>
    <row r="376" spans="7:7" x14ac:dyDescent="0.2">
      <c r="G376" s="202"/>
    </row>
    <row r="377" spans="7:7" x14ac:dyDescent="0.2">
      <c r="G377" s="202"/>
    </row>
    <row r="378" spans="7:7" x14ac:dyDescent="0.2">
      <c r="G378" s="202"/>
    </row>
    <row r="379" spans="7:7" x14ac:dyDescent="0.2">
      <c r="G379" s="202"/>
    </row>
    <row r="380" spans="7:7" x14ac:dyDescent="0.2">
      <c r="G380" s="202"/>
    </row>
    <row r="381" spans="7:7" x14ac:dyDescent="0.2">
      <c r="G381" s="202"/>
    </row>
    <row r="382" spans="7:7" x14ac:dyDescent="0.2">
      <c r="G382" s="202"/>
    </row>
    <row r="383" spans="7:7" x14ac:dyDescent="0.2">
      <c r="G383" s="202"/>
    </row>
    <row r="384" spans="7:7" x14ac:dyDescent="0.2">
      <c r="G384" s="202"/>
    </row>
    <row r="385" spans="7:7" x14ac:dyDescent="0.2">
      <c r="G385" s="202"/>
    </row>
    <row r="386" spans="7:7" x14ac:dyDescent="0.2">
      <c r="G386" s="202"/>
    </row>
    <row r="387" spans="7:7" x14ac:dyDescent="0.2">
      <c r="G387" s="202"/>
    </row>
    <row r="388" spans="7:7" x14ac:dyDescent="0.2">
      <c r="G388" s="202"/>
    </row>
    <row r="389" spans="7:7" x14ac:dyDescent="0.2">
      <c r="G389" s="202"/>
    </row>
    <row r="390" spans="7:7" x14ac:dyDescent="0.2">
      <c r="G390" s="202"/>
    </row>
    <row r="391" spans="7:7" x14ac:dyDescent="0.2">
      <c r="G391" s="202"/>
    </row>
    <row r="392" spans="7:7" x14ac:dyDescent="0.2">
      <c r="G392" s="202"/>
    </row>
    <row r="393" spans="7:7" x14ac:dyDescent="0.2">
      <c r="G393" s="202"/>
    </row>
    <row r="394" spans="7:7" x14ac:dyDescent="0.2">
      <c r="G394" s="202"/>
    </row>
    <row r="395" spans="7:7" x14ac:dyDescent="0.2">
      <c r="G395" s="202"/>
    </row>
    <row r="396" spans="7:7" x14ac:dyDescent="0.2">
      <c r="G396" s="202"/>
    </row>
    <row r="397" spans="7:7" x14ac:dyDescent="0.2">
      <c r="G397" s="202"/>
    </row>
    <row r="398" spans="7:7" x14ac:dyDescent="0.2">
      <c r="G398" s="202"/>
    </row>
    <row r="399" spans="7:7" x14ac:dyDescent="0.2">
      <c r="G399" s="202"/>
    </row>
    <row r="400" spans="7:7" x14ac:dyDescent="0.2">
      <c r="G400" s="202"/>
    </row>
    <row r="401" spans="7:7" x14ac:dyDescent="0.2">
      <c r="G401" s="202"/>
    </row>
    <row r="402" spans="7:7" x14ac:dyDescent="0.2">
      <c r="G402" s="202"/>
    </row>
    <row r="403" spans="7:7" x14ac:dyDescent="0.2">
      <c r="G403" s="202"/>
    </row>
    <row r="404" spans="7:7" x14ac:dyDescent="0.2">
      <c r="G404" s="202"/>
    </row>
    <row r="405" spans="7:7" x14ac:dyDescent="0.2">
      <c r="G405" s="202"/>
    </row>
    <row r="406" spans="7:7" x14ac:dyDescent="0.2">
      <c r="G406" s="202"/>
    </row>
    <row r="407" spans="7:7" x14ac:dyDescent="0.2">
      <c r="G407" s="202"/>
    </row>
    <row r="408" spans="7:7" x14ac:dyDescent="0.2">
      <c r="G408" s="202"/>
    </row>
    <row r="409" spans="7:7" x14ac:dyDescent="0.2">
      <c r="G409" s="202"/>
    </row>
    <row r="410" spans="7:7" x14ac:dyDescent="0.2">
      <c r="G410" s="202"/>
    </row>
    <row r="411" spans="7:7" x14ac:dyDescent="0.2">
      <c r="G411" s="202"/>
    </row>
    <row r="412" spans="7:7" x14ac:dyDescent="0.2">
      <c r="G412" s="202"/>
    </row>
    <row r="413" spans="7:7" x14ac:dyDescent="0.2">
      <c r="G413" s="202"/>
    </row>
    <row r="414" spans="7:7" x14ac:dyDescent="0.2">
      <c r="G414" s="202"/>
    </row>
    <row r="415" spans="7:7" x14ac:dyDescent="0.2">
      <c r="G415" s="202"/>
    </row>
    <row r="416" spans="7:7" x14ac:dyDescent="0.2">
      <c r="G416" s="202"/>
    </row>
    <row r="417" spans="7:7" x14ac:dyDescent="0.2">
      <c r="G417" s="202"/>
    </row>
    <row r="418" spans="7:7" x14ac:dyDescent="0.2">
      <c r="G418" s="202"/>
    </row>
    <row r="419" spans="7:7" x14ac:dyDescent="0.2">
      <c r="G419" s="202"/>
    </row>
    <row r="420" spans="7:7" x14ac:dyDescent="0.2">
      <c r="G420" s="202"/>
    </row>
    <row r="421" spans="7:7" x14ac:dyDescent="0.2">
      <c r="G421" s="202"/>
    </row>
    <row r="422" spans="7:7" x14ac:dyDescent="0.2">
      <c r="G422" s="202"/>
    </row>
    <row r="423" spans="7:7" x14ac:dyDescent="0.2">
      <c r="G423" s="202"/>
    </row>
    <row r="424" spans="7:7" x14ac:dyDescent="0.2">
      <c r="G424" s="202"/>
    </row>
    <row r="425" spans="7:7" x14ac:dyDescent="0.2">
      <c r="G425" s="202"/>
    </row>
    <row r="426" spans="7:7" x14ac:dyDescent="0.2">
      <c r="G426" s="202"/>
    </row>
    <row r="427" spans="7:7" x14ac:dyDescent="0.2">
      <c r="G427" s="202"/>
    </row>
    <row r="428" spans="7:7" x14ac:dyDescent="0.2">
      <c r="G428" s="202"/>
    </row>
    <row r="429" spans="7:7" x14ac:dyDescent="0.2">
      <c r="G429" s="202"/>
    </row>
    <row r="430" spans="7:7" x14ac:dyDescent="0.2">
      <c r="G430" s="202"/>
    </row>
    <row r="431" spans="7:7" x14ac:dyDescent="0.2">
      <c r="G431" s="202"/>
    </row>
    <row r="432" spans="7:7" x14ac:dyDescent="0.2">
      <c r="G432" s="202"/>
    </row>
    <row r="433" spans="7:7" x14ac:dyDescent="0.2">
      <c r="G433" s="202"/>
    </row>
    <row r="434" spans="7:7" x14ac:dyDescent="0.2">
      <c r="G434" s="202"/>
    </row>
    <row r="435" spans="7:7" x14ac:dyDescent="0.2">
      <c r="G435" s="202"/>
    </row>
    <row r="436" spans="7:7" x14ac:dyDescent="0.2">
      <c r="G436" s="202"/>
    </row>
    <row r="437" spans="7:7" x14ac:dyDescent="0.2">
      <c r="G437" s="202"/>
    </row>
    <row r="438" spans="7:7" x14ac:dyDescent="0.2">
      <c r="G438" s="202"/>
    </row>
    <row r="439" spans="7:7" x14ac:dyDescent="0.2">
      <c r="G439" s="202"/>
    </row>
    <row r="440" spans="7:7" x14ac:dyDescent="0.2">
      <c r="G440" s="202"/>
    </row>
    <row r="441" spans="7:7" x14ac:dyDescent="0.2">
      <c r="G441" s="202"/>
    </row>
    <row r="442" spans="7:7" x14ac:dyDescent="0.2">
      <c r="G442" s="202"/>
    </row>
    <row r="443" spans="7:7" x14ac:dyDescent="0.2">
      <c r="G443" s="202"/>
    </row>
    <row r="444" spans="7:7" x14ac:dyDescent="0.2">
      <c r="G444" s="202"/>
    </row>
    <row r="445" spans="7:7" x14ac:dyDescent="0.2">
      <c r="G445" s="202"/>
    </row>
  </sheetData>
  <mergeCells count="1">
    <mergeCell ref="H1:I1"/>
  </mergeCells>
  <hyperlinks>
    <hyperlink ref="H1:I1" location="Index!A1" display="Regresar al Índice" xr:uid="{886CF94A-7AD6-47A4-8985-FE747F0B9EAC}"/>
  </hyperlinks>
  <pageMargins left="0.7" right="0.7" top="0.75" bottom="0.75" header="0.3" footer="0.3"/>
  <pageSetup paperSize="9" orientation="portrait"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C9325-7A66-482C-92B3-AFD50A9A52B7}">
  <sheetPr codeName="Hoja68"/>
  <dimension ref="A1:I28"/>
  <sheetViews>
    <sheetView workbookViewId="0"/>
  </sheetViews>
  <sheetFormatPr baseColWidth="10" defaultColWidth="9.140625" defaultRowHeight="14.25" x14ac:dyDescent="0.2"/>
  <cols>
    <col min="1" max="1" width="60.7109375" style="68" customWidth="1"/>
    <col min="2" max="2" width="10.85546875" style="68" bestFit="1" customWidth="1"/>
    <col min="3" max="3" width="7.7109375" style="68" customWidth="1"/>
    <col min="4" max="5" width="11.7109375" style="68" customWidth="1"/>
    <col min="6" max="6" width="8" style="68" bestFit="1" customWidth="1"/>
    <col min="7" max="8" width="3.7109375" style="68" customWidth="1"/>
    <col min="9" max="16384" width="9.140625" style="68"/>
  </cols>
  <sheetData>
    <row r="1" spans="1:9" x14ac:dyDescent="0.2">
      <c r="A1" s="13" t="s">
        <v>1227</v>
      </c>
      <c r="B1" s="68" t="s">
        <v>54</v>
      </c>
      <c r="C1" s="68" t="s">
        <v>54</v>
      </c>
      <c r="D1" s="68" t="s">
        <v>54</v>
      </c>
      <c r="E1" s="68" t="s">
        <v>54</v>
      </c>
      <c r="F1" s="68" t="s">
        <v>54</v>
      </c>
      <c r="G1" s="68" t="s">
        <v>54</v>
      </c>
      <c r="H1" s="291" t="s">
        <v>38</v>
      </c>
      <c r="I1" s="291"/>
    </row>
    <row r="2" spans="1:9" x14ac:dyDescent="0.2">
      <c r="A2" s="68" t="s">
        <v>152</v>
      </c>
      <c r="B2" s="68" t="s">
        <v>54</v>
      </c>
      <c r="C2" s="68" t="s">
        <v>54</v>
      </c>
      <c r="D2" s="68" t="s">
        <v>54</v>
      </c>
      <c r="E2" s="68" t="s">
        <v>54</v>
      </c>
      <c r="F2" s="68" t="s">
        <v>54</v>
      </c>
      <c r="G2" s="68" t="s">
        <v>54</v>
      </c>
      <c r="H2" s="68" t="s">
        <v>54</v>
      </c>
    </row>
    <row r="6" spans="1:9" x14ac:dyDescent="0.2">
      <c r="A6" s="68" t="s">
        <v>649</v>
      </c>
      <c r="B6" s="68" t="s">
        <v>455</v>
      </c>
      <c r="C6" s="68" t="s">
        <v>0</v>
      </c>
      <c r="D6" s="68" t="s">
        <v>650</v>
      </c>
      <c r="E6" s="68" t="s">
        <v>651</v>
      </c>
      <c r="F6" s="68" t="s">
        <v>652</v>
      </c>
    </row>
    <row r="7" spans="1:9" x14ac:dyDescent="0.2">
      <c r="A7" s="68">
        <v>2000</v>
      </c>
      <c r="B7" s="302">
        <v>36861</v>
      </c>
      <c r="C7" s="68">
        <v>1034215</v>
      </c>
      <c r="D7" s="68">
        <v>-1.909335265652834E-2</v>
      </c>
      <c r="F7" s="202">
        <v>-20131</v>
      </c>
      <c r="G7" s="68">
        <f>_xlfn.RANK.EQ(F7,$F$7:$F$28,1)</f>
        <v>9</v>
      </c>
    </row>
    <row r="8" spans="1:9" x14ac:dyDescent="0.2">
      <c r="A8" s="68">
        <v>2001</v>
      </c>
      <c r="B8" s="302">
        <v>37226</v>
      </c>
      <c r="C8" s="68">
        <v>1011723</v>
      </c>
      <c r="D8" s="68">
        <v>-1.6293932508232967E-2</v>
      </c>
      <c r="E8" s="68">
        <v>-2.1747895747015855E-2</v>
      </c>
      <c r="F8" s="202">
        <v>-16758</v>
      </c>
      <c r="G8" s="68">
        <f t="shared" ref="G8:G27" si="0">_xlfn.RANK.EQ(F8,$F$7:$F$28,1)</f>
        <v>14</v>
      </c>
    </row>
    <row r="9" spans="1:9" x14ac:dyDescent="0.2">
      <c r="A9" s="68">
        <v>2002</v>
      </c>
      <c r="B9" s="302">
        <v>37591</v>
      </c>
      <c r="C9" s="68">
        <v>1029691</v>
      </c>
      <c r="D9" s="68">
        <v>-1.6379802796612219E-2</v>
      </c>
      <c r="E9" s="68">
        <v>1.7759801842994527E-2</v>
      </c>
      <c r="F9" s="202">
        <v>-17147</v>
      </c>
      <c r="G9" s="68">
        <f t="shared" si="0"/>
        <v>13</v>
      </c>
    </row>
    <row r="10" spans="1:9" x14ac:dyDescent="0.2">
      <c r="A10" s="68">
        <v>2003</v>
      </c>
      <c r="B10" s="302">
        <v>37956</v>
      </c>
      <c r="C10" s="68">
        <v>1041281</v>
      </c>
      <c r="D10" s="68">
        <v>-5.7215262877969852E-3</v>
      </c>
      <c r="E10" s="68">
        <v>1.1255803925643626E-2</v>
      </c>
      <c r="F10" s="202">
        <v>-5992</v>
      </c>
      <c r="G10" s="68">
        <f t="shared" si="0"/>
        <v>22</v>
      </c>
    </row>
    <row r="11" spans="1:9" x14ac:dyDescent="0.2">
      <c r="A11" s="68">
        <v>2004</v>
      </c>
      <c r="B11" s="302">
        <v>38322</v>
      </c>
      <c r="C11" s="68">
        <v>1062895</v>
      </c>
      <c r="D11" s="68">
        <v>-1.1741264482489022E-2</v>
      </c>
      <c r="E11" s="68">
        <v>2.075712511800365E-2</v>
      </c>
      <c r="F11" s="202">
        <v>-12628</v>
      </c>
      <c r="G11" s="68">
        <f t="shared" si="0"/>
        <v>20</v>
      </c>
    </row>
    <row r="12" spans="1:9" x14ac:dyDescent="0.2">
      <c r="A12" s="68">
        <v>2005</v>
      </c>
      <c r="B12" s="302">
        <v>38687</v>
      </c>
      <c r="C12" s="68">
        <v>1095746</v>
      </c>
      <c r="D12" s="68">
        <v>-1.5713606871480379E-2</v>
      </c>
      <c r="E12" s="68">
        <v>3.0907098067071592E-2</v>
      </c>
      <c r="F12" s="202">
        <v>-17493</v>
      </c>
      <c r="G12" s="68">
        <f t="shared" si="0"/>
        <v>11</v>
      </c>
    </row>
    <row r="13" spans="1:9" x14ac:dyDescent="0.2">
      <c r="A13" s="68">
        <v>2006</v>
      </c>
      <c r="B13" s="302">
        <v>39052</v>
      </c>
      <c r="C13" s="68">
        <v>1147143</v>
      </c>
      <c r="D13" s="68">
        <v>-1.8168886423918451E-2</v>
      </c>
      <c r="E13" s="68">
        <v>4.6905943530708649E-2</v>
      </c>
      <c r="F13" s="202">
        <v>-21228</v>
      </c>
      <c r="G13" s="68">
        <f t="shared" si="0"/>
        <v>7</v>
      </c>
    </row>
    <row r="14" spans="1:9" x14ac:dyDescent="0.2">
      <c r="A14" s="68">
        <v>2007</v>
      </c>
      <c r="B14" s="302">
        <v>39417</v>
      </c>
      <c r="C14" s="68">
        <v>1194386</v>
      </c>
      <c r="D14" s="68">
        <v>-2.0685233196732766E-2</v>
      </c>
      <c r="E14" s="68">
        <v>4.1183182916166405E-2</v>
      </c>
      <c r="F14" s="202">
        <v>-25228</v>
      </c>
      <c r="G14" s="68">
        <f t="shared" si="0"/>
        <v>3</v>
      </c>
    </row>
    <row r="15" spans="1:9" x14ac:dyDescent="0.2">
      <c r="A15" s="68">
        <v>2008</v>
      </c>
      <c r="B15" s="302">
        <v>39783</v>
      </c>
      <c r="C15" s="68">
        <v>1204590</v>
      </c>
      <c r="D15" s="68">
        <v>-1.6932470877423222E-2</v>
      </c>
      <c r="E15" s="68">
        <v>8.5433017466716166E-3</v>
      </c>
      <c r="F15" s="202">
        <v>-20748</v>
      </c>
      <c r="G15" s="68">
        <f t="shared" si="0"/>
        <v>8</v>
      </c>
    </row>
    <row r="16" spans="1:9" x14ac:dyDescent="0.2">
      <c r="A16" s="68">
        <v>2009</v>
      </c>
      <c r="B16" s="302">
        <v>40148</v>
      </c>
      <c r="C16" s="68">
        <v>1208019</v>
      </c>
      <c r="D16" s="68">
        <v>-1.136584044448552E-2</v>
      </c>
      <c r="E16" s="68">
        <v>2.846611710208391E-3</v>
      </c>
      <c r="F16" s="202">
        <v>-13888</v>
      </c>
      <c r="G16" s="68">
        <f t="shared" si="0"/>
        <v>15</v>
      </c>
    </row>
    <row r="17" spans="1:7" x14ac:dyDescent="0.2">
      <c r="A17" s="68">
        <v>2010</v>
      </c>
      <c r="B17" s="302">
        <v>40513</v>
      </c>
      <c r="C17" s="68">
        <v>1263487</v>
      </c>
      <c r="D17" s="68">
        <v>-1.0825059460712105E-2</v>
      </c>
      <c r="E17" s="68">
        <v>4.591649634649797E-2</v>
      </c>
      <c r="F17" s="202">
        <v>-13827</v>
      </c>
      <c r="G17" s="68">
        <f t="shared" si="0"/>
        <v>17</v>
      </c>
    </row>
    <row r="18" spans="1:7" x14ac:dyDescent="0.2">
      <c r="A18" s="68">
        <v>2011</v>
      </c>
      <c r="B18" s="302">
        <v>40878</v>
      </c>
      <c r="C18" s="68">
        <v>1308282</v>
      </c>
      <c r="D18" s="68">
        <v>-1.3052360318169254E-2</v>
      </c>
      <c r="E18" s="68">
        <v>3.545347122685083E-2</v>
      </c>
      <c r="F18" s="202">
        <v>-17302</v>
      </c>
      <c r="G18" s="68">
        <f t="shared" si="0"/>
        <v>12</v>
      </c>
    </row>
    <row r="19" spans="1:7" x14ac:dyDescent="0.2">
      <c r="A19" s="68">
        <v>2012</v>
      </c>
      <c r="B19" s="302">
        <v>41244</v>
      </c>
      <c r="C19" s="68">
        <v>1349657</v>
      </c>
      <c r="D19" s="68">
        <v>-6.560574721950263E-3</v>
      </c>
      <c r="E19" s="68">
        <v>3.1625444667128244E-2</v>
      </c>
      <c r="F19" s="202">
        <v>-8913</v>
      </c>
      <c r="G19" s="68">
        <f t="shared" si="0"/>
        <v>21</v>
      </c>
    </row>
    <row r="20" spans="1:7" x14ac:dyDescent="0.2">
      <c r="A20" s="68">
        <v>2013</v>
      </c>
      <c r="B20" s="302">
        <v>41609</v>
      </c>
      <c r="C20" s="68">
        <v>1397248</v>
      </c>
      <c r="D20" s="68">
        <v>-9.1268957633332537E-3</v>
      </c>
      <c r="E20" s="68">
        <v>3.5261551638675614E-2</v>
      </c>
      <c r="F20" s="202">
        <v>-12870</v>
      </c>
      <c r="G20" s="68">
        <f t="shared" si="0"/>
        <v>19</v>
      </c>
    </row>
    <row r="21" spans="1:7" x14ac:dyDescent="0.2">
      <c r="A21" s="68">
        <v>2014</v>
      </c>
      <c r="B21" s="302">
        <v>41974</v>
      </c>
      <c r="C21" s="68">
        <v>1463340</v>
      </c>
      <c r="D21" s="68">
        <v>-9.3638384697245503E-3</v>
      </c>
      <c r="E21" s="68">
        <v>4.7301552766581212E-2</v>
      </c>
      <c r="F21" s="202">
        <v>-13832</v>
      </c>
      <c r="G21" s="68">
        <f t="shared" si="0"/>
        <v>16</v>
      </c>
    </row>
    <row r="22" spans="1:7" x14ac:dyDescent="0.2">
      <c r="A22" s="68">
        <v>2015</v>
      </c>
      <c r="B22" s="302">
        <v>42339</v>
      </c>
      <c r="C22" s="68">
        <v>1535255</v>
      </c>
      <c r="D22" s="68">
        <v>-8.7589204950088151E-3</v>
      </c>
      <c r="E22" s="68">
        <v>4.9144423032241313E-2</v>
      </c>
      <c r="F22" s="202">
        <v>-13566</v>
      </c>
      <c r="G22" s="68">
        <f t="shared" si="0"/>
        <v>18</v>
      </c>
    </row>
    <row r="23" spans="1:7" x14ac:dyDescent="0.2">
      <c r="A23" s="68">
        <v>2016</v>
      </c>
      <c r="B23" s="302">
        <v>42705</v>
      </c>
      <c r="C23" s="68">
        <v>1624237</v>
      </c>
      <c r="D23" s="68">
        <v>-1.1627503658696137E-2</v>
      </c>
      <c r="E23" s="68">
        <v>5.7959101256794376E-2</v>
      </c>
      <c r="F23" s="202">
        <v>-19108</v>
      </c>
      <c r="G23" s="68">
        <f t="shared" si="0"/>
        <v>10</v>
      </c>
    </row>
    <row r="24" spans="1:7" x14ac:dyDescent="0.2">
      <c r="A24" s="68">
        <v>2017</v>
      </c>
      <c r="B24" s="302">
        <v>43070</v>
      </c>
      <c r="C24" s="68">
        <v>1717868</v>
      </c>
      <c r="D24" s="68">
        <v>-1.2726916408095756E-2</v>
      </c>
      <c r="E24" s="68">
        <v>5.7646144004846578E-2</v>
      </c>
      <c r="F24" s="202">
        <v>-22145</v>
      </c>
      <c r="G24" s="68">
        <f t="shared" si="0"/>
        <v>6</v>
      </c>
    </row>
    <row r="25" spans="1:7" x14ac:dyDescent="0.2">
      <c r="A25" s="68">
        <v>2018</v>
      </c>
      <c r="B25" s="302">
        <v>43435</v>
      </c>
      <c r="C25" s="68">
        <v>1761000</v>
      </c>
      <c r="D25" s="68">
        <v>-1.7318848505275541E-2</v>
      </c>
      <c r="E25" s="68">
        <v>2.5107866262134237E-2</v>
      </c>
      <c r="F25" s="202">
        <v>-31036</v>
      </c>
      <c r="G25" s="68">
        <f t="shared" si="0"/>
        <v>1</v>
      </c>
    </row>
    <row r="26" spans="1:7" x14ac:dyDescent="0.2">
      <c r="A26" s="68">
        <v>2019</v>
      </c>
      <c r="B26" s="302">
        <v>43800</v>
      </c>
      <c r="C26" s="68">
        <v>1812699</v>
      </c>
      <c r="D26" s="68">
        <v>-1.4917805613672841E-2</v>
      </c>
      <c r="E26" s="68">
        <v>2.9357751277683031E-2</v>
      </c>
      <c r="F26" s="202">
        <v>-27451</v>
      </c>
      <c r="G26" s="68">
        <f t="shared" si="0"/>
        <v>2</v>
      </c>
    </row>
    <row r="27" spans="1:7" x14ac:dyDescent="0.2">
      <c r="A27" s="68">
        <v>2020</v>
      </c>
      <c r="B27" s="302">
        <v>44166</v>
      </c>
      <c r="C27" s="68">
        <v>1780367</v>
      </c>
      <c r="D27" s="68">
        <v>-1.3794066147482686E-2</v>
      </c>
      <c r="E27" s="68">
        <v>-1.7836386515356351E-2</v>
      </c>
      <c r="F27" s="202">
        <v>-24902</v>
      </c>
      <c r="G27" s="68">
        <f t="shared" si="0"/>
        <v>4</v>
      </c>
    </row>
    <row r="28" spans="1:7" x14ac:dyDescent="0.2">
      <c r="A28" s="68">
        <v>2021</v>
      </c>
      <c r="B28" s="302">
        <v>44531</v>
      </c>
      <c r="C28" s="68">
        <v>1849999</v>
      </c>
      <c r="D28" s="68">
        <v>-1.253125206834782E-2</v>
      </c>
      <c r="E28" s="68">
        <v>3.911103721873066E-2</v>
      </c>
      <c r="F28" s="202">
        <v>-23477</v>
      </c>
      <c r="G28" s="68">
        <f>_xlfn.RANK.EQ(F28,$F$7:$F$28,1)</f>
        <v>5</v>
      </c>
    </row>
  </sheetData>
  <mergeCells count="1">
    <mergeCell ref="H1:I1"/>
  </mergeCells>
  <hyperlinks>
    <hyperlink ref="H1:I1" location="Index!A1" display="Regresar al Índice" xr:uid="{5452E32B-F270-4B92-9EB3-8F83A782AB4A}"/>
  </hyperlinks>
  <pageMargins left="0.7" right="0.7" top="0.75" bottom="0.75" header="0.3" footer="0.3"/>
  <pageSetup paperSize="9" orientation="portrait" horizontalDpi="300" verticalDpi="3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76450-38DF-4F2D-BEBF-95AB3A4C50F5}">
  <sheetPr codeName="Hoja69"/>
  <dimension ref="A1:K445"/>
  <sheetViews>
    <sheetView topLeftCell="A240" zoomScale="98" zoomScaleNormal="98" workbookViewId="0"/>
  </sheetViews>
  <sheetFormatPr baseColWidth="10" defaultColWidth="9.140625" defaultRowHeight="14.25" x14ac:dyDescent="0.2"/>
  <cols>
    <col min="1" max="2" width="9.140625" style="68"/>
    <col min="3" max="3" width="60.7109375" style="68" customWidth="1"/>
    <col min="4" max="4" width="7.7109375" style="68" customWidth="1"/>
    <col min="5" max="6" width="11.7109375" style="68" customWidth="1"/>
    <col min="7" max="7" width="8.85546875" style="68" bestFit="1" customWidth="1"/>
    <col min="8" max="9" width="4.7109375" style="68" customWidth="1"/>
    <col min="10" max="10" width="10.7109375" style="68" customWidth="1"/>
    <col min="11" max="16384" width="9.140625" style="68"/>
  </cols>
  <sheetData>
    <row r="1" spans="1:11" x14ac:dyDescent="0.2">
      <c r="A1" s="13" t="s">
        <v>1228</v>
      </c>
      <c r="C1" s="68" t="s">
        <v>947</v>
      </c>
      <c r="D1" s="68" t="s">
        <v>54</v>
      </c>
      <c r="E1" s="68" t="s">
        <v>54</v>
      </c>
      <c r="F1" s="68" t="s">
        <v>54</v>
      </c>
      <c r="G1" s="68" t="s">
        <v>54</v>
      </c>
      <c r="H1" s="291" t="s">
        <v>38</v>
      </c>
      <c r="I1" s="291"/>
      <c r="J1" s="68" t="s">
        <v>54</v>
      </c>
      <c r="K1" s="68" t="s">
        <v>54</v>
      </c>
    </row>
    <row r="2" spans="1:11" x14ac:dyDescent="0.2">
      <c r="C2" s="68" t="s">
        <v>152</v>
      </c>
      <c r="D2" s="68" t="s">
        <v>54</v>
      </c>
      <c r="E2" s="68" t="s">
        <v>54</v>
      </c>
      <c r="F2" s="68" t="s">
        <v>54</v>
      </c>
      <c r="G2" s="68" t="s">
        <v>54</v>
      </c>
      <c r="H2" s="68" t="s">
        <v>54</v>
      </c>
      <c r="I2" s="68" t="s">
        <v>54</v>
      </c>
      <c r="J2" s="68" t="s">
        <v>54</v>
      </c>
    </row>
    <row r="6" spans="1:11" x14ac:dyDescent="0.2">
      <c r="B6" s="68" t="s">
        <v>455</v>
      </c>
      <c r="C6" s="68" t="s">
        <v>0</v>
      </c>
      <c r="D6" s="68" t="s">
        <v>650</v>
      </c>
      <c r="E6" s="68" t="s">
        <v>651</v>
      </c>
      <c r="F6" s="68" t="s">
        <v>652</v>
      </c>
      <c r="G6" s="306" t="s">
        <v>649</v>
      </c>
      <c r="H6" s="68" t="s">
        <v>653</v>
      </c>
      <c r="I6" s="68" t="s">
        <v>654</v>
      </c>
    </row>
    <row r="7" spans="1:11" x14ac:dyDescent="0.2">
      <c r="A7" s="68">
        <v>2000</v>
      </c>
      <c r="B7" s="68" t="s">
        <v>738</v>
      </c>
      <c r="C7" s="307">
        <v>986809</v>
      </c>
      <c r="F7" s="68">
        <v>688</v>
      </c>
      <c r="G7" s="202">
        <v>2000</v>
      </c>
      <c r="H7" s="68">
        <v>1</v>
      </c>
      <c r="I7" s="68">
        <v>688</v>
      </c>
    </row>
    <row r="8" spans="1:11" x14ac:dyDescent="0.2">
      <c r="B8" s="68" t="s">
        <v>739</v>
      </c>
      <c r="C8" s="307">
        <v>995832</v>
      </c>
      <c r="D8" s="68">
        <v>9.1436134044176054E-3</v>
      </c>
      <c r="F8" s="68">
        <v>9023</v>
      </c>
      <c r="G8" s="202">
        <v>2000</v>
      </c>
      <c r="H8" s="68">
        <v>2</v>
      </c>
      <c r="I8" s="68">
        <v>9711</v>
      </c>
    </row>
    <row r="9" spans="1:11" x14ac:dyDescent="0.2">
      <c r="B9" s="68" t="s">
        <v>677</v>
      </c>
      <c r="C9" s="307">
        <v>1001069</v>
      </c>
      <c r="D9" s="68">
        <v>5.258919175122001E-3</v>
      </c>
      <c r="F9" s="68">
        <v>5237</v>
      </c>
      <c r="G9" s="202">
        <v>2000</v>
      </c>
      <c r="H9" s="68">
        <v>3</v>
      </c>
      <c r="I9" s="68">
        <v>14948</v>
      </c>
    </row>
    <row r="10" spans="1:11" x14ac:dyDescent="0.2">
      <c r="B10" s="68" t="s">
        <v>733</v>
      </c>
      <c r="C10" s="307">
        <v>999403</v>
      </c>
      <c r="D10" s="68">
        <v>-1.6642209478068271E-3</v>
      </c>
      <c r="F10" s="68">
        <v>-1666</v>
      </c>
      <c r="G10" s="202">
        <v>2000</v>
      </c>
      <c r="H10" s="68">
        <v>4</v>
      </c>
      <c r="I10" s="68">
        <v>13282</v>
      </c>
    </row>
    <row r="11" spans="1:11" x14ac:dyDescent="0.2">
      <c r="B11" s="68" t="s">
        <v>737</v>
      </c>
      <c r="C11" s="307">
        <v>1002441</v>
      </c>
      <c r="D11" s="68">
        <v>3.0398147694172817E-3</v>
      </c>
      <c r="F11" s="68">
        <v>3038</v>
      </c>
      <c r="G11" s="202">
        <v>2000</v>
      </c>
      <c r="H11" s="68">
        <v>5</v>
      </c>
      <c r="I11" s="68">
        <v>16320</v>
      </c>
    </row>
    <row r="12" spans="1:11" x14ac:dyDescent="0.2">
      <c r="B12" s="68" t="s">
        <v>740</v>
      </c>
      <c r="C12" s="307">
        <v>1006280</v>
      </c>
      <c r="D12" s="68">
        <v>3.8296518199076868E-3</v>
      </c>
      <c r="F12" s="68">
        <v>3839</v>
      </c>
      <c r="G12" s="202">
        <v>2000</v>
      </c>
      <c r="H12" s="68">
        <v>6</v>
      </c>
      <c r="I12" s="68">
        <v>20159</v>
      </c>
    </row>
    <row r="13" spans="1:11" x14ac:dyDescent="0.2">
      <c r="B13" s="68" t="s">
        <v>741</v>
      </c>
      <c r="C13" s="307">
        <v>1019506</v>
      </c>
      <c r="D13" s="68">
        <v>1.3143459076996544E-2</v>
      </c>
      <c r="F13" s="68">
        <v>13226</v>
      </c>
      <c r="G13" s="202">
        <v>2000</v>
      </c>
      <c r="H13" s="68">
        <v>7</v>
      </c>
      <c r="I13" s="68">
        <v>33385</v>
      </c>
    </row>
    <row r="14" spans="1:11" x14ac:dyDescent="0.2">
      <c r="B14" s="68" t="s">
        <v>742</v>
      </c>
      <c r="C14" s="307">
        <v>1028391</v>
      </c>
      <c r="D14" s="68">
        <v>8.7150051103181969E-3</v>
      </c>
      <c r="F14" s="68">
        <v>8885</v>
      </c>
      <c r="G14" s="202">
        <v>2000</v>
      </c>
      <c r="H14" s="68">
        <v>8</v>
      </c>
      <c r="I14" s="68">
        <v>42270</v>
      </c>
    </row>
    <row r="15" spans="1:11" x14ac:dyDescent="0.2">
      <c r="B15" s="68" t="s">
        <v>743</v>
      </c>
      <c r="C15" s="307">
        <v>1035137</v>
      </c>
      <c r="D15" s="68">
        <v>6.559761802660713E-3</v>
      </c>
      <c r="F15" s="68">
        <v>6746</v>
      </c>
      <c r="G15" s="202">
        <v>2000</v>
      </c>
      <c r="H15" s="68">
        <v>9</v>
      </c>
      <c r="I15" s="68">
        <v>49016</v>
      </c>
    </row>
    <row r="16" spans="1:11" x14ac:dyDescent="0.2">
      <c r="B16" s="68" t="s">
        <v>744</v>
      </c>
      <c r="C16" s="307">
        <v>1046247</v>
      </c>
      <c r="D16" s="68">
        <v>1.0732878836327897E-2</v>
      </c>
      <c r="F16" s="68">
        <v>11110</v>
      </c>
      <c r="G16" s="202">
        <v>2000</v>
      </c>
      <c r="H16" s="68">
        <v>10</v>
      </c>
      <c r="I16" s="68">
        <v>60126</v>
      </c>
    </row>
    <row r="17" spans="1:11" x14ac:dyDescent="0.2">
      <c r="B17" s="68" t="s">
        <v>745</v>
      </c>
      <c r="C17" s="307">
        <v>1054346</v>
      </c>
      <c r="D17" s="68">
        <v>7.7410018857879681E-3</v>
      </c>
      <c r="F17" s="68">
        <v>8099</v>
      </c>
      <c r="G17" s="202">
        <v>2000</v>
      </c>
      <c r="H17" s="68">
        <v>11</v>
      </c>
      <c r="I17" s="68">
        <v>68225</v>
      </c>
    </row>
    <row r="18" spans="1:11" x14ac:dyDescent="0.2">
      <c r="B18" s="68" t="s">
        <v>746</v>
      </c>
      <c r="C18" s="307">
        <v>1034215</v>
      </c>
      <c r="D18" s="68">
        <v>-1.909335265652834E-2</v>
      </c>
      <c r="F18" s="68">
        <v>-20131</v>
      </c>
      <c r="G18" s="202">
        <v>2000</v>
      </c>
      <c r="H18" s="68">
        <v>12</v>
      </c>
      <c r="I18" s="68">
        <v>48094</v>
      </c>
    </row>
    <row r="19" spans="1:11" x14ac:dyDescent="0.2">
      <c r="A19" s="68">
        <v>2001</v>
      </c>
      <c r="B19" s="68" t="s">
        <v>738</v>
      </c>
      <c r="C19" s="307">
        <v>1034052</v>
      </c>
      <c r="D19" s="68">
        <v>-1.5760746073112397E-4</v>
      </c>
      <c r="E19" s="68">
        <v>4.7874512696985949E-2</v>
      </c>
      <c r="F19" s="68">
        <v>-163</v>
      </c>
      <c r="G19" s="202">
        <v>2001</v>
      </c>
      <c r="H19" s="68">
        <v>1</v>
      </c>
      <c r="I19" s="68">
        <v>-163</v>
      </c>
      <c r="K19" s="296"/>
    </row>
    <row r="20" spans="1:11" x14ac:dyDescent="0.2">
      <c r="B20" s="68" t="s">
        <v>739</v>
      </c>
      <c r="C20" s="307">
        <v>1033583</v>
      </c>
      <c r="D20" s="68">
        <v>-4.5355552718817638E-4</v>
      </c>
      <c r="E20" s="68">
        <v>3.7909004731721874E-2</v>
      </c>
      <c r="F20" s="68">
        <v>-469</v>
      </c>
      <c r="G20" s="202">
        <v>2001</v>
      </c>
      <c r="H20" s="68">
        <v>2</v>
      </c>
      <c r="I20" s="68">
        <v>-632</v>
      </c>
    </row>
    <row r="21" spans="1:11" x14ac:dyDescent="0.2">
      <c r="B21" s="68" t="s">
        <v>677</v>
      </c>
      <c r="C21" s="307">
        <v>1026253</v>
      </c>
      <c r="D21" s="68">
        <v>-7.0918349082753629E-3</v>
      </c>
      <c r="E21" s="68">
        <v>2.5157107052560912E-2</v>
      </c>
      <c r="F21" s="68">
        <v>-7330</v>
      </c>
      <c r="G21" s="202">
        <v>2001</v>
      </c>
      <c r="H21" s="68">
        <v>3</v>
      </c>
      <c r="I21" s="68">
        <v>-7962</v>
      </c>
    </row>
    <row r="22" spans="1:11" x14ac:dyDescent="0.2">
      <c r="B22" s="68" t="s">
        <v>733</v>
      </c>
      <c r="C22" s="307">
        <v>1021573</v>
      </c>
      <c r="D22" s="68">
        <v>-4.5602789955303535E-3</v>
      </c>
      <c r="E22" s="68">
        <v>2.2183243396307617E-2</v>
      </c>
      <c r="F22" s="68">
        <v>-4680</v>
      </c>
      <c r="G22" s="202">
        <v>2001</v>
      </c>
      <c r="H22" s="68">
        <v>4</v>
      </c>
      <c r="I22" s="68">
        <v>-12642</v>
      </c>
    </row>
    <row r="23" spans="1:11" x14ac:dyDescent="0.2">
      <c r="B23" s="68" t="s">
        <v>737</v>
      </c>
      <c r="C23" s="307">
        <v>1017168</v>
      </c>
      <c r="D23" s="68">
        <v>-4.3119777049707153E-3</v>
      </c>
      <c r="E23" s="68">
        <v>1.4691138929872283E-2</v>
      </c>
      <c r="F23" s="68">
        <v>-4405</v>
      </c>
      <c r="G23" s="202">
        <v>2001</v>
      </c>
      <c r="H23" s="68">
        <v>5</v>
      </c>
      <c r="I23" s="68">
        <v>-17047</v>
      </c>
    </row>
    <row r="24" spans="1:11" x14ac:dyDescent="0.2">
      <c r="B24" s="68" t="s">
        <v>740</v>
      </c>
      <c r="C24" s="307">
        <v>1012668</v>
      </c>
      <c r="D24" s="68">
        <v>-4.42404794488227E-3</v>
      </c>
      <c r="E24" s="68">
        <v>6.3481337202369037E-3</v>
      </c>
      <c r="F24" s="68">
        <v>-4500</v>
      </c>
      <c r="G24" s="202">
        <v>2001</v>
      </c>
      <c r="H24" s="68">
        <v>6</v>
      </c>
      <c r="I24" s="68">
        <v>-21547</v>
      </c>
    </row>
    <row r="25" spans="1:11" x14ac:dyDescent="0.2">
      <c r="B25" s="68" t="s">
        <v>741</v>
      </c>
      <c r="C25" s="307">
        <v>1015524</v>
      </c>
      <c r="D25" s="68">
        <v>2.8202727843675834E-3</v>
      </c>
      <c r="E25" s="68">
        <v>-3.9058132075731056E-3</v>
      </c>
      <c r="F25" s="68">
        <v>2856</v>
      </c>
      <c r="G25" s="202">
        <v>2001</v>
      </c>
      <c r="H25" s="68">
        <v>7</v>
      </c>
      <c r="I25" s="68">
        <v>-18691</v>
      </c>
    </row>
    <row r="26" spans="1:11" x14ac:dyDescent="0.2">
      <c r="B26" s="68" t="s">
        <v>742</v>
      </c>
      <c r="C26" s="307">
        <v>1017448</v>
      </c>
      <c r="D26" s="68">
        <v>1.8945884095304955E-3</v>
      </c>
      <c r="E26" s="68">
        <v>-1.0640894367998199E-2</v>
      </c>
      <c r="F26" s="68">
        <v>1924</v>
      </c>
      <c r="G26" s="202">
        <v>2001</v>
      </c>
      <c r="H26" s="68">
        <v>8</v>
      </c>
      <c r="I26" s="68">
        <v>-16767</v>
      </c>
    </row>
    <row r="27" spans="1:11" x14ac:dyDescent="0.2">
      <c r="B27" s="68" t="s">
        <v>743</v>
      </c>
      <c r="C27" s="307">
        <v>1015693</v>
      </c>
      <c r="D27" s="68">
        <v>-1.7249038771514069E-3</v>
      </c>
      <c r="E27" s="68">
        <v>-1.8783987047125139E-2</v>
      </c>
      <c r="F27" s="68">
        <v>-1755</v>
      </c>
      <c r="G27" s="202">
        <v>2001</v>
      </c>
      <c r="H27" s="68">
        <v>9</v>
      </c>
      <c r="I27" s="68">
        <v>-18522</v>
      </c>
    </row>
    <row r="28" spans="1:11" x14ac:dyDescent="0.2">
      <c r="B28" s="68" t="s">
        <v>744</v>
      </c>
      <c r="C28" s="307">
        <v>1023232</v>
      </c>
      <c r="D28" s="68">
        <v>7.4225184184590898E-3</v>
      </c>
      <c r="E28" s="68">
        <v>-2.1997673589506106E-2</v>
      </c>
      <c r="F28" s="68">
        <v>7539</v>
      </c>
      <c r="G28" s="202">
        <v>2001</v>
      </c>
      <c r="H28" s="68">
        <v>10</v>
      </c>
      <c r="I28" s="68">
        <v>-10983</v>
      </c>
    </row>
    <row r="29" spans="1:11" x14ac:dyDescent="0.2">
      <c r="B29" s="68" t="s">
        <v>745</v>
      </c>
      <c r="C29" s="307">
        <v>1028481</v>
      </c>
      <c r="D29" s="68">
        <v>5.1298239304478077E-3</v>
      </c>
      <c r="E29" s="68">
        <v>-2.453179506537706E-2</v>
      </c>
      <c r="F29" s="68">
        <v>5249</v>
      </c>
      <c r="G29" s="202">
        <v>2001</v>
      </c>
      <c r="H29" s="68">
        <v>11</v>
      </c>
      <c r="I29" s="68">
        <v>-5734</v>
      </c>
    </row>
    <row r="30" spans="1:11" x14ac:dyDescent="0.2">
      <c r="B30" s="68" t="s">
        <v>746</v>
      </c>
      <c r="C30" s="307">
        <v>1011723</v>
      </c>
      <c r="D30" s="68">
        <v>-1.6293932508232967E-2</v>
      </c>
      <c r="E30" s="68">
        <v>-2.1747895747015855E-2</v>
      </c>
      <c r="F30" s="68">
        <v>-16758</v>
      </c>
      <c r="G30" s="202">
        <v>2001</v>
      </c>
      <c r="H30" s="68">
        <v>12</v>
      </c>
      <c r="I30" s="68">
        <v>-22492</v>
      </c>
    </row>
    <row r="31" spans="1:11" x14ac:dyDescent="0.2">
      <c r="A31" s="68">
        <v>2002</v>
      </c>
      <c r="B31" s="68" t="s">
        <v>738</v>
      </c>
      <c r="C31" s="307">
        <v>1011211</v>
      </c>
      <c r="D31" s="68">
        <v>-5.0606737219571762E-4</v>
      </c>
      <c r="E31" s="68">
        <v>-2.208883112261284E-2</v>
      </c>
      <c r="F31" s="68">
        <v>-512</v>
      </c>
      <c r="G31" s="202">
        <v>2002</v>
      </c>
      <c r="H31" s="68">
        <v>1</v>
      </c>
      <c r="I31" s="68">
        <v>-512</v>
      </c>
    </row>
    <row r="32" spans="1:11" x14ac:dyDescent="0.2">
      <c r="B32" s="68" t="s">
        <v>739</v>
      </c>
      <c r="C32" s="307">
        <v>1021306</v>
      </c>
      <c r="D32" s="68">
        <v>9.9830796935556076E-3</v>
      </c>
      <c r="E32" s="68">
        <v>-1.1878097840231527E-2</v>
      </c>
      <c r="F32" s="68">
        <v>10095</v>
      </c>
      <c r="G32" s="202">
        <v>2002</v>
      </c>
      <c r="H32" s="68">
        <v>2</v>
      </c>
      <c r="I32" s="68">
        <v>9583</v>
      </c>
    </row>
    <row r="33" spans="1:9" x14ac:dyDescent="0.2">
      <c r="B33" s="68" t="s">
        <v>677</v>
      </c>
      <c r="C33" s="307">
        <v>1017902</v>
      </c>
      <c r="D33" s="68">
        <v>-3.3329873710719049E-3</v>
      </c>
      <c r="E33" s="68">
        <v>-8.137369634973024E-3</v>
      </c>
      <c r="F33" s="68">
        <v>-3404</v>
      </c>
      <c r="G33" s="202">
        <v>2002</v>
      </c>
      <c r="H33" s="68">
        <v>3</v>
      </c>
      <c r="I33" s="68">
        <v>6179</v>
      </c>
    </row>
    <row r="34" spans="1:9" x14ac:dyDescent="0.2">
      <c r="B34" s="68" t="s">
        <v>733</v>
      </c>
      <c r="C34" s="307">
        <v>1025252</v>
      </c>
      <c r="D34" s="68">
        <v>7.2207344125465589E-3</v>
      </c>
      <c r="E34" s="68">
        <v>3.6013089617676908E-3</v>
      </c>
      <c r="F34" s="68">
        <v>7350</v>
      </c>
      <c r="G34" s="202">
        <v>2002</v>
      </c>
      <c r="H34" s="68">
        <v>4</v>
      </c>
      <c r="I34" s="68">
        <v>13529</v>
      </c>
    </row>
    <row r="35" spans="1:9" x14ac:dyDescent="0.2">
      <c r="B35" s="68" t="s">
        <v>737</v>
      </c>
      <c r="C35" s="307">
        <v>1020616</v>
      </c>
      <c r="D35" s="68">
        <v>-4.5218151244766913E-3</v>
      </c>
      <c r="E35" s="68">
        <v>3.3898038475452807E-3</v>
      </c>
      <c r="F35" s="68">
        <v>-4636</v>
      </c>
      <c r="G35" s="202">
        <v>2002</v>
      </c>
      <c r="H35" s="68">
        <v>5</v>
      </c>
      <c r="I35" s="68">
        <v>8893</v>
      </c>
    </row>
    <row r="36" spans="1:9" x14ac:dyDescent="0.2">
      <c r="B36" s="68" t="s">
        <v>740</v>
      </c>
      <c r="C36" s="307">
        <v>1017493</v>
      </c>
      <c r="D36" s="68">
        <v>-3.0599167561551344E-3</v>
      </c>
      <c r="E36" s="68">
        <v>4.7646415212092563E-3</v>
      </c>
      <c r="F36" s="68">
        <v>-3123</v>
      </c>
      <c r="G36" s="202">
        <v>2002</v>
      </c>
      <c r="H36" s="68">
        <v>6</v>
      </c>
      <c r="I36" s="68">
        <v>5770</v>
      </c>
    </row>
    <row r="37" spans="1:9" x14ac:dyDescent="0.2">
      <c r="B37" s="68" t="s">
        <v>741</v>
      </c>
      <c r="C37" s="307">
        <v>1023783</v>
      </c>
      <c r="D37" s="68">
        <v>6.1818607105896817E-3</v>
      </c>
      <c r="E37" s="68">
        <v>8.1327472319709937E-3</v>
      </c>
      <c r="F37" s="68">
        <v>6290</v>
      </c>
      <c r="G37" s="202">
        <v>2002</v>
      </c>
      <c r="H37" s="68">
        <v>7</v>
      </c>
      <c r="I37" s="68">
        <v>12060</v>
      </c>
    </row>
    <row r="38" spans="1:9" x14ac:dyDescent="0.2">
      <c r="B38" s="68" t="s">
        <v>742</v>
      </c>
      <c r="C38" s="307">
        <v>1022753</v>
      </c>
      <c r="D38" s="68">
        <v>-1.0060725759267752E-3</v>
      </c>
      <c r="E38" s="68">
        <v>5.2140256799364515E-3</v>
      </c>
      <c r="F38" s="68">
        <v>-1030</v>
      </c>
      <c r="G38" s="202">
        <v>2002</v>
      </c>
      <c r="H38" s="68">
        <v>8</v>
      </c>
      <c r="I38" s="68">
        <v>11030</v>
      </c>
    </row>
    <row r="39" spans="1:9" x14ac:dyDescent="0.2">
      <c r="B39" s="68" t="s">
        <v>743</v>
      </c>
      <c r="C39" s="307">
        <v>1029827</v>
      </c>
      <c r="D39" s="68">
        <v>6.9166260084301268E-3</v>
      </c>
      <c r="E39" s="68">
        <v>1.3915622141729811E-2</v>
      </c>
      <c r="F39" s="68">
        <v>7074</v>
      </c>
      <c r="G39" s="202">
        <v>2002</v>
      </c>
      <c r="H39" s="68">
        <v>9</v>
      </c>
      <c r="I39" s="68">
        <v>18104</v>
      </c>
    </row>
    <row r="40" spans="1:9" x14ac:dyDescent="0.2">
      <c r="B40" s="68" t="s">
        <v>744</v>
      </c>
      <c r="C40" s="307">
        <v>1038774</v>
      </c>
      <c r="D40" s="68">
        <v>8.6878669912520134E-3</v>
      </c>
      <c r="E40" s="68">
        <v>1.5189126219664839E-2</v>
      </c>
      <c r="F40" s="68">
        <v>8947</v>
      </c>
      <c r="G40" s="202">
        <v>2002</v>
      </c>
      <c r="H40" s="68">
        <v>10</v>
      </c>
      <c r="I40" s="68">
        <v>27051</v>
      </c>
    </row>
    <row r="41" spans="1:9" x14ac:dyDescent="0.2">
      <c r="B41" s="68" t="s">
        <v>745</v>
      </c>
      <c r="C41" s="307">
        <v>1046838</v>
      </c>
      <c r="D41" s="68">
        <v>7.7629975336310775E-3</v>
      </c>
      <c r="E41" s="68">
        <v>1.7848652527368003E-2</v>
      </c>
      <c r="F41" s="68">
        <v>8064</v>
      </c>
      <c r="G41" s="202">
        <v>2002</v>
      </c>
      <c r="H41" s="68">
        <v>11</v>
      </c>
      <c r="I41" s="68">
        <v>35115</v>
      </c>
    </row>
    <row r="42" spans="1:9" x14ac:dyDescent="0.2">
      <c r="B42" s="68" t="s">
        <v>746</v>
      </c>
      <c r="C42" s="307">
        <v>1029691</v>
      </c>
      <c r="D42" s="68">
        <v>-1.6379802796612219E-2</v>
      </c>
      <c r="E42" s="68">
        <v>1.7759801842994527E-2</v>
      </c>
      <c r="F42" s="68">
        <v>-17147</v>
      </c>
      <c r="G42" s="202">
        <v>2002</v>
      </c>
      <c r="H42" s="68">
        <v>12</v>
      </c>
      <c r="I42" s="68">
        <v>17968</v>
      </c>
    </row>
    <row r="43" spans="1:9" x14ac:dyDescent="0.2">
      <c r="A43" s="68">
        <v>2003</v>
      </c>
      <c r="B43" s="68" t="s">
        <v>738</v>
      </c>
      <c r="C43" s="307">
        <v>1031082</v>
      </c>
      <c r="D43" s="68">
        <v>1.3508907041044349E-3</v>
      </c>
      <c r="E43" s="68">
        <v>1.9650696046621396E-2</v>
      </c>
      <c r="F43" s="68">
        <v>1391</v>
      </c>
      <c r="G43" s="202">
        <v>2003</v>
      </c>
      <c r="H43" s="68">
        <v>1</v>
      </c>
      <c r="I43" s="68">
        <v>1391</v>
      </c>
    </row>
    <row r="44" spans="1:9" x14ac:dyDescent="0.2">
      <c r="B44" s="68" t="s">
        <v>739</v>
      </c>
      <c r="C44" s="307">
        <v>1034757</v>
      </c>
      <c r="D44" s="68">
        <v>3.5642170069887236E-3</v>
      </c>
      <c r="E44" s="68">
        <v>1.3170391635807466E-2</v>
      </c>
      <c r="F44" s="68">
        <v>3675</v>
      </c>
      <c r="G44" s="202">
        <v>2003</v>
      </c>
      <c r="H44" s="68">
        <v>2</v>
      </c>
      <c r="I44" s="68">
        <v>5066</v>
      </c>
    </row>
    <row r="45" spans="1:9" x14ac:dyDescent="0.2">
      <c r="B45" s="68" t="s">
        <v>677</v>
      </c>
      <c r="C45" s="307">
        <v>1034228</v>
      </c>
      <c r="D45" s="68">
        <v>-5.1123113929163466E-4</v>
      </c>
      <c r="E45" s="68">
        <v>1.60388721114606E-2</v>
      </c>
      <c r="F45" s="68">
        <v>-529</v>
      </c>
      <c r="G45" s="202">
        <v>2003</v>
      </c>
      <c r="H45" s="68">
        <v>3</v>
      </c>
      <c r="I45" s="68">
        <v>4537</v>
      </c>
    </row>
    <row r="46" spans="1:9" x14ac:dyDescent="0.2">
      <c r="B46" s="68" t="s">
        <v>733</v>
      </c>
      <c r="C46" s="307">
        <v>1034680</v>
      </c>
      <c r="D46" s="68">
        <v>4.3704096195429365E-4</v>
      </c>
      <c r="E46" s="68">
        <v>9.1957879623740801E-3</v>
      </c>
      <c r="F46" s="68">
        <v>452</v>
      </c>
      <c r="G46" s="202">
        <v>2003</v>
      </c>
      <c r="H46" s="68">
        <v>4</v>
      </c>
      <c r="I46" s="68">
        <v>4989</v>
      </c>
    </row>
    <row r="47" spans="1:9" x14ac:dyDescent="0.2">
      <c r="B47" s="68" t="s">
        <v>737</v>
      </c>
      <c r="C47" s="307">
        <v>1026751</v>
      </c>
      <c r="D47" s="68">
        <v>-7.6632388757876813E-3</v>
      </c>
      <c r="E47" s="68">
        <v>6.0110756641087448E-3</v>
      </c>
      <c r="F47" s="68">
        <v>-7929</v>
      </c>
      <c r="G47" s="202">
        <v>2003</v>
      </c>
      <c r="H47" s="68">
        <v>5</v>
      </c>
      <c r="I47" s="68">
        <v>-2940</v>
      </c>
    </row>
    <row r="48" spans="1:9" x14ac:dyDescent="0.2">
      <c r="B48" s="68" t="s">
        <v>740</v>
      </c>
      <c r="C48" s="307">
        <v>1025662</v>
      </c>
      <c r="D48" s="68">
        <v>-1.0606271627687791E-3</v>
      </c>
      <c r="E48" s="68">
        <v>8.0285564618134408E-3</v>
      </c>
      <c r="F48" s="68">
        <v>-1089</v>
      </c>
      <c r="G48" s="202">
        <v>2003</v>
      </c>
      <c r="H48" s="68">
        <v>6</v>
      </c>
      <c r="I48" s="68">
        <v>-4029</v>
      </c>
    </row>
    <row r="49" spans="1:9" x14ac:dyDescent="0.2">
      <c r="B49" s="68" t="s">
        <v>741</v>
      </c>
      <c r="C49" s="307">
        <v>1028176</v>
      </c>
      <c r="D49" s="68">
        <v>2.4510998750075785E-3</v>
      </c>
      <c r="E49" s="68">
        <v>4.2909483748021504E-3</v>
      </c>
      <c r="F49" s="68">
        <v>2514</v>
      </c>
      <c r="G49" s="202">
        <v>2003</v>
      </c>
      <c r="H49" s="68">
        <v>7</v>
      </c>
      <c r="I49" s="68">
        <v>-1515</v>
      </c>
    </row>
    <row r="50" spans="1:9" x14ac:dyDescent="0.2">
      <c r="B50" s="68" t="s">
        <v>742</v>
      </c>
      <c r="C50" s="307">
        <v>1027412</v>
      </c>
      <c r="D50" s="68">
        <v>-7.430634443907902E-4</v>
      </c>
      <c r="E50" s="68">
        <v>4.5553520742545039E-3</v>
      </c>
      <c r="F50" s="68">
        <v>-764</v>
      </c>
      <c r="G50" s="202">
        <v>2003</v>
      </c>
      <c r="H50" s="68">
        <v>8</v>
      </c>
      <c r="I50" s="68">
        <v>-2279</v>
      </c>
    </row>
    <row r="51" spans="1:9" x14ac:dyDescent="0.2">
      <c r="B51" s="68" t="s">
        <v>743</v>
      </c>
      <c r="C51" s="307">
        <v>1035397</v>
      </c>
      <c r="D51" s="68">
        <v>7.7719551650166085E-3</v>
      </c>
      <c r="E51" s="68">
        <v>5.4086754377191681E-3</v>
      </c>
      <c r="F51" s="68">
        <v>7985</v>
      </c>
      <c r="G51" s="202">
        <v>2003</v>
      </c>
      <c r="H51" s="68">
        <v>9</v>
      </c>
      <c r="I51" s="68">
        <v>5706</v>
      </c>
    </row>
    <row r="52" spans="1:9" x14ac:dyDescent="0.2">
      <c r="B52" s="68" t="s">
        <v>744</v>
      </c>
      <c r="C52" s="307">
        <v>1044767</v>
      </c>
      <c r="D52" s="68">
        <v>9.0496688709740258E-3</v>
      </c>
      <c r="E52" s="68">
        <v>5.7693011184338783E-3</v>
      </c>
      <c r="F52" s="68">
        <v>9370</v>
      </c>
      <c r="G52" s="202">
        <v>2003</v>
      </c>
      <c r="H52" s="68">
        <v>10</v>
      </c>
      <c r="I52" s="68">
        <v>15076</v>
      </c>
    </row>
    <row r="53" spans="1:9" x14ac:dyDescent="0.2">
      <c r="B53" s="68" t="s">
        <v>745</v>
      </c>
      <c r="C53" s="307">
        <v>1047273</v>
      </c>
      <c r="D53" s="68">
        <v>2.3986209365340905E-3</v>
      </c>
      <c r="E53" s="68">
        <v>4.1553707450425748E-4</v>
      </c>
      <c r="F53" s="68">
        <v>2506</v>
      </c>
      <c r="G53" s="202">
        <v>2003</v>
      </c>
      <c r="H53" s="68">
        <v>11</v>
      </c>
      <c r="I53" s="68">
        <v>17582</v>
      </c>
    </row>
    <row r="54" spans="1:9" x14ac:dyDescent="0.2">
      <c r="B54" s="68" t="s">
        <v>746</v>
      </c>
      <c r="C54" s="307">
        <v>1041281</v>
      </c>
      <c r="D54" s="68">
        <v>-5.7215262877969852E-3</v>
      </c>
      <c r="E54" s="68">
        <v>1.1255803925643626E-2</v>
      </c>
      <c r="F54" s="68">
        <v>-5992</v>
      </c>
      <c r="G54" s="202">
        <v>2003</v>
      </c>
      <c r="H54" s="68">
        <v>12</v>
      </c>
      <c r="I54" s="68">
        <v>11590</v>
      </c>
    </row>
    <row r="55" spans="1:9" x14ac:dyDescent="0.2">
      <c r="A55" s="68">
        <v>2004</v>
      </c>
      <c r="B55" s="68" t="s">
        <v>738</v>
      </c>
      <c r="C55" s="307">
        <v>1040993</v>
      </c>
      <c r="D55" s="68">
        <v>-2.7658240186845262E-4</v>
      </c>
      <c r="E55" s="68">
        <v>9.6122325867389335E-3</v>
      </c>
      <c r="F55" s="68">
        <v>-288</v>
      </c>
      <c r="G55" s="202">
        <v>2004</v>
      </c>
      <c r="H55" s="68">
        <v>1</v>
      </c>
      <c r="I55" s="68">
        <v>-288</v>
      </c>
    </row>
    <row r="56" spans="1:9" x14ac:dyDescent="0.2">
      <c r="B56" s="68" t="s">
        <v>739</v>
      </c>
      <c r="C56" s="307">
        <v>1045612</v>
      </c>
      <c r="D56" s="68">
        <v>4.437109567499542E-3</v>
      </c>
      <c r="E56" s="68">
        <v>1.0490385665426816E-2</v>
      </c>
      <c r="F56" s="68">
        <v>4619</v>
      </c>
      <c r="G56" s="202">
        <v>2004</v>
      </c>
      <c r="H56" s="68">
        <v>2</v>
      </c>
      <c r="I56" s="68">
        <v>4331</v>
      </c>
    </row>
    <row r="57" spans="1:9" x14ac:dyDescent="0.2">
      <c r="B57" s="68" t="s">
        <v>677</v>
      </c>
      <c r="C57" s="307">
        <v>1056463</v>
      </c>
      <c r="D57" s="68">
        <v>1.0377654426307226E-2</v>
      </c>
      <c r="E57" s="68">
        <v>2.149912785188568E-2</v>
      </c>
      <c r="F57" s="68">
        <v>10851</v>
      </c>
      <c r="G57" s="202">
        <v>2004</v>
      </c>
      <c r="H57" s="68">
        <v>3</v>
      </c>
      <c r="I57" s="68">
        <v>15182</v>
      </c>
    </row>
    <row r="58" spans="1:9" x14ac:dyDescent="0.2">
      <c r="B58" s="68" t="s">
        <v>733</v>
      </c>
      <c r="C58" s="307">
        <v>1058029</v>
      </c>
      <c r="D58" s="68">
        <v>1.4823046334797585E-3</v>
      </c>
      <c r="E58" s="68">
        <v>2.2566397340240352E-2</v>
      </c>
      <c r="F58" s="68">
        <v>1566</v>
      </c>
      <c r="G58" s="202">
        <v>2004</v>
      </c>
      <c r="H58" s="68">
        <v>4</v>
      </c>
      <c r="I58" s="68">
        <v>16748</v>
      </c>
    </row>
    <row r="59" spans="1:9" x14ac:dyDescent="0.2">
      <c r="B59" s="68" t="s">
        <v>737</v>
      </c>
      <c r="C59" s="307">
        <v>1053918</v>
      </c>
      <c r="D59" s="68">
        <v>-3.8855267672247562E-3</v>
      </c>
      <c r="E59" s="68">
        <v>2.6459190202882787E-2</v>
      </c>
      <c r="F59" s="68">
        <v>-4111</v>
      </c>
      <c r="G59" s="202">
        <v>2004</v>
      </c>
      <c r="H59" s="68">
        <v>5</v>
      </c>
      <c r="I59" s="68">
        <v>12637</v>
      </c>
    </row>
    <row r="60" spans="1:9" x14ac:dyDescent="0.2">
      <c r="B60" s="68" t="s">
        <v>740</v>
      </c>
      <c r="C60" s="307">
        <v>1052893</v>
      </c>
      <c r="D60" s="68">
        <v>-9.7256143267310247E-4</v>
      </c>
      <c r="E60" s="68">
        <v>2.6549682059001878E-2</v>
      </c>
      <c r="F60" s="68">
        <v>-1025</v>
      </c>
      <c r="G60" s="202">
        <v>2004</v>
      </c>
      <c r="H60" s="68">
        <v>6</v>
      </c>
      <c r="I60" s="68">
        <v>11612</v>
      </c>
    </row>
    <row r="61" spans="1:9" x14ac:dyDescent="0.2">
      <c r="B61" s="68" t="s">
        <v>741</v>
      </c>
      <c r="C61" s="307">
        <v>1056562</v>
      </c>
      <c r="D61" s="68">
        <v>3.4846845785849734E-3</v>
      </c>
      <c r="E61" s="68">
        <v>2.7608113785966504E-2</v>
      </c>
      <c r="F61" s="68">
        <v>3669</v>
      </c>
      <c r="G61" s="202">
        <v>2004</v>
      </c>
      <c r="H61" s="68">
        <v>7</v>
      </c>
      <c r="I61" s="68">
        <v>15281</v>
      </c>
    </row>
    <row r="62" spans="1:9" x14ac:dyDescent="0.2">
      <c r="B62" s="68" t="s">
        <v>742</v>
      </c>
      <c r="C62" s="307">
        <v>1056251</v>
      </c>
      <c r="D62" s="68">
        <v>-2.9435092308827127E-4</v>
      </c>
      <c r="E62" s="68">
        <v>2.8069557295417935E-2</v>
      </c>
      <c r="F62" s="68">
        <v>-311</v>
      </c>
      <c r="G62" s="202">
        <v>2004</v>
      </c>
      <c r="H62" s="68">
        <v>8</v>
      </c>
      <c r="I62" s="68">
        <v>14970</v>
      </c>
    </row>
    <row r="63" spans="1:9" x14ac:dyDescent="0.2">
      <c r="B63" s="68" t="s">
        <v>743</v>
      </c>
      <c r="C63" s="307">
        <v>1060955</v>
      </c>
      <c r="D63" s="68">
        <v>4.4534869079413397E-3</v>
      </c>
      <c r="E63" s="68">
        <v>2.4684251547957059E-2</v>
      </c>
      <c r="F63" s="68">
        <v>4704</v>
      </c>
      <c r="G63" s="202">
        <v>2004</v>
      </c>
      <c r="H63" s="68">
        <v>9</v>
      </c>
      <c r="I63" s="68">
        <v>19674</v>
      </c>
    </row>
    <row r="64" spans="1:9" x14ac:dyDescent="0.2">
      <c r="B64" s="68" t="s">
        <v>744</v>
      </c>
      <c r="C64" s="307">
        <v>1064156</v>
      </c>
      <c r="D64" s="68">
        <v>3.0170930906587845E-3</v>
      </c>
      <c r="E64" s="68">
        <v>1.8558204843759363E-2</v>
      </c>
      <c r="F64" s="68">
        <v>3201</v>
      </c>
      <c r="G64" s="202">
        <v>2004</v>
      </c>
      <c r="H64" s="68">
        <v>10</v>
      </c>
      <c r="I64" s="68">
        <v>22875</v>
      </c>
    </row>
    <row r="65" spans="1:9" x14ac:dyDescent="0.2">
      <c r="B65" s="68" t="s">
        <v>745</v>
      </c>
      <c r="C65" s="307">
        <v>1075523</v>
      </c>
      <c r="D65" s="68">
        <v>1.0681704562113037E-2</v>
      </c>
      <c r="E65" s="68">
        <v>2.6974819364196323E-2</v>
      </c>
      <c r="F65" s="68">
        <v>11367</v>
      </c>
      <c r="G65" s="202">
        <v>2004</v>
      </c>
      <c r="H65" s="68">
        <v>11</v>
      </c>
      <c r="I65" s="68">
        <v>34242</v>
      </c>
    </row>
    <row r="66" spans="1:9" x14ac:dyDescent="0.2">
      <c r="B66" s="68" t="s">
        <v>746</v>
      </c>
      <c r="C66" s="307">
        <v>1062895</v>
      </c>
      <c r="D66" s="68">
        <v>-1.1741264482489022E-2</v>
      </c>
      <c r="E66" s="68">
        <v>2.075712511800365E-2</v>
      </c>
      <c r="F66" s="68">
        <v>-12628</v>
      </c>
      <c r="G66" s="202">
        <v>2004</v>
      </c>
      <c r="H66" s="68">
        <v>12</v>
      </c>
      <c r="I66" s="68">
        <v>21614</v>
      </c>
    </row>
    <row r="67" spans="1:9" x14ac:dyDescent="0.2">
      <c r="A67" s="68">
        <v>2005</v>
      </c>
      <c r="B67" s="68" t="s">
        <v>738</v>
      </c>
      <c r="C67" s="307">
        <v>1067563</v>
      </c>
      <c r="D67" s="68">
        <v>4.3917790562566505E-3</v>
      </c>
      <c r="E67" s="68">
        <v>2.5523706691591652E-2</v>
      </c>
      <c r="F67" s="68">
        <v>4668</v>
      </c>
      <c r="G67" s="202">
        <v>2005</v>
      </c>
      <c r="H67" s="68">
        <v>1</v>
      </c>
      <c r="I67" s="68">
        <v>4668</v>
      </c>
    </row>
    <row r="68" spans="1:9" x14ac:dyDescent="0.2">
      <c r="B68" s="68" t="s">
        <v>739</v>
      </c>
      <c r="C68" s="307">
        <v>1073734</v>
      </c>
      <c r="D68" s="68">
        <v>5.7804551113143088E-3</v>
      </c>
      <c r="E68" s="68">
        <v>2.6895253688748788E-2</v>
      </c>
      <c r="F68" s="68">
        <v>6171</v>
      </c>
      <c r="G68" s="202">
        <v>2005</v>
      </c>
      <c r="H68" s="68">
        <v>2</v>
      </c>
      <c r="I68" s="68">
        <v>10839</v>
      </c>
    </row>
    <row r="69" spans="1:9" x14ac:dyDescent="0.2">
      <c r="B69" s="68" t="s">
        <v>677</v>
      </c>
      <c r="C69" s="307">
        <v>1074159</v>
      </c>
      <c r="D69" s="68">
        <v>3.9581497838381274E-4</v>
      </c>
      <c r="E69" s="68">
        <v>1.6750231669258708E-2</v>
      </c>
      <c r="F69" s="68">
        <v>425</v>
      </c>
      <c r="G69" s="202">
        <v>2005</v>
      </c>
      <c r="H69" s="68">
        <v>3</v>
      </c>
      <c r="I69" s="68">
        <v>11264</v>
      </c>
    </row>
    <row r="70" spans="1:9" x14ac:dyDescent="0.2">
      <c r="B70" s="68" t="s">
        <v>733</v>
      </c>
      <c r="C70" s="307">
        <v>1074608</v>
      </c>
      <c r="D70" s="68">
        <v>4.1800143181780491E-4</v>
      </c>
      <c r="E70" s="68">
        <v>1.5669702815329201E-2</v>
      </c>
      <c r="F70" s="68">
        <v>449</v>
      </c>
      <c r="G70" s="202">
        <v>2005</v>
      </c>
      <c r="H70" s="68">
        <v>4</v>
      </c>
      <c r="I70" s="68">
        <v>11713</v>
      </c>
    </row>
    <row r="71" spans="1:9" x14ac:dyDescent="0.2">
      <c r="B71" s="68" t="s">
        <v>737</v>
      </c>
      <c r="C71" s="307">
        <v>1076803</v>
      </c>
      <c r="D71" s="68">
        <v>2.0426053035154101E-3</v>
      </c>
      <c r="E71" s="68">
        <v>2.1714213060219034E-2</v>
      </c>
      <c r="F71" s="68">
        <v>2195</v>
      </c>
      <c r="G71" s="202">
        <v>2005</v>
      </c>
      <c r="H71" s="68">
        <v>5</v>
      </c>
      <c r="I71" s="68">
        <v>13908</v>
      </c>
    </row>
    <row r="72" spans="1:9" x14ac:dyDescent="0.2">
      <c r="B72" s="68" t="s">
        <v>740</v>
      </c>
      <c r="C72" s="307">
        <v>1077808</v>
      </c>
      <c r="D72" s="68">
        <v>9.3331835071031044E-4</v>
      </c>
      <c r="E72" s="68">
        <v>2.3663373201265436E-2</v>
      </c>
      <c r="F72" s="68">
        <v>1005</v>
      </c>
      <c r="G72" s="202">
        <v>2005</v>
      </c>
      <c r="H72" s="68">
        <v>6</v>
      </c>
      <c r="I72" s="68">
        <v>14913</v>
      </c>
    </row>
    <row r="73" spans="1:9" x14ac:dyDescent="0.2">
      <c r="B73" s="68" t="s">
        <v>741</v>
      </c>
      <c r="C73" s="307">
        <v>1077279</v>
      </c>
      <c r="D73" s="68">
        <v>-4.9081097932102136E-4</v>
      </c>
      <c r="E73" s="68">
        <v>1.9607935928038334E-2</v>
      </c>
      <c r="F73" s="68">
        <v>-529</v>
      </c>
      <c r="G73" s="202">
        <v>2005</v>
      </c>
      <c r="H73" s="68">
        <v>7</v>
      </c>
      <c r="I73" s="68">
        <v>14384</v>
      </c>
    </row>
    <row r="74" spans="1:9" x14ac:dyDescent="0.2">
      <c r="B74" s="68" t="s">
        <v>742</v>
      </c>
      <c r="C74" s="307">
        <v>1079119</v>
      </c>
      <c r="D74" s="68">
        <v>1.7080069322803482E-3</v>
      </c>
      <c r="E74" s="68">
        <v>2.1650157017602867E-2</v>
      </c>
      <c r="F74" s="68">
        <v>1840</v>
      </c>
      <c r="G74" s="202">
        <v>2005</v>
      </c>
      <c r="H74" s="68">
        <v>8</v>
      </c>
      <c r="I74" s="68">
        <v>16224</v>
      </c>
    </row>
    <row r="75" spans="1:9" x14ac:dyDescent="0.2">
      <c r="B75" s="68" t="s">
        <v>743</v>
      </c>
      <c r="C75" s="307">
        <v>1088567</v>
      </c>
      <c r="D75" s="68">
        <v>8.7552901950571638E-3</v>
      </c>
      <c r="E75" s="68">
        <v>2.6025609003209382E-2</v>
      </c>
      <c r="F75" s="68">
        <v>9448</v>
      </c>
      <c r="G75" s="202">
        <v>2005</v>
      </c>
      <c r="H75" s="68">
        <v>9</v>
      </c>
      <c r="I75" s="68">
        <v>25672</v>
      </c>
    </row>
    <row r="76" spans="1:9" x14ac:dyDescent="0.2">
      <c r="B76" s="68" t="s">
        <v>744</v>
      </c>
      <c r="C76" s="307">
        <v>1099330</v>
      </c>
      <c r="D76" s="68">
        <v>9.8873105651742232E-3</v>
      </c>
      <c r="E76" s="68">
        <v>3.3053424497911932E-2</v>
      </c>
      <c r="F76" s="68">
        <v>10763</v>
      </c>
      <c r="G76" s="202">
        <v>2005</v>
      </c>
      <c r="H76" s="68">
        <v>10</v>
      </c>
      <c r="I76" s="68">
        <v>36435</v>
      </c>
    </row>
    <row r="77" spans="1:9" x14ac:dyDescent="0.2">
      <c r="B77" s="68" t="s">
        <v>745</v>
      </c>
      <c r="C77" s="307">
        <v>1113239</v>
      </c>
      <c r="D77" s="68">
        <v>1.2652251826112293E-2</v>
      </c>
      <c r="E77" s="68">
        <v>3.5067590372311885E-2</v>
      </c>
      <c r="F77" s="68">
        <v>13909</v>
      </c>
      <c r="G77" s="202">
        <v>2005</v>
      </c>
      <c r="H77" s="68">
        <v>11</v>
      </c>
      <c r="I77" s="68">
        <v>50344</v>
      </c>
    </row>
    <row r="78" spans="1:9" x14ac:dyDescent="0.2">
      <c r="B78" s="68" t="s">
        <v>746</v>
      </c>
      <c r="C78" s="307">
        <v>1095746</v>
      </c>
      <c r="D78" s="68">
        <v>-1.5713606871480379E-2</v>
      </c>
      <c r="E78" s="68">
        <v>3.0907098067071592E-2</v>
      </c>
      <c r="F78" s="68">
        <v>-17493</v>
      </c>
      <c r="G78" s="202">
        <v>2005</v>
      </c>
      <c r="H78" s="68">
        <v>12</v>
      </c>
      <c r="I78" s="68">
        <v>32851</v>
      </c>
    </row>
    <row r="79" spans="1:9" x14ac:dyDescent="0.2">
      <c r="A79" s="68">
        <v>2006</v>
      </c>
      <c r="B79" s="68" t="s">
        <v>738</v>
      </c>
      <c r="C79" s="307">
        <v>1101257</v>
      </c>
      <c r="D79" s="68">
        <v>5.0294502558074772E-3</v>
      </c>
      <c r="E79" s="68">
        <v>3.1561603390151127E-2</v>
      </c>
      <c r="F79" s="68">
        <v>5511</v>
      </c>
      <c r="G79" s="202">
        <v>2006</v>
      </c>
      <c r="H79" s="68">
        <v>1</v>
      </c>
      <c r="I79" s="68">
        <v>5511</v>
      </c>
    </row>
    <row r="80" spans="1:9" x14ac:dyDescent="0.2">
      <c r="B80" s="68" t="s">
        <v>739</v>
      </c>
      <c r="C80" s="307">
        <v>1109025</v>
      </c>
      <c r="D80" s="68">
        <v>7.0537576605642638E-3</v>
      </c>
      <c r="E80" s="68">
        <v>3.286754447563367E-2</v>
      </c>
      <c r="F80" s="68">
        <v>7768</v>
      </c>
      <c r="G80" s="202">
        <v>2006</v>
      </c>
      <c r="H80" s="68">
        <v>2</v>
      </c>
      <c r="I80" s="68">
        <v>13279</v>
      </c>
    </row>
    <row r="81" spans="1:9" x14ac:dyDescent="0.2">
      <c r="B81" s="68" t="s">
        <v>677</v>
      </c>
      <c r="C81" s="307">
        <v>1119209</v>
      </c>
      <c r="D81" s="68">
        <v>9.1828407835712333E-3</v>
      </c>
      <c r="E81" s="68">
        <v>4.1939787312679E-2</v>
      </c>
      <c r="F81" s="68">
        <v>10184</v>
      </c>
      <c r="G81" s="202">
        <v>2006</v>
      </c>
      <c r="H81" s="68">
        <v>3</v>
      </c>
      <c r="I81" s="68">
        <v>23463</v>
      </c>
    </row>
    <row r="82" spans="1:9" x14ac:dyDescent="0.2">
      <c r="B82" s="68" t="s">
        <v>733</v>
      </c>
      <c r="C82" s="307">
        <v>1116487</v>
      </c>
      <c r="D82" s="68">
        <v>-2.432074795681638E-3</v>
      </c>
      <c r="E82" s="68">
        <v>3.8971420276044944E-2</v>
      </c>
      <c r="F82" s="68">
        <v>-2722</v>
      </c>
      <c r="G82" s="202">
        <v>2006</v>
      </c>
      <c r="H82" s="68">
        <v>4</v>
      </c>
      <c r="I82" s="68">
        <v>20741</v>
      </c>
    </row>
    <row r="83" spans="1:9" x14ac:dyDescent="0.2">
      <c r="B83" s="68" t="s">
        <v>737</v>
      </c>
      <c r="C83" s="307">
        <v>1121279</v>
      </c>
      <c r="D83" s="68">
        <v>4.2920338526108992E-3</v>
      </c>
      <c r="E83" s="68">
        <v>4.1303748225069992E-2</v>
      </c>
      <c r="F83" s="68">
        <v>4792</v>
      </c>
      <c r="G83" s="202">
        <v>2006</v>
      </c>
      <c r="H83" s="68">
        <v>5</v>
      </c>
      <c r="I83" s="68">
        <v>25533</v>
      </c>
    </row>
    <row r="84" spans="1:9" x14ac:dyDescent="0.2">
      <c r="B84" s="68" t="s">
        <v>740</v>
      </c>
      <c r="C84" s="307">
        <v>1129262</v>
      </c>
      <c r="D84" s="68">
        <v>7.1195483015378258E-3</v>
      </c>
      <c r="E84" s="68">
        <v>4.7739486068019588E-2</v>
      </c>
      <c r="F84" s="68">
        <v>7983</v>
      </c>
      <c r="G84" s="202">
        <v>2006</v>
      </c>
      <c r="H84" s="68">
        <v>6</v>
      </c>
      <c r="I84" s="68">
        <v>33516</v>
      </c>
    </row>
    <row r="85" spans="1:9" x14ac:dyDescent="0.2">
      <c r="B85" s="68" t="s">
        <v>741</v>
      </c>
      <c r="C85" s="307">
        <v>1132219</v>
      </c>
      <c r="D85" s="68">
        <v>2.6185243105674161E-3</v>
      </c>
      <c r="E85" s="68">
        <v>5.0998859162761034E-2</v>
      </c>
      <c r="F85" s="68">
        <v>2957</v>
      </c>
      <c r="G85" s="202">
        <v>2006</v>
      </c>
      <c r="H85" s="68">
        <v>7</v>
      </c>
      <c r="I85" s="68">
        <v>36473</v>
      </c>
    </row>
    <row r="86" spans="1:9" x14ac:dyDescent="0.2">
      <c r="B86" s="68" t="s">
        <v>742</v>
      </c>
      <c r="C86" s="307">
        <v>1138666</v>
      </c>
      <c r="D86" s="68">
        <v>5.694128079461569E-3</v>
      </c>
      <c r="E86" s="68">
        <v>5.5181124602569298E-2</v>
      </c>
      <c r="F86" s="68">
        <v>6447</v>
      </c>
      <c r="G86" s="202">
        <v>2006</v>
      </c>
      <c r="H86" s="68">
        <v>8</v>
      </c>
      <c r="I86" s="68">
        <v>42920</v>
      </c>
    </row>
    <row r="87" spans="1:9" x14ac:dyDescent="0.2">
      <c r="B87" s="68" t="s">
        <v>743</v>
      </c>
      <c r="C87" s="307">
        <v>1147420</v>
      </c>
      <c r="D87" s="68">
        <v>7.6879436112082811E-3</v>
      </c>
      <c r="E87" s="68">
        <v>5.4064655643612181E-2</v>
      </c>
      <c r="F87" s="68">
        <v>8754</v>
      </c>
      <c r="G87" s="202">
        <v>2006</v>
      </c>
      <c r="H87" s="68">
        <v>9</v>
      </c>
      <c r="I87" s="68">
        <v>51674</v>
      </c>
    </row>
    <row r="88" spans="1:9" x14ac:dyDescent="0.2">
      <c r="B88" s="68" t="s">
        <v>744</v>
      </c>
      <c r="C88" s="307">
        <v>1157739</v>
      </c>
      <c r="D88" s="68">
        <v>8.9932195708632978E-3</v>
      </c>
      <c r="E88" s="68">
        <v>5.3131452793974576E-2</v>
      </c>
      <c r="F88" s="68">
        <v>10319</v>
      </c>
      <c r="G88" s="202">
        <v>2006</v>
      </c>
      <c r="H88" s="68">
        <v>10</v>
      </c>
      <c r="I88" s="68">
        <v>61993</v>
      </c>
    </row>
    <row r="89" spans="1:9" x14ac:dyDescent="0.2">
      <c r="B89" s="68" t="s">
        <v>745</v>
      </c>
      <c r="C89" s="307">
        <v>1168371</v>
      </c>
      <c r="D89" s="68">
        <v>9.1834169877667016E-3</v>
      </c>
      <c r="E89" s="68">
        <v>4.9523956670580072E-2</v>
      </c>
      <c r="F89" s="68">
        <v>10632</v>
      </c>
      <c r="G89" s="202">
        <v>2006</v>
      </c>
      <c r="H89" s="68">
        <v>11</v>
      </c>
      <c r="I89" s="68">
        <v>72625</v>
      </c>
    </row>
    <row r="90" spans="1:9" x14ac:dyDescent="0.2">
      <c r="B90" s="68" t="s">
        <v>746</v>
      </c>
      <c r="C90" s="307">
        <v>1147143</v>
      </c>
      <c r="D90" s="68">
        <v>-1.8168886423918451E-2</v>
      </c>
      <c r="E90" s="68">
        <v>4.6905943530708649E-2</v>
      </c>
      <c r="F90" s="68">
        <v>-21228</v>
      </c>
      <c r="G90" s="202">
        <v>2006</v>
      </c>
      <c r="H90" s="68">
        <v>12</v>
      </c>
      <c r="I90" s="68">
        <v>51397</v>
      </c>
    </row>
    <row r="91" spans="1:9" x14ac:dyDescent="0.2">
      <c r="A91" s="68">
        <v>2007</v>
      </c>
      <c r="B91" s="68" t="s">
        <v>738</v>
      </c>
      <c r="C91" s="307">
        <v>1159470</v>
      </c>
      <c r="D91" s="68">
        <v>1.0745826806248138E-2</v>
      </c>
      <c r="E91" s="68">
        <v>5.2860503951393634E-2</v>
      </c>
      <c r="F91" s="68">
        <v>12327</v>
      </c>
      <c r="G91" s="202">
        <v>2007</v>
      </c>
      <c r="H91" s="68">
        <v>1</v>
      </c>
      <c r="I91" s="68">
        <v>12327</v>
      </c>
    </row>
    <row r="92" spans="1:9" x14ac:dyDescent="0.2">
      <c r="B92" s="68" t="s">
        <v>739</v>
      </c>
      <c r="C92" s="307">
        <v>1167071</v>
      </c>
      <c r="D92" s="68">
        <v>6.5555814294462333E-3</v>
      </c>
      <c r="E92" s="68">
        <v>5.2339667726155836E-2</v>
      </c>
      <c r="F92" s="68">
        <v>7601</v>
      </c>
      <c r="G92" s="202">
        <v>2007</v>
      </c>
      <c r="H92" s="68">
        <v>2</v>
      </c>
      <c r="I92" s="68">
        <v>19928</v>
      </c>
    </row>
    <row r="93" spans="1:9" x14ac:dyDescent="0.2">
      <c r="B93" s="68" t="s">
        <v>677</v>
      </c>
      <c r="C93" s="307">
        <v>1173248</v>
      </c>
      <c r="D93" s="68">
        <v>5.2927371171076487E-3</v>
      </c>
      <c r="E93" s="68">
        <v>4.8283207157912456E-2</v>
      </c>
      <c r="F93" s="68">
        <v>6177</v>
      </c>
      <c r="G93" s="202">
        <v>2007</v>
      </c>
      <c r="H93" s="68">
        <v>3</v>
      </c>
      <c r="I93" s="68">
        <v>26105</v>
      </c>
    </row>
    <row r="94" spans="1:9" x14ac:dyDescent="0.2">
      <c r="B94" s="68" t="s">
        <v>733</v>
      </c>
      <c r="C94" s="307">
        <v>1175642</v>
      </c>
      <c r="D94" s="68">
        <v>2.0404893083132425E-3</v>
      </c>
      <c r="E94" s="68">
        <v>5.2983151617528979E-2</v>
      </c>
      <c r="F94" s="68">
        <v>2394</v>
      </c>
      <c r="G94" s="202">
        <v>2007</v>
      </c>
      <c r="H94" s="68">
        <v>4</v>
      </c>
      <c r="I94" s="68">
        <v>28499</v>
      </c>
    </row>
    <row r="95" spans="1:9" x14ac:dyDescent="0.2">
      <c r="B95" s="68" t="s">
        <v>737</v>
      </c>
      <c r="C95" s="307">
        <v>1177550</v>
      </c>
      <c r="D95" s="68">
        <v>1.6229430387821875E-3</v>
      </c>
      <c r="E95" s="68">
        <v>5.0184655201783057E-2</v>
      </c>
      <c r="F95" s="68">
        <v>1908</v>
      </c>
      <c r="G95" s="202">
        <v>2007</v>
      </c>
      <c r="H95" s="68">
        <v>5</v>
      </c>
      <c r="I95" s="68">
        <v>30407</v>
      </c>
    </row>
    <row r="96" spans="1:9" x14ac:dyDescent="0.2">
      <c r="B96" s="68" t="s">
        <v>740</v>
      </c>
      <c r="C96" s="307">
        <v>1181306</v>
      </c>
      <c r="D96" s="68">
        <v>3.1896734745870958E-3</v>
      </c>
      <c r="E96" s="68">
        <v>4.6086736293260655E-2</v>
      </c>
      <c r="F96" s="68">
        <v>3756</v>
      </c>
      <c r="G96" s="202">
        <v>2007</v>
      </c>
      <c r="H96" s="68">
        <v>6</v>
      </c>
      <c r="I96" s="68">
        <v>34163</v>
      </c>
    </row>
    <row r="97" spans="1:9" x14ac:dyDescent="0.2">
      <c r="B97" s="68" t="s">
        <v>741</v>
      </c>
      <c r="C97" s="307">
        <v>1186605</v>
      </c>
      <c r="D97" s="68">
        <v>4.4857132698894464E-3</v>
      </c>
      <c r="E97" s="68">
        <v>4.8034876644889479E-2</v>
      </c>
      <c r="F97" s="68">
        <v>5299</v>
      </c>
      <c r="G97" s="202">
        <v>2007</v>
      </c>
      <c r="H97" s="68">
        <v>7</v>
      </c>
      <c r="I97" s="68">
        <v>39462</v>
      </c>
    </row>
    <row r="98" spans="1:9" x14ac:dyDescent="0.2">
      <c r="B98" s="68" t="s">
        <v>742</v>
      </c>
      <c r="C98" s="307">
        <v>1191437</v>
      </c>
      <c r="D98" s="68">
        <v>4.0721217254267028E-3</v>
      </c>
      <c r="E98" s="68">
        <v>4.6344582168959203E-2</v>
      </c>
      <c r="F98" s="68">
        <v>4832</v>
      </c>
      <c r="G98" s="202">
        <v>2007</v>
      </c>
      <c r="H98" s="68">
        <v>8</v>
      </c>
      <c r="I98" s="68">
        <v>44294</v>
      </c>
    </row>
    <row r="99" spans="1:9" x14ac:dyDescent="0.2">
      <c r="B99" s="68" t="s">
        <v>743</v>
      </c>
      <c r="C99" s="307">
        <v>1196379</v>
      </c>
      <c r="D99" s="68">
        <v>4.1479322868098745E-3</v>
      </c>
      <c r="E99" s="68">
        <v>4.2668769936030415E-2</v>
      </c>
      <c r="F99" s="68">
        <v>4942</v>
      </c>
      <c r="G99" s="202">
        <v>2007</v>
      </c>
      <c r="H99" s="68">
        <v>9</v>
      </c>
      <c r="I99" s="68">
        <v>49236</v>
      </c>
    </row>
    <row r="100" spans="1:9" x14ac:dyDescent="0.2">
      <c r="B100" s="68" t="s">
        <v>744</v>
      </c>
      <c r="C100" s="307">
        <v>1210081</v>
      </c>
      <c r="D100" s="68">
        <v>1.1452892436259798E-2</v>
      </c>
      <c r="E100" s="68">
        <v>4.521053536246078E-2</v>
      </c>
      <c r="F100" s="68">
        <v>13702</v>
      </c>
      <c r="G100" s="202">
        <v>2007</v>
      </c>
      <c r="H100" s="68">
        <v>10</v>
      </c>
      <c r="I100" s="68">
        <v>62938</v>
      </c>
    </row>
    <row r="101" spans="1:9" x14ac:dyDescent="0.2">
      <c r="B101" s="68" t="s">
        <v>745</v>
      </c>
      <c r="C101" s="307">
        <v>1219614</v>
      </c>
      <c r="D101" s="68">
        <v>7.8779850274486307E-3</v>
      </c>
      <c r="E101" s="68">
        <v>4.3858500424950542E-2</v>
      </c>
      <c r="F101" s="68">
        <v>9533</v>
      </c>
      <c r="G101" s="202">
        <v>2007</v>
      </c>
      <c r="H101" s="68">
        <v>11</v>
      </c>
      <c r="I101" s="68">
        <v>72471</v>
      </c>
    </row>
    <row r="102" spans="1:9" x14ac:dyDescent="0.2">
      <c r="B102" s="68" t="s">
        <v>746</v>
      </c>
      <c r="C102" s="307">
        <v>1194386</v>
      </c>
      <c r="D102" s="68">
        <v>-2.0685233196732766E-2</v>
      </c>
      <c r="E102" s="68">
        <v>4.1183182916166405E-2</v>
      </c>
      <c r="F102" s="68">
        <v>-25228</v>
      </c>
      <c r="G102" s="202">
        <v>2007</v>
      </c>
      <c r="H102" s="68">
        <v>12</v>
      </c>
      <c r="I102" s="68">
        <v>47243</v>
      </c>
    </row>
    <row r="103" spans="1:9" x14ac:dyDescent="0.2">
      <c r="A103" s="68">
        <v>2008</v>
      </c>
      <c r="B103" s="68" t="s">
        <v>738</v>
      </c>
      <c r="C103" s="307">
        <v>1206391</v>
      </c>
      <c r="D103" s="68">
        <v>1.0051189481457445E-2</v>
      </c>
      <c r="E103" s="68">
        <v>4.0467627450473165E-2</v>
      </c>
      <c r="F103" s="68">
        <v>12005</v>
      </c>
      <c r="G103" s="202">
        <v>2008</v>
      </c>
      <c r="H103" s="68">
        <v>1</v>
      </c>
      <c r="I103" s="68">
        <v>12005</v>
      </c>
    </row>
    <row r="104" spans="1:9" x14ac:dyDescent="0.2">
      <c r="B104" s="68" t="s">
        <v>739</v>
      </c>
      <c r="C104" s="307">
        <v>1214066</v>
      </c>
      <c r="D104" s="68">
        <v>6.3619506445256047E-3</v>
      </c>
      <c r="E104" s="68">
        <v>4.0267473015780597E-2</v>
      </c>
      <c r="F104" s="68">
        <v>7675</v>
      </c>
      <c r="G104" s="202">
        <v>2008</v>
      </c>
      <c r="H104" s="68">
        <v>2</v>
      </c>
      <c r="I104" s="68">
        <v>19680</v>
      </c>
    </row>
    <row r="105" spans="1:9" x14ac:dyDescent="0.2">
      <c r="B105" s="68" t="s">
        <v>677</v>
      </c>
      <c r="C105" s="307">
        <v>1214015</v>
      </c>
      <c r="D105" s="68">
        <v>-4.2007600904780951E-5</v>
      </c>
      <c r="E105" s="68">
        <v>3.4747129336679006E-2</v>
      </c>
      <c r="F105" s="68">
        <v>-51</v>
      </c>
      <c r="G105" s="202">
        <v>2008</v>
      </c>
      <c r="H105" s="68">
        <v>3</v>
      </c>
      <c r="I105" s="68">
        <v>19629</v>
      </c>
    </row>
    <row r="106" spans="1:9" x14ac:dyDescent="0.2">
      <c r="B106" s="68" t="s">
        <v>733</v>
      </c>
      <c r="C106" s="307">
        <v>1218746</v>
      </c>
      <c r="D106" s="68">
        <v>3.8969864458018311E-3</v>
      </c>
      <c r="E106" s="68">
        <v>3.6664222611985542E-2</v>
      </c>
      <c r="F106" s="68">
        <v>4731</v>
      </c>
      <c r="G106" s="202">
        <v>2008</v>
      </c>
      <c r="H106" s="68">
        <v>4</v>
      </c>
      <c r="I106" s="68">
        <v>24360</v>
      </c>
    </row>
    <row r="107" spans="1:9" x14ac:dyDescent="0.2">
      <c r="B107" s="68" t="s">
        <v>737</v>
      </c>
      <c r="C107" s="307">
        <v>1216016</v>
      </c>
      <c r="D107" s="68">
        <v>-2.2400073518189512E-3</v>
      </c>
      <c r="E107" s="68">
        <v>3.2666128826801311E-2</v>
      </c>
      <c r="F107" s="68">
        <v>-2730</v>
      </c>
      <c r="G107" s="202">
        <v>2008</v>
      </c>
      <c r="H107" s="68">
        <v>5</v>
      </c>
      <c r="I107" s="68">
        <v>21630</v>
      </c>
    </row>
    <row r="108" spans="1:9" x14ac:dyDescent="0.2">
      <c r="B108" s="68" t="s">
        <v>740</v>
      </c>
      <c r="C108" s="307">
        <v>1219272</v>
      </c>
      <c r="D108" s="68">
        <v>2.6775963474163778E-3</v>
      </c>
      <c r="E108" s="68">
        <v>3.2139005473603044E-2</v>
      </c>
      <c r="F108" s="68">
        <v>3256</v>
      </c>
      <c r="G108" s="202">
        <v>2008</v>
      </c>
      <c r="H108" s="68">
        <v>6</v>
      </c>
      <c r="I108" s="68">
        <v>24886</v>
      </c>
    </row>
    <row r="109" spans="1:9" x14ac:dyDescent="0.2">
      <c r="B109" s="68" t="s">
        <v>741</v>
      </c>
      <c r="C109" s="307">
        <v>1220144</v>
      </c>
      <c r="D109" s="68">
        <v>7.1518086202249087E-4</v>
      </c>
      <c r="E109" s="68">
        <v>2.8264671057344204E-2</v>
      </c>
      <c r="F109" s="68">
        <v>872</v>
      </c>
      <c r="G109" s="202">
        <v>2008</v>
      </c>
      <c r="H109" s="68">
        <v>7</v>
      </c>
      <c r="I109" s="68">
        <v>25758</v>
      </c>
    </row>
    <row r="110" spans="1:9" x14ac:dyDescent="0.2">
      <c r="B110" s="68" t="s">
        <v>742</v>
      </c>
      <c r="C110" s="307">
        <v>1222971</v>
      </c>
      <c r="D110" s="68">
        <v>2.3169396399114195E-3</v>
      </c>
      <c r="E110" s="68">
        <v>2.6467198853149521E-2</v>
      </c>
      <c r="F110" s="68">
        <v>2827</v>
      </c>
      <c r="G110" s="202">
        <v>2008</v>
      </c>
      <c r="H110" s="68">
        <v>8</v>
      </c>
      <c r="I110" s="68">
        <v>28585</v>
      </c>
    </row>
    <row r="111" spans="1:9" x14ac:dyDescent="0.2">
      <c r="B111" s="68" t="s">
        <v>743</v>
      </c>
      <c r="C111" s="307">
        <v>1226715</v>
      </c>
      <c r="D111" s="68">
        <v>3.0613972040220983E-3</v>
      </c>
      <c r="E111" s="68">
        <v>2.5356513278818937E-2</v>
      </c>
      <c r="F111" s="68">
        <v>3744</v>
      </c>
      <c r="G111" s="202">
        <v>2008</v>
      </c>
      <c r="H111" s="68">
        <v>9</v>
      </c>
      <c r="I111" s="68">
        <v>32329</v>
      </c>
    </row>
    <row r="112" spans="1:9" x14ac:dyDescent="0.2">
      <c r="B112" s="68" t="s">
        <v>744</v>
      </c>
      <c r="C112" s="307">
        <v>1228030</v>
      </c>
      <c r="D112" s="68">
        <v>1.0719686316706944E-3</v>
      </c>
      <c r="E112" s="68">
        <v>1.4832891351901134E-2</v>
      </c>
      <c r="F112" s="68">
        <v>1315</v>
      </c>
      <c r="G112" s="202">
        <v>2008</v>
      </c>
      <c r="H112" s="68">
        <v>10</v>
      </c>
      <c r="I112" s="68">
        <v>33644</v>
      </c>
    </row>
    <row r="113" spans="1:9" x14ac:dyDescent="0.2">
      <c r="B113" s="68" t="s">
        <v>745</v>
      </c>
      <c r="C113" s="307">
        <v>1225338</v>
      </c>
      <c r="D113" s="68">
        <v>-2.1921288567868791E-3</v>
      </c>
      <c r="E113" s="68">
        <v>4.6932882043007051E-3</v>
      </c>
      <c r="F113" s="68">
        <v>-2692</v>
      </c>
      <c r="G113" s="202">
        <v>2008</v>
      </c>
      <c r="H113" s="68">
        <v>11</v>
      </c>
      <c r="I113" s="68">
        <v>30952</v>
      </c>
    </row>
    <row r="114" spans="1:9" x14ac:dyDescent="0.2">
      <c r="B114" s="68" t="s">
        <v>746</v>
      </c>
      <c r="C114" s="307">
        <v>1204590</v>
      </c>
      <c r="D114" s="68">
        <v>-1.6932470877423222E-2</v>
      </c>
      <c r="E114" s="68">
        <v>8.5433017466716166E-3</v>
      </c>
      <c r="F114" s="68">
        <v>-20748</v>
      </c>
      <c r="G114" s="202">
        <v>2008</v>
      </c>
      <c r="H114" s="68">
        <v>12</v>
      </c>
      <c r="I114" s="68">
        <v>10204</v>
      </c>
    </row>
    <row r="115" spans="1:9" x14ac:dyDescent="0.2">
      <c r="A115" s="68">
        <v>2009</v>
      </c>
      <c r="B115" s="68" t="s">
        <v>738</v>
      </c>
      <c r="C115" s="307">
        <v>1200192</v>
      </c>
      <c r="D115" s="68">
        <v>-3.6510347919208597E-3</v>
      </c>
      <c r="E115" s="68">
        <v>-5.1384667160149222E-3</v>
      </c>
      <c r="F115" s="68">
        <v>-4398</v>
      </c>
      <c r="G115" s="202">
        <v>2009</v>
      </c>
      <c r="H115" s="68">
        <v>1</v>
      </c>
      <c r="I115" s="68">
        <v>-4398</v>
      </c>
    </row>
    <row r="116" spans="1:9" x14ac:dyDescent="0.2">
      <c r="B116" s="68" t="s">
        <v>739</v>
      </c>
      <c r="C116" s="307">
        <v>1194715</v>
      </c>
      <c r="D116" s="68">
        <v>-4.5634365168240043E-3</v>
      </c>
      <c r="E116" s="68">
        <v>-1.593900166877249E-2</v>
      </c>
      <c r="F116" s="68">
        <v>-5477</v>
      </c>
      <c r="G116" s="202">
        <v>2009</v>
      </c>
      <c r="H116" s="68">
        <v>2</v>
      </c>
      <c r="I116" s="68">
        <v>-9875</v>
      </c>
    </row>
    <row r="117" spans="1:9" x14ac:dyDescent="0.2">
      <c r="B117" s="68" t="s">
        <v>677</v>
      </c>
      <c r="C117" s="307">
        <v>1198805</v>
      </c>
      <c r="D117" s="68">
        <v>3.4234106042025925E-3</v>
      </c>
      <c r="E117" s="68">
        <v>-1.2528675510599108E-2</v>
      </c>
      <c r="F117" s="68">
        <v>4090</v>
      </c>
      <c r="G117" s="202">
        <v>2009</v>
      </c>
      <c r="H117" s="68">
        <v>3</v>
      </c>
      <c r="I117" s="68">
        <v>-5785</v>
      </c>
    </row>
    <row r="118" spans="1:9" x14ac:dyDescent="0.2">
      <c r="B118" s="68" t="s">
        <v>733</v>
      </c>
      <c r="C118" s="307">
        <v>1193947</v>
      </c>
      <c r="D118" s="68">
        <v>-4.0523688172805494E-3</v>
      </c>
      <c r="E118" s="68">
        <v>-2.0347964218959458E-2</v>
      </c>
      <c r="F118" s="68">
        <v>-4858</v>
      </c>
      <c r="G118" s="202">
        <v>2009</v>
      </c>
      <c r="H118" s="68">
        <v>4</v>
      </c>
      <c r="I118" s="68">
        <v>-10643</v>
      </c>
    </row>
    <row r="119" spans="1:9" x14ac:dyDescent="0.2">
      <c r="B119" s="68" t="s">
        <v>737</v>
      </c>
      <c r="C119" s="307">
        <v>1190262</v>
      </c>
      <c r="D119" s="68">
        <v>-3.0864016576950259E-3</v>
      </c>
      <c r="E119" s="68">
        <v>-2.1178997644767827E-2</v>
      </c>
      <c r="F119" s="68">
        <v>-3685</v>
      </c>
      <c r="G119" s="202">
        <v>2009</v>
      </c>
      <c r="H119" s="68">
        <v>5</v>
      </c>
      <c r="I119" s="68">
        <v>-14328</v>
      </c>
    </row>
    <row r="120" spans="1:9" x14ac:dyDescent="0.2">
      <c r="B120" s="68" t="s">
        <v>740</v>
      </c>
      <c r="C120" s="307">
        <v>1194763</v>
      </c>
      <c r="D120" s="68">
        <v>3.7815203711450973E-3</v>
      </c>
      <c r="E120" s="68">
        <v>-2.0101339159760867E-2</v>
      </c>
      <c r="F120" s="68">
        <v>4501</v>
      </c>
      <c r="G120" s="202">
        <v>2009</v>
      </c>
      <c r="H120" s="68">
        <v>6</v>
      </c>
      <c r="I120" s="68">
        <v>-9827</v>
      </c>
    </row>
    <row r="121" spans="1:9" x14ac:dyDescent="0.2">
      <c r="B121" s="68" t="s">
        <v>741</v>
      </c>
      <c r="C121" s="307">
        <v>1198518</v>
      </c>
      <c r="D121" s="68">
        <v>3.142882730717389E-3</v>
      </c>
      <c r="E121" s="68">
        <v>-1.7724137478854929E-2</v>
      </c>
      <c r="F121" s="68">
        <v>3755</v>
      </c>
      <c r="G121" s="202">
        <v>2009</v>
      </c>
      <c r="H121" s="68">
        <v>7</v>
      </c>
      <c r="I121" s="68">
        <v>-6072</v>
      </c>
    </row>
    <row r="122" spans="1:9" x14ac:dyDescent="0.2">
      <c r="B122" s="68" t="s">
        <v>742</v>
      </c>
      <c r="C122" s="307">
        <v>1198986</v>
      </c>
      <c r="D122" s="68">
        <v>3.9048224557336475E-4</v>
      </c>
      <c r="E122" s="68">
        <v>-1.9612075838265963E-2</v>
      </c>
      <c r="F122" s="68">
        <v>468</v>
      </c>
      <c r="G122" s="202">
        <v>2009</v>
      </c>
      <c r="H122" s="68">
        <v>8</v>
      </c>
      <c r="I122" s="68">
        <v>-5604</v>
      </c>
    </row>
    <row r="123" spans="1:9" x14ac:dyDescent="0.2">
      <c r="B123" s="68" t="s">
        <v>743</v>
      </c>
      <c r="C123" s="307">
        <v>1197731</v>
      </c>
      <c r="D123" s="68">
        <v>-1.0467178098826357E-3</v>
      </c>
      <c r="E123" s="68">
        <v>-2.3627329901403371E-2</v>
      </c>
      <c r="F123" s="68">
        <v>-1255</v>
      </c>
      <c r="G123" s="202">
        <v>2009</v>
      </c>
      <c r="H123" s="68">
        <v>9</v>
      </c>
      <c r="I123" s="68">
        <v>-6859</v>
      </c>
    </row>
    <row r="124" spans="1:9" x14ac:dyDescent="0.2">
      <c r="B124" s="68" t="s">
        <v>744</v>
      </c>
      <c r="C124" s="307">
        <v>1210664</v>
      </c>
      <c r="D124" s="68">
        <v>1.0797917061510454E-2</v>
      </c>
      <c r="E124" s="68">
        <v>-1.4141348338395643E-2</v>
      </c>
      <c r="F124" s="68">
        <v>12933</v>
      </c>
      <c r="G124" s="202">
        <v>2009</v>
      </c>
      <c r="H124" s="68">
        <v>10</v>
      </c>
      <c r="I124" s="68">
        <v>6074</v>
      </c>
    </row>
    <row r="125" spans="1:9" x14ac:dyDescent="0.2">
      <c r="B125" s="68" t="s">
        <v>745</v>
      </c>
      <c r="C125" s="307">
        <v>1221907</v>
      </c>
      <c r="D125" s="68">
        <v>9.2866393978841E-3</v>
      </c>
      <c r="E125" s="68">
        <v>-2.8000437430325542E-3</v>
      </c>
      <c r="F125" s="68">
        <v>11243</v>
      </c>
      <c r="G125" s="202">
        <v>2009</v>
      </c>
      <c r="H125" s="68">
        <v>11</v>
      </c>
      <c r="I125" s="68">
        <v>17317</v>
      </c>
    </row>
    <row r="126" spans="1:9" x14ac:dyDescent="0.2">
      <c r="B126" s="68" t="s">
        <v>746</v>
      </c>
      <c r="C126" s="307">
        <v>1208019</v>
      </c>
      <c r="D126" s="68">
        <v>-1.136584044448552E-2</v>
      </c>
      <c r="E126" s="68">
        <v>2.846611710208391E-3</v>
      </c>
      <c r="F126" s="68">
        <v>-13888</v>
      </c>
      <c r="G126" s="202">
        <v>2009</v>
      </c>
      <c r="H126" s="68">
        <v>12</v>
      </c>
      <c r="I126" s="68">
        <v>3429</v>
      </c>
    </row>
    <row r="127" spans="1:9" x14ac:dyDescent="0.2">
      <c r="A127" s="68">
        <v>2010</v>
      </c>
      <c r="B127" s="68" t="s">
        <v>738</v>
      </c>
      <c r="C127" s="307">
        <v>1207686</v>
      </c>
      <c r="D127" s="68">
        <v>-2.7565791597650158E-4</v>
      </c>
      <c r="E127" s="68">
        <v>6.2440009598463408E-3</v>
      </c>
      <c r="F127" s="68">
        <v>-333</v>
      </c>
      <c r="G127" s="202">
        <v>2010</v>
      </c>
      <c r="H127" s="68">
        <v>1</v>
      </c>
      <c r="I127" s="68">
        <v>-333</v>
      </c>
    </row>
    <row r="128" spans="1:9" x14ac:dyDescent="0.2">
      <c r="B128" s="68" t="s">
        <v>739</v>
      </c>
      <c r="C128" s="307">
        <v>1215559</v>
      </c>
      <c r="D128" s="68">
        <v>6.5190786346782659E-3</v>
      </c>
      <c r="E128" s="68">
        <v>1.7446838785819319E-2</v>
      </c>
      <c r="F128" s="68">
        <v>7873</v>
      </c>
      <c r="G128" s="202">
        <v>2010</v>
      </c>
      <c r="H128" s="68">
        <v>2</v>
      </c>
      <c r="I128" s="68">
        <v>7540</v>
      </c>
    </row>
    <row r="129" spans="1:9" x14ac:dyDescent="0.2">
      <c r="B129" s="68" t="s">
        <v>677</v>
      </c>
      <c r="C129" s="307">
        <v>1226178</v>
      </c>
      <c r="D129" s="68">
        <v>8.7358984631762393E-3</v>
      </c>
      <c r="E129" s="68">
        <v>2.2833571765216165E-2</v>
      </c>
      <c r="F129" s="68">
        <v>10619</v>
      </c>
      <c r="G129" s="202">
        <v>2010</v>
      </c>
      <c r="H129" s="68">
        <v>3</v>
      </c>
      <c r="I129" s="68">
        <v>18159</v>
      </c>
    </row>
    <row r="130" spans="1:9" x14ac:dyDescent="0.2">
      <c r="B130" s="68" t="s">
        <v>733</v>
      </c>
      <c r="C130" s="307">
        <v>1232200</v>
      </c>
      <c r="D130" s="68">
        <v>4.9111956012912739E-3</v>
      </c>
      <c r="E130" s="68">
        <v>3.2039110613787614E-2</v>
      </c>
      <c r="F130" s="68">
        <v>6022</v>
      </c>
      <c r="G130" s="202">
        <v>2010</v>
      </c>
      <c r="H130" s="68">
        <v>4</v>
      </c>
      <c r="I130" s="68">
        <v>24181</v>
      </c>
    </row>
    <row r="131" spans="1:9" x14ac:dyDescent="0.2">
      <c r="B131" s="68" t="s">
        <v>737</v>
      </c>
      <c r="C131" s="307">
        <v>1233199</v>
      </c>
      <c r="D131" s="68">
        <v>8.1074500892719392E-4</v>
      </c>
      <c r="E131" s="68">
        <v>3.6073570356778495E-2</v>
      </c>
      <c r="F131" s="68">
        <v>999</v>
      </c>
      <c r="G131" s="202">
        <v>2010</v>
      </c>
      <c r="H131" s="68">
        <v>5</v>
      </c>
      <c r="I131" s="68">
        <v>25180</v>
      </c>
    </row>
    <row r="132" spans="1:9" x14ac:dyDescent="0.2">
      <c r="B132" s="68" t="s">
        <v>740</v>
      </c>
      <c r="C132" s="307">
        <v>1236525</v>
      </c>
      <c r="D132" s="68">
        <v>2.6970505165833103E-3</v>
      </c>
      <c r="E132" s="68">
        <v>3.4954212676489016E-2</v>
      </c>
      <c r="F132" s="68">
        <v>3326</v>
      </c>
      <c r="G132" s="202">
        <v>2010</v>
      </c>
      <c r="H132" s="68">
        <v>6</v>
      </c>
      <c r="I132" s="68">
        <v>28506</v>
      </c>
    </row>
    <row r="133" spans="1:9" x14ac:dyDescent="0.2">
      <c r="B133" s="68" t="s">
        <v>741</v>
      </c>
      <c r="C133" s="307">
        <v>1243416</v>
      </c>
      <c r="D133" s="68">
        <v>5.5728755989568057E-3</v>
      </c>
      <c r="E133" s="68">
        <v>3.7461264661857285E-2</v>
      </c>
      <c r="F133" s="68">
        <v>6891</v>
      </c>
      <c r="G133" s="202">
        <v>2010</v>
      </c>
      <c r="H133" s="68">
        <v>7</v>
      </c>
      <c r="I133" s="68">
        <v>35397</v>
      </c>
    </row>
    <row r="134" spans="1:9" x14ac:dyDescent="0.2">
      <c r="B134" s="68" t="s">
        <v>742</v>
      </c>
      <c r="C134" s="307">
        <v>1251516</v>
      </c>
      <c r="D134" s="68">
        <v>6.5143121851416463E-3</v>
      </c>
      <c r="E134" s="68">
        <v>4.38120211578783E-2</v>
      </c>
      <c r="F134" s="68">
        <v>8100</v>
      </c>
      <c r="G134" s="202">
        <v>2010</v>
      </c>
      <c r="H134" s="68">
        <v>8</v>
      </c>
      <c r="I134" s="68">
        <v>43497</v>
      </c>
    </row>
    <row r="135" spans="1:9" x14ac:dyDescent="0.2">
      <c r="B135" s="68" t="s">
        <v>743</v>
      </c>
      <c r="C135" s="307">
        <v>1256598</v>
      </c>
      <c r="D135" s="68">
        <v>4.0606752131016055E-3</v>
      </c>
      <c r="E135" s="68">
        <v>4.9148765457352361E-2</v>
      </c>
      <c r="F135" s="68">
        <v>5082</v>
      </c>
      <c r="G135" s="202">
        <v>2010</v>
      </c>
      <c r="H135" s="68">
        <v>9</v>
      </c>
      <c r="I135" s="68">
        <v>48579</v>
      </c>
    </row>
    <row r="136" spans="1:9" x14ac:dyDescent="0.2">
      <c r="B136" s="68" t="s">
        <v>744</v>
      </c>
      <c r="C136" s="307">
        <v>1268034</v>
      </c>
      <c r="D136" s="68">
        <v>9.1007625350350008E-3</v>
      </c>
      <c r="E136" s="68">
        <v>4.7387218914579199E-2</v>
      </c>
      <c r="F136" s="68">
        <v>11436</v>
      </c>
      <c r="G136" s="202">
        <v>2010</v>
      </c>
      <c r="H136" s="68">
        <v>10</v>
      </c>
      <c r="I136" s="68">
        <v>60015</v>
      </c>
    </row>
    <row r="137" spans="1:9" x14ac:dyDescent="0.2">
      <c r="B137" s="68" t="s">
        <v>745</v>
      </c>
      <c r="C137" s="307">
        <v>1277314</v>
      </c>
      <c r="D137" s="68">
        <v>7.3184157522589999E-3</v>
      </c>
      <c r="E137" s="68">
        <v>4.5344694809015706E-2</v>
      </c>
      <c r="F137" s="68">
        <v>9280</v>
      </c>
      <c r="G137" s="202">
        <v>2010</v>
      </c>
      <c r="H137" s="68">
        <v>11</v>
      </c>
      <c r="I137" s="68">
        <v>69295</v>
      </c>
    </row>
    <row r="138" spans="1:9" x14ac:dyDescent="0.2">
      <c r="B138" s="68" t="s">
        <v>746</v>
      </c>
      <c r="C138" s="307">
        <v>1263487</v>
      </c>
      <c r="D138" s="68">
        <v>-1.0825059460712105E-2</v>
      </c>
      <c r="E138" s="68">
        <v>4.591649634649797E-2</v>
      </c>
      <c r="F138" s="68">
        <v>-13827</v>
      </c>
      <c r="G138" s="202">
        <v>2010</v>
      </c>
      <c r="H138" s="68">
        <v>12</v>
      </c>
      <c r="I138" s="68">
        <v>55468</v>
      </c>
    </row>
    <row r="139" spans="1:9" x14ac:dyDescent="0.2">
      <c r="A139" s="68">
        <v>2011</v>
      </c>
      <c r="B139" s="68" t="s">
        <v>738</v>
      </c>
      <c r="C139" s="307">
        <v>1264788</v>
      </c>
      <c r="D139" s="68">
        <v>1.0296900561699296E-3</v>
      </c>
      <c r="E139" s="68">
        <v>4.7282157779422906E-2</v>
      </c>
      <c r="F139" s="68">
        <v>1301</v>
      </c>
      <c r="G139" s="202">
        <v>2011</v>
      </c>
      <c r="H139" s="68">
        <v>1</v>
      </c>
      <c r="I139" s="68">
        <v>1301</v>
      </c>
    </row>
    <row r="140" spans="1:9" x14ac:dyDescent="0.2">
      <c r="B140" s="68" t="s">
        <v>739</v>
      </c>
      <c r="C140" s="307">
        <v>1274313</v>
      </c>
      <c r="D140" s="68">
        <v>7.530906365335488E-3</v>
      </c>
      <c r="E140" s="68">
        <v>4.8334963584655277E-2</v>
      </c>
      <c r="F140" s="68">
        <v>9525</v>
      </c>
      <c r="G140" s="202">
        <v>2011</v>
      </c>
      <c r="H140" s="68">
        <v>2</v>
      </c>
      <c r="I140" s="68">
        <v>10826</v>
      </c>
    </row>
    <row r="141" spans="1:9" x14ac:dyDescent="0.2">
      <c r="B141" s="68" t="s">
        <v>677</v>
      </c>
      <c r="C141" s="307">
        <v>1282251</v>
      </c>
      <c r="D141" s="68">
        <v>6.2292388133842191E-3</v>
      </c>
      <c r="E141" s="68">
        <v>4.5729902183859084E-2</v>
      </c>
      <c r="F141" s="68">
        <v>7938</v>
      </c>
      <c r="G141" s="202">
        <v>2011</v>
      </c>
      <c r="H141" s="68">
        <v>3</v>
      </c>
      <c r="I141" s="68">
        <v>18764</v>
      </c>
    </row>
    <row r="142" spans="1:9" x14ac:dyDescent="0.2">
      <c r="B142" s="68" t="s">
        <v>733</v>
      </c>
      <c r="C142" s="307">
        <v>1284045</v>
      </c>
      <c r="D142" s="68">
        <v>1.3991020478829608E-3</v>
      </c>
      <c r="E142" s="68">
        <v>4.207515013796459E-2</v>
      </c>
      <c r="F142" s="68">
        <v>1794</v>
      </c>
      <c r="G142" s="202">
        <v>2011</v>
      </c>
      <c r="H142" s="68">
        <v>4</v>
      </c>
      <c r="I142" s="68">
        <v>20558</v>
      </c>
    </row>
    <row r="143" spans="1:9" x14ac:dyDescent="0.2">
      <c r="B143" s="68" t="s">
        <v>737</v>
      </c>
      <c r="C143" s="307">
        <v>1285810</v>
      </c>
      <c r="D143" s="68">
        <v>1.3745624179837268E-3</v>
      </c>
      <c r="E143" s="68">
        <v>4.266221428982675E-2</v>
      </c>
      <c r="F143" s="68">
        <v>1765</v>
      </c>
      <c r="G143" s="202">
        <v>2011</v>
      </c>
      <c r="H143" s="68">
        <v>5</v>
      </c>
      <c r="I143" s="68">
        <v>22323</v>
      </c>
    </row>
    <row r="144" spans="1:9" x14ac:dyDescent="0.2">
      <c r="B144" s="68" t="s">
        <v>740</v>
      </c>
      <c r="C144" s="307">
        <v>1288822</v>
      </c>
      <c r="D144" s="68">
        <v>2.3424922811301485E-3</v>
      </c>
      <c r="E144" s="68">
        <v>4.2293524190776477E-2</v>
      </c>
      <c r="F144" s="68">
        <v>3012</v>
      </c>
      <c r="G144" s="202">
        <v>2011</v>
      </c>
      <c r="H144" s="68">
        <v>6</v>
      </c>
      <c r="I144" s="68">
        <v>25335</v>
      </c>
    </row>
    <row r="145" spans="1:9" x14ac:dyDescent="0.2">
      <c r="B145" s="68" t="s">
        <v>741</v>
      </c>
      <c r="C145" s="307">
        <v>1294392</v>
      </c>
      <c r="D145" s="68">
        <v>4.3217760094100832E-3</v>
      </c>
      <c r="E145" s="68">
        <v>4.0996738018491019E-2</v>
      </c>
      <c r="F145" s="68">
        <v>5570</v>
      </c>
      <c r="G145" s="202">
        <v>2011</v>
      </c>
      <c r="H145" s="68">
        <v>7</v>
      </c>
      <c r="I145" s="68">
        <v>30905</v>
      </c>
    </row>
    <row r="146" spans="1:9" x14ac:dyDescent="0.2">
      <c r="B146" s="68" t="s">
        <v>742</v>
      </c>
      <c r="C146" s="307">
        <v>1299060</v>
      </c>
      <c r="D146" s="68">
        <v>3.606326367900925E-3</v>
      </c>
      <c r="E146" s="68">
        <v>3.7989126787032701E-2</v>
      </c>
      <c r="F146" s="68">
        <v>4668</v>
      </c>
      <c r="G146" s="202">
        <v>2011</v>
      </c>
      <c r="H146" s="68">
        <v>8</v>
      </c>
      <c r="I146" s="68">
        <v>35573</v>
      </c>
    </row>
    <row r="147" spans="1:9" x14ac:dyDescent="0.2">
      <c r="B147" s="68" t="s">
        <v>743</v>
      </c>
      <c r="C147" s="307">
        <v>1307965</v>
      </c>
      <c r="D147" s="68">
        <v>6.8549566609701351E-3</v>
      </c>
      <c r="E147" s="68">
        <v>4.0877830459701503E-2</v>
      </c>
      <c r="F147" s="68">
        <v>8905</v>
      </c>
      <c r="G147" s="202">
        <v>2011</v>
      </c>
      <c r="H147" s="68">
        <v>9</v>
      </c>
      <c r="I147" s="68">
        <v>44478</v>
      </c>
    </row>
    <row r="148" spans="1:9" x14ac:dyDescent="0.2">
      <c r="B148" s="68" t="s">
        <v>744</v>
      </c>
      <c r="C148" s="307">
        <v>1317875</v>
      </c>
      <c r="D148" s="68">
        <v>7.5766553386367175E-3</v>
      </c>
      <c r="E148" s="68">
        <v>3.9305728395295336E-2</v>
      </c>
      <c r="F148" s="68">
        <v>9910</v>
      </c>
      <c r="G148" s="202">
        <v>2011</v>
      </c>
      <c r="H148" s="68">
        <v>10</v>
      </c>
      <c r="I148" s="68">
        <v>54388</v>
      </c>
    </row>
    <row r="149" spans="1:9" x14ac:dyDescent="0.2">
      <c r="B149" s="68" t="s">
        <v>745</v>
      </c>
      <c r="C149" s="307">
        <v>1325584</v>
      </c>
      <c r="D149" s="68">
        <v>5.8495684340320597E-3</v>
      </c>
      <c r="E149" s="68">
        <v>3.7790237952453287E-2</v>
      </c>
      <c r="F149" s="68">
        <v>7709</v>
      </c>
      <c r="G149" s="202">
        <v>2011</v>
      </c>
      <c r="H149" s="68">
        <v>11</v>
      </c>
      <c r="I149" s="68">
        <v>62097</v>
      </c>
    </row>
    <row r="150" spans="1:9" x14ac:dyDescent="0.2">
      <c r="B150" s="68" t="s">
        <v>746</v>
      </c>
      <c r="C150" s="307">
        <v>1308282</v>
      </c>
      <c r="D150" s="68">
        <v>-1.3052360318169254E-2</v>
      </c>
      <c r="E150" s="68">
        <v>3.545347122685083E-2</v>
      </c>
      <c r="F150" s="68">
        <v>-17302</v>
      </c>
      <c r="G150" s="202">
        <v>2011</v>
      </c>
      <c r="H150" s="68">
        <v>12</v>
      </c>
      <c r="I150" s="68">
        <v>44795</v>
      </c>
    </row>
    <row r="151" spans="1:9" x14ac:dyDescent="0.2">
      <c r="A151" s="68">
        <v>2012</v>
      </c>
      <c r="B151" s="68" t="s">
        <v>738</v>
      </c>
      <c r="C151" s="307">
        <v>1307399</v>
      </c>
      <c r="D151" s="68">
        <v>-6.7493093996551234E-4</v>
      </c>
      <c r="E151" s="68">
        <v>3.3690231090111489E-2</v>
      </c>
      <c r="F151" s="68">
        <v>-883</v>
      </c>
      <c r="G151" s="202">
        <v>2012</v>
      </c>
      <c r="H151" s="68">
        <v>1</v>
      </c>
      <c r="I151" s="68">
        <v>-883</v>
      </c>
    </row>
    <row r="152" spans="1:9" x14ac:dyDescent="0.2">
      <c r="B152" s="68" t="s">
        <v>739</v>
      </c>
      <c r="C152" s="307">
        <v>1316368</v>
      </c>
      <c r="D152" s="68">
        <v>6.8601857581349623E-3</v>
      </c>
      <c r="E152" s="68">
        <v>3.3002096031351735E-2</v>
      </c>
      <c r="F152" s="68">
        <v>8969</v>
      </c>
      <c r="G152" s="202">
        <v>2012</v>
      </c>
      <c r="H152" s="68">
        <v>2</v>
      </c>
      <c r="I152" s="68">
        <v>8086</v>
      </c>
    </row>
    <row r="153" spans="1:9" x14ac:dyDescent="0.2">
      <c r="B153" s="68" t="s">
        <v>677</v>
      </c>
      <c r="C153" s="307">
        <v>1327266</v>
      </c>
      <c r="D153" s="68">
        <v>8.2788399596465112E-3</v>
      </c>
      <c r="E153" s="68">
        <v>3.5106231151311285E-2</v>
      </c>
      <c r="F153" s="68">
        <v>10898</v>
      </c>
      <c r="G153" s="202">
        <v>2012</v>
      </c>
      <c r="H153" s="68">
        <v>3</v>
      </c>
      <c r="I153" s="68">
        <v>18984</v>
      </c>
    </row>
    <row r="154" spans="1:9" x14ac:dyDescent="0.2">
      <c r="B154" s="68" t="s">
        <v>733</v>
      </c>
      <c r="C154" s="307">
        <v>1325979</v>
      </c>
      <c r="D154" s="68">
        <v>-9.6966244897400689E-4</v>
      </c>
      <c r="E154" s="68">
        <v>3.2657733957921931E-2</v>
      </c>
      <c r="F154" s="68">
        <v>-1287</v>
      </c>
      <c r="G154" s="202">
        <v>2012</v>
      </c>
      <c r="H154" s="68">
        <v>4</v>
      </c>
      <c r="I154" s="68">
        <v>17697</v>
      </c>
    </row>
    <row r="155" spans="1:9" x14ac:dyDescent="0.2">
      <c r="B155" s="68" t="s">
        <v>737</v>
      </c>
      <c r="C155" s="307">
        <v>1325783</v>
      </c>
      <c r="D155" s="68">
        <v>-1.4781531230889655E-4</v>
      </c>
      <c r="E155" s="68">
        <v>3.1087796797349521E-2</v>
      </c>
      <c r="F155" s="68">
        <v>-196</v>
      </c>
      <c r="G155" s="202">
        <v>2012</v>
      </c>
      <c r="H155" s="68">
        <v>5</v>
      </c>
      <c r="I155" s="68">
        <v>17501</v>
      </c>
    </row>
    <row r="156" spans="1:9" x14ac:dyDescent="0.2">
      <c r="B156" s="68" t="s">
        <v>740</v>
      </c>
      <c r="C156" s="307">
        <v>1328013</v>
      </c>
      <c r="D156" s="68">
        <v>1.6820248864255483E-3</v>
      </c>
      <c r="E156" s="68">
        <v>3.040838843533078E-2</v>
      </c>
      <c r="F156" s="68">
        <v>2230</v>
      </c>
      <c r="G156" s="202">
        <v>2012</v>
      </c>
      <c r="H156" s="68">
        <v>6</v>
      </c>
      <c r="I156" s="68">
        <v>19731</v>
      </c>
    </row>
    <row r="157" spans="1:9" x14ac:dyDescent="0.2">
      <c r="B157" s="68" t="s">
        <v>741</v>
      </c>
      <c r="C157" s="307">
        <v>1334119</v>
      </c>
      <c r="D157" s="68">
        <v>4.5978465572249494E-3</v>
      </c>
      <c r="E157" s="68">
        <v>3.0691629738131887E-2</v>
      </c>
      <c r="F157" s="68">
        <v>6106</v>
      </c>
      <c r="G157" s="202">
        <v>2012</v>
      </c>
      <c r="H157" s="68">
        <v>7</v>
      </c>
      <c r="I157" s="68">
        <v>25837</v>
      </c>
    </row>
    <row r="158" spans="1:9" x14ac:dyDescent="0.2">
      <c r="B158" s="68" t="s">
        <v>742</v>
      </c>
      <c r="C158" s="307">
        <v>1335671</v>
      </c>
      <c r="D158" s="68">
        <v>1.1633145169209769E-3</v>
      </c>
      <c r="E158" s="68">
        <v>2.8182685942142793E-2</v>
      </c>
      <c r="F158" s="68">
        <v>1552</v>
      </c>
      <c r="G158" s="202">
        <v>2012</v>
      </c>
      <c r="H158" s="68">
        <v>8</v>
      </c>
      <c r="I158" s="68">
        <v>27389</v>
      </c>
    </row>
    <row r="159" spans="1:9" x14ac:dyDescent="0.2">
      <c r="B159" s="68" t="s">
        <v>743</v>
      </c>
      <c r="C159" s="307">
        <v>1340225</v>
      </c>
      <c r="D159" s="68">
        <v>3.4095222551062676E-3</v>
      </c>
      <c r="E159" s="68">
        <v>2.4664268539295708E-2</v>
      </c>
      <c r="F159" s="68">
        <v>4554</v>
      </c>
      <c r="G159" s="202">
        <v>2012</v>
      </c>
      <c r="H159" s="68">
        <v>9</v>
      </c>
      <c r="I159" s="68">
        <v>31943</v>
      </c>
    </row>
    <row r="160" spans="1:9" x14ac:dyDescent="0.2">
      <c r="B160" s="68" t="s">
        <v>744</v>
      </c>
      <c r="C160" s="307">
        <v>1349654</v>
      </c>
      <c r="D160" s="68">
        <v>7.0353858493910071E-3</v>
      </c>
      <c r="E160" s="68">
        <v>2.41138195959405E-2</v>
      </c>
      <c r="F160" s="68">
        <v>9429</v>
      </c>
      <c r="G160" s="202">
        <v>2012</v>
      </c>
      <c r="H160" s="68">
        <v>10</v>
      </c>
      <c r="I160" s="68">
        <v>41372</v>
      </c>
    </row>
    <row r="161" spans="1:9" x14ac:dyDescent="0.2">
      <c r="B161" s="68" t="s">
        <v>745</v>
      </c>
      <c r="C161" s="307">
        <v>1358570</v>
      </c>
      <c r="D161" s="68">
        <v>6.6061375730372962E-3</v>
      </c>
      <c r="E161" s="68">
        <v>2.4884126543470719E-2</v>
      </c>
      <c r="F161" s="68">
        <v>8916</v>
      </c>
      <c r="G161" s="202">
        <v>2012</v>
      </c>
      <c r="H161" s="68">
        <v>11</v>
      </c>
      <c r="I161" s="68">
        <v>50288</v>
      </c>
    </row>
    <row r="162" spans="1:9" x14ac:dyDescent="0.2">
      <c r="B162" s="68" t="s">
        <v>746</v>
      </c>
      <c r="C162" s="307">
        <v>1349657</v>
      </c>
      <c r="D162" s="68">
        <v>-6.560574721950263E-3</v>
      </c>
      <c r="E162" s="68">
        <v>3.1625444667128244E-2</v>
      </c>
      <c r="F162" s="68">
        <v>-8913</v>
      </c>
      <c r="G162" s="202">
        <v>2012</v>
      </c>
      <c r="H162" s="68">
        <v>12</v>
      </c>
      <c r="I162" s="68">
        <v>41375</v>
      </c>
    </row>
    <row r="163" spans="1:9" x14ac:dyDescent="0.2">
      <c r="A163" s="68">
        <v>2013</v>
      </c>
      <c r="B163" s="68" t="s">
        <v>738</v>
      </c>
      <c r="C163" s="307">
        <v>1353365</v>
      </c>
      <c r="D163" s="68">
        <v>2.7473647008091628E-3</v>
      </c>
      <c r="E163" s="68">
        <v>3.5158356400762036E-2</v>
      </c>
      <c r="F163" s="68">
        <v>3708</v>
      </c>
      <c r="G163" s="202">
        <v>2013</v>
      </c>
      <c r="H163" s="68">
        <v>1</v>
      </c>
      <c r="I163" s="68">
        <v>3708</v>
      </c>
    </row>
    <row r="164" spans="1:9" x14ac:dyDescent="0.2">
      <c r="B164" s="68" t="s">
        <v>739</v>
      </c>
      <c r="C164" s="307">
        <v>1361492</v>
      </c>
      <c r="D164" s="68">
        <v>6.0050319019628873E-3</v>
      </c>
      <c r="E164" s="68">
        <v>3.4279168135354254E-2</v>
      </c>
      <c r="F164" s="68">
        <v>8127</v>
      </c>
      <c r="G164" s="202">
        <v>2013</v>
      </c>
      <c r="H164" s="68">
        <v>2</v>
      </c>
      <c r="I164" s="68">
        <v>11835</v>
      </c>
    </row>
    <row r="165" spans="1:9" x14ac:dyDescent="0.2">
      <c r="B165" s="68" t="s">
        <v>677</v>
      </c>
      <c r="C165" s="307">
        <v>1368619</v>
      </c>
      <c r="D165" s="68">
        <v>5.2346984043976086E-3</v>
      </c>
      <c r="E165" s="68">
        <v>3.1156527779661269E-2</v>
      </c>
      <c r="F165" s="68">
        <v>7127</v>
      </c>
      <c r="G165" s="202">
        <v>2013</v>
      </c>
      <c r="H165" s="68">
        <v>3</v>
      </c>
      <c r="I165" s="68">
        <v>18962</v>
      </c>
    </row>
    <row r="166" spans="1:9" x14ac:dyDescent="0.2">
      <c r="B166" s="68" t="s">
        <v>733</v>
      </c>
      <c r="C166" s="307">
        <v>1374487</v>
      </c>
      <c r="D166" s="68">
        <v>4.2875336379226692E-3</v>
      </c>
      <c r="E166" s="68">
        <v>3.6582781476931281E-2</v>
      </c>
      <c r="F166" s="68">
        <v>5868</v>
      </c>
      <c r="G166" s="202">
        <v>2013</v>
      </c>
      <c r="H166" s="68">
        <v>4</v>
      </c>
      <c r="I166" s="68">
        <v>24830</v>
      </c>
    </row>
    <row r="167" spans="1:9" x14ac:dyDescent="0.2">
      <c r="B167" s="68" t="s">
        <v>737</v>
      </c>
      <c r="C167" s="307">
        <v>1378318</v>
      </c>
      <c r="D167" s="68">
        <v>2.7872217052615778E-3</v>
      </c>
      <c r="E167" s="68">
        <v>3.9625640093439163E-2</v>
      </c>
      <c r="F167" s="68">
        <v>3831</v>
      </c>
      <c r="G167" s="202">
        <v>2013</v>
      </c>
      <c r="H167" s="68">
        <v>5</v>
      </c>
      <c r="I167" s="68">
        <v>28661</v>
      </c>
    </row>
    <row r="168" spans="1:9" x14ac:dyDescent="0.2">
      <c r="B168" s="68" t="s">
        <v>740</v>
      </c>
      <c r="C168" s="307">
        <v>1380069</v>
      </c>
      <c r="D168" s="68">
        <v>1.2703889813525659E-3</v>
      </c>
      <c r="E168" s="68">
        <v>3.9198411461333516E-2</v>
      </c>
      <c r="F168" s="68">
        <v>1751</v>
      </c>
      <c r="G168" s="202">
        <v>2013</v>
      </c>
      <c r="H168" s="68">
        <v>6</v>
      </c>
      <c r="I168" s="68">
        <v>30412</v>
      </c>
    </row>
    <row r="169" spans="1:9" x14ac:dyDescent="0.2">
      <c r="B169" s="68" t="s">
        <v>741</v>
      </c>
      <c r="C169" s="307">
        <v>1383564</v>
      </c>
      <c r="D169" s="68">
        <v>2.5324820715486585E-3</v>
      </c>
      <c r="E169" s="68">
        <v>3.7061911268784886E-2</v>
      </c>
      <c r="F169" s="68">
        <v>3495</v>
      </c>
      <c r="G169" s="202">
        <v>2013</v>
      </c>
      <c r="H169" s="68">
        <v>7</v>
      </c>
      <c r="I169" s="68">
        <v>33907</v>
      </c>
    </row>
    <row r="170" spans="1:9" x14ac:dyDescent="0.2">
      <c r="B170" s="68" t="s">
        <v>742</v>
      </c>
      <c r="C170" s="307">
        <v>1387421</v>
      </c>
      <c r="D170" s="68">
        <v>2.7877279258494703E-3</v>
      </c>
      <c r="E170" s="68">
        <v>3.8744571080752577E-2</v>
      </c>
      <c r="F170" s="68">
        <v>3857</v>
      </c>
      <c r="G170" s="202">
        <v>2013</v>
      </c>
      <c r="H170" s="68">
        <v>8</v>
      </c>
      <c r="I170" s="68">
        <v>37764</v>
      </c>
    </row>
    <row r="171" spans="1:9" x14ac:dyDescent="0.2">
      <c r="B171" s="68" t="s">
        <v>743</v>
      </c>
      <c r="C171" s="307">
        <v>1391042</v>
      </c>
      <c r="D171" s="68">
        <v>2.6098783282075821E-3</v>
      </c>
      <c r="E171" s="68">
        <v>3.7916767706914989E-2</v>
      </c>
      <c r="F171" s="68">
        <v>3621</v>
      </c>
      <c r="G171" s="202">
        <v>2013</v>
      </c>
      <c r="H171" s="68">
        <v>9</v>
      </c>
      <c r="I171" s="68">
        <v>41385</v>
      </c>
    </row>
    <row r="172" spans="1:9" x14ac:dyDescent="0.2">
      <c r="B172" s="68" t="s">
        <v>744</v>
      </c>
      <c r="C172" s="307">
        <v>1403518</v>
      </c>
      <c r="D172" s="68">
        <v>8.9688161824013068E-3</v>
      </c>
      <c r="E172" s="68">
        <v>3.9909487913198483E-2</v>
      </c>
      <c r="F172" s="68">
        <v>12476</v>
      </c>
      <c r="G172" s="202">
        <v>2013</v>
      </c>
      <c r="H172" s="68">
        <v>10</v>
      </c>
      <c r="I172" s="68">
        <v>53861</v>
      </c>
    </row>
    <row r="173" spans="1:9" x14ac:dyDescent="0.2">
      <c r="B173" s="68" t="s">
        <v>745</v>
      </c>
      <c r="C173" s="307">
        <v>1410118</v>
      </c>
      <c r="D173" s="68">
        <v>4.7024690812658143E-3</v>
      </c>
      <c r="E173" s="68">
        <v>3.7942836953561487E-2</v>
      </c>
      <c r="F173" s="68">
        <v>6600</v>
      </c>
      <c r="G173" s="202">
        <v>2013</v>
      </c>
      <c r="H173" s="68">
        <v>11</v>
      </c>
      <c r="I173" s="68">
        <v>60461</v>
      </c>
    </row>
    <row r="174" spans="1:9" x14ac:dyDescent="0.2">
      <c r="B174" s="68" t="s">
        <v>746</v>
      </c>
      <c r="C174" s="307">
        <v>1397248</v>
      </c>
      <c r="D174" s="68">
        <v>-9.1268957633332537E-3</v>
      </c>
      <c r="E174" s="68">
        <v>3.5261551638675614E-2</v>
      </c>
      <c r="F174" s="68">
        <v>-12870</v>
      </c>
      <c r="G174" s="202">
        <v>2013</v>
      </c>
      <c r="H174" s="68">
        <v>12</v>
      </c>
      <c r="I174" s="68">
        <v>47591</v>
      </c>
    </row>
    <row r="175" spans="1:9" x14ac:dyDescent="0.2">
      <c r="A175" s="68">
        <v>2014</v>
      </c>
      <c r="B175" s="68" t="s">
        <v>738</v>
      </c>
      <c r="C175" s="307">
        <v>1396563</v>
      </c>
      <c r="D175" s="68">
        <v>-4.9024940454378552E-4</v>
      </c>
      <c r="E175" s="68">
        <v>3.1918957561337891E-2</v>
      </c>
      <c r="F175" s="68">
        <v>-685</v>
      </c>
      <c r="G175" s="202">
        <v>2014</v>
      </c>
      <c r="H175" s="68">
        <v>1</v>
      </c>
      <c r="I175" s="68">
        <v>-685</v>
      </c>
    </row>
    <row r="176" spans="1:9" x14ac:dyDescent="0.2">
      <c r="B176" s="68" t="s">
        <v>739</v>
      </c>
      <c r="C176" s="307">
        <v>1402503</v>
      </c>
      <c r="D176" s="68">
        <v>4.2532989918822039E-3</v>
      </c>
      <c r="E176" s="68">
        <v>3.0122101341763408E-2</v>
      </c>
      <c r="F176" s="68">
        <v>5940</v>
      </c>
      <c r="G176" s="202">
        <v>2014</v>
      </c>
      <c r="H176" s="68">
        <v>2</v>
      </c>
      <c r="I176" s="68">
        <v>5255</v>
      </c>
    </row>
    <row r="177" spans="1:9" x14ac:dyDescent="0.2">
      <c r="B177" s="68" t="s">
        <v>677</v>
      </c>
      <c r="C177" s="307">
        <v>1413343</v>
      </c>
      <c r="D177" s="68">
        <v>7.7290387257638038E-3</v>
      </c>
      <c r="E177" s="68">
        <v>3.2678196050178965E-2</v>
      </c>
      <c r="F177" s="68">
        <v>10840</v>
      </c>
      <c r="G177" s="202">
        <v>2014</v>
      </c>
      <c r="H177" s="68">
        <v>3</v>
      </c>
      <c r="I177" s="68">
        <v>16095</v>
      </c>
    </row>
    <row r="178" spans="1:9" x14ac:dyDescent="0.2">
      <c r="B178" s="68" t="s">
        <v>733</v>
      </c>
      <c r="C178" s="307">
        <v>1415615</v>
      </c>
      <c r="D178" s="68">
        <v>1.6075361748704164E-3</v>
      </c>
      <c r="E178" s="68">
        <v>2.9922436516314876E-2</v>
      </c>
      <c r="F178" s="68">
        <v>2272</v>
      </c>
      <c r="G178" s="202">
        <v>2014</v>
      </c>
      <c r="H178" s="68">
        <v>4</v>
      </c>
      <c r="I178" s="68">
        <v>18367</v>
      </c>
    </row>
    <row r="179" spans="1:9" x14ac:dyDescent="0.2">
      <c r="B179" s="68" t="s">
        <v>737</v>
      </c>
      <c r="C179" s="307">
        <v>1421309</v>
      </c>
      <c r="D179" s="68">
        <v>4.022280069086559E-3</v>
      </c>
      <c r="E179" s="68">
        <v>3.1190915304015521E-2</v>
      </c>
      <c r="F179" s="68">
        <v>5694</v>
      </c>
      <c r="G179" s="202">
        <v>2014</v>
      </c>
      <c r="H179" s="68">
        <v>5</v>
      </c>
      <c r="I179" s="68">
        <v>24061</v>
      </c>
    </row>
    <row r="180" spans="1:9" x14ac:dyDescent="0.2">
      <c r="B180" s="68" t="s">
        <v>740</v>
      </c>
      <c r="C180" s="307">
        <v>1423620</v>
      </c>
      <c r="D180" s="68">
        <v>1.6259659229624912E-3</v>
      </c>
      <c r="E180" s="68">
        <v>3.1557117796284118E-2</v>
      </c>
      <c r="F180" s="68">
        <v>2311</v>
      </c>
      <c r="G180" s="202">
        <v>2014</v>
      </c>
      <c r="H180" s="68">
        <v>6</v>
      </c>
      <c r="I180" s="68">
        <v>26372</v>
      </c>
    </row>
    <row r="181" spans="1:9" x14ac:dyDescent="0.2">
      <c r="B181" s="68" t="s">
        <v>741</v>
      </c>
      <c r="C181" s="307">
        <v>1433741</v>
      </c>
      <c r="D181" s="68">
        <v>7.1093409758222759E-3</v>
      </c>
      <c r="E181" s="68">
        <v>3.6266482793712473E-2</v>
      </c>
      <c r="F181" s="68">
        <v>10121</v>
      </c>
      <c r="G181" s="202">
        <v>2014</v>
      </c>
      <c r="H181" s="68">
        <v>7</v>
      </c>
      <c r="I181" s="68">
        <v>36493</v>
      </c>
    </row>
    <row r="182" spans="1:9" x14ac:dyDescent="0.2">
      <c r="B182" s="68" t="s">
        <v>742</v>
      </c>
      <c r="C182" s="307">
        <v>1435303</v>
      </c>
      <c r="D182" s="68">
        <v>1.0894575798556794E-3</v>
      </c>
      <c r="E182" s="68">
        <v>3.4511514529475873E-2</v>
      </c>
      <c r="F182" s="68">
        <v>1562</v>
      </c>
      <c r="G182" s="202">
        <v>2014</v>
      </c>
      <c r="H182" s="68">
        <v>8</v>
      </c>
      <c r="I182" s="68">
        <v>38055</v>
      </c>
    </row>
    <row r="183" spans="1:9" x14ac:dyDescent="0.2">
      <c r="B183" s="68" t="s">
        <v>743</v>
      </c>
      <c r="C183" s="307">
        <v>1447119</v>
      </c>
      <c r="D183" s="68">
        <v>8.2324080699336388E-3</v>
      </c>
      <c r="E183" s="68">
        <v>4.0312945259740607E-2</v>
      </c>
      <c r="F183" s="68">
        <v>11816</v>
      </c>
      <c r="G183" s="202">
        <v>2014</v>
      </c>
      <c r="H183" s="68">
        <v>9</v>
      </c>
      <c r="I183" s="68">
        <v>49871</v>
      </c>
    </row>
    <row r="184" spans="1:9" x14ac:dyDescent="0.2">
      <c r="B184" s="68" t="s">
        <v>744</v>
      </c>
      <c r="C184" s="307">
        <v>1463050</v>
      </c>
      <c r="D184" s="68">
        <v>1.1008769838555033E-2</v>
      </c>
      <c r="E184" s="68">
        <v>4.2416271113017379E-2</v>
      </c>
      <c r="F184" s="68">
        <v>15931</v>
      </c>
      <c r="G184" s="202">
        <v>2014</v>
      </c>
      <c r="H184" s="68">
        <v>10</v>
      </c>
      <c r="I184" s="68">
        <v>65802</v>
      </c>
    </row>
    <row r="185" spans="1:9" x14ac:dyDescent="0.2">
      <c r="B185" s="68" t="s">
        <v>745</v>
      </c>
      <c r="C185" s="307">
        <v>1477172</v>
      </c>
      <c r="D185" s="68">
        <v>9.6524383992344642E-3</v>
      </c>
      <c r="E185" s="68">
        <v>4.7552048835629357E-2</v>
      </c>
      <c r="F185" s="68">
        <v>14122</v>
      </c>
      <c r="G185" s="202">
        <v>2014</v>
      </c>
      <c r="H185" s="68">
        <v>11</v>
      </c>
      <c r="I185" s="68">
        <v>79924</v>
      </c>
    </row>
    <row r="186" spans="1:9" x14ac:dyDescent="0.2">
      <c r="B186" s="68" t="s">
        <v>746</v>
      </c>
      <c r="C186" s="307">
        <v>1463340</v>
      </c>
      <c r="D186" s="68">
        <v>-9.3638384697245503E-3</v>
      </c>
      <c r="E186" s="68">
        <v>4.7301552766581212E-2</v>
      </c>
      <c r="F186" s="68">
        <v>-13832</v>
      </c>
      <c r="G186" s="202">
        <v>2014</v>
      </c>
      <c r="H186" s="68">
        <v>12</v>
      </c>
      <c r="I186" s="68">
        <v>66092</v>
      </c>
    </row>
    <row r="187" spans="1:9" x14ac:dyDescent="0.2">
      <c r="A187" s="68">
        <v>2015</v>
      </c>
      <c r="B187" s="68" t="s">
        <v>738</v>
      </c>
      <c r="C187" s="307">
        <v>1466848</v>
      </c>
      <c r="D187" s="68">
        <v>2.3972555933686746E-3</v>
      </c>
      <c r="E187" s="68">
        <v>5.0327124519266242E-2</v>
      </c>
      <c r="F187" s="68">
        <v>3508</v>
      </c>
      <c r="G187" s="202">
        <v>2015</v>
      </c>
      <c r="H187" s="68">
        <v>1</v>
      </c>
      <c r="I187" s="68">
        <v>3508</v>
      </c>
    </row>
    <row r="188" spans="1:9" x14ac:dyDescent="0.2">
      <c r="B188" s="68" t="s">
        <v>739</v>
      </c>
      <c r="C188" s="307">
        <v>1479593</v>
      </c>
      <c r="D188" s="68">
        <v>8.6886984881868745E-3</v>
      </c>
      <c r="E188" s="68">
        <v>5.4966014332946234E-2</v>
      </c>
      <c r="F188" s="68">
        <v>12745</v>
      </c>
      <c r="G188" s="202">
        <v>2015</v>
      </c>
      <c r="H188" s="68">
        <v>2</v>
      </c>
      <c r="I188" s="68">
        <v>16253</v>
      </c>
    </row>
    <row r="189" spans="1:9" x14ac:dyDescent="0.2">
      <c r="B189" s="68" t="s">
        <v>677</v>
      </c>
      <c r="C189" s="307">
        <v>1493885</v>
      </c>
      <c r="D189" s="68">
        <v>9.6594130953580049E-3</v>
      </c>
      <c r="E189" s="68">
        <v>5.6986874382227048E-2</v>
      </c>
      <c r="F189" s="68">
        <v>14292</v>
      </c>
      <c r="G189" s="202">
        <v>2015</v>
      </c>
      <c r="H189" s="68">
        <v>3</v>
      </c>
      <c r="I189" s="68">
        <v>30545</v>
      </c>
    </row>
    <row r="190" spans="1:9" x14ac:dyDescent="0.2">
      <c r="B190" s="68" t="s">
        <v>733</v>
      </c>
      <c r="C190" s="307">
        <v>1496860</v>
      </c>
      <c r="D190" s="68">
        <v>1.9914518185804031E-3</v>
      </c>
      <c r="E190" s="68">
        <v>5.7392016897249709E-2</v>
      </c>
      <c r="F190" s="68">
        <v>2975</v>
      </c>
      <c r="G190" s="202">
        <v>2015</v>
      </c>
      <c r="H190" s="68">
        <v>4</v>
      </c>
      <c r="I190" s="68">
        <v>33520</v>
      </c>
    </row>
    <row r="191" spans="1:9" x14ac:dyDescent="0.2">
      <c r="B191" s="68" t="s">
        <v>737</v>
      </c>
      <c r="C191" s="307">
        <v>1496590</v>
      </c>
      <c r="D191" s="68">
        <v>-1.8037759042266455E-4</v>
      </c>
      <c r="E191" s="68">
        <v>5.2965963066440969E-2</v>
      </c>
      <c r="F191" s="68">
        <v>-270</v>
      </c>
      <c r="G191" s="202">
        <v>2015</v>
      </c>
      <c r="H191" s="68">
        <v>5</v>
      </c>
      <c r="I191" s="68">
        <v>33250</v>
      </c>
    </row>
    <row r="192" spans="1:9" x14ac:dyDescent="0.2">
      <c r="B192" s="68" t="s">
        <v>740</v>
      </c>
      <c r="C192" s="307">
        <v>1494289</v>
      </c>
      <c r="D192" s="68">
        <v>-1.5374952391770114E-3</v>
      </c>
      <c r="E192" s="68">
        <v>4.9640353465109976E-2</v>
      </c>
      <c r="F192" s="68">
        <v>-2301</v>
      </c>
      <c r="G192" s="202">
        <v>2015</v>
      </c>
      <c r="H192" s="68">
        <v>6</v>
      </c>
      <c r="I192" s="68">
        <v>30949</v>
      </c>
    </row>
    <row r="193" spans="1:9" x14ac:dyDescent="0.2">
      <c r="B193" s="68" t="s">
        <v>741</v>
      </c>
      <c r="C193" s="307">
        <v>1498787</v>
      </c>
      <c r="D193" s="68">
        <v>3.0101272243856503E-3</v>
      </c>
      <c r="E193" s="68">
        <v>4.5368026721702259E-2</v>
      </c>
      <c r="F193" s="68">
        <v>4498</v>
      </c>
      <c r="G193" s="202">
        <v>2015</v>
      </c>
      <c r="H193" s="68">
        <v>7</v>
      </c>
      <c r="I193" s="68">
        <v>35447</v>
      </c>
    </row>
    <row r="194" spans="1:9" x14ac:dyDescent="0.2">
      <c r="B194" s="68" t="s">
        <v>742</v>
      </c>
      <c r="C194" s="307">
        <v>1505250</v>
      </c>
      <c r="D194" s="68">
        <v>4.3121537616752637E-3</v>
      </c>
      <c r="E194" s="68">
        <v>4.8733263986767916E-2</v>
      </c>
      <c r="F194" s="68">
        <v>6463</v>
      </c>
      <c r="G194" s="202">
        <v>2015</v>
      </c>
      <c r="H194" s="68">
        <v>8</v>
      </c>
      <c r="I194" s="68">
        <v>41910</v>
      </c>
    </row>
    <row r="195" spans="1:9" x14ac:dyDescent="0.2">
      <c r="B195" s="68" t="s">
        <v>743</v>
      </c>
      <c r="C195" s="307">
        <v>1517710</v>
      </c>
      <c r="D195" s="68">
        <v>8.2776947350937657E-3</v>
      </c>
      <c r="E195" s="68">
        <v>4.8780369824458214E-2</v>
      </c>
      <c r="F195" s="68">
        <v>12460</v>
      </c>
      <c r="G195" s="202">
        <v>2015</v>
      </c>
      <c r="H195" s="68">
        <v>9</v>
      </c>
      <c r="I195" s="68">
        <v>54370</v>
      </c>
    </row>
    <row r="196" spans="1:9" x14ac:dyDescent="0.2">
      <c r="B196" s="68" t="s">
        <v>744</v>
      </c>
      <c r="C196" s="307">
        <v>1530447</v>
      </c>
      <c r="D196" s="68">
        <v>8.3922488485943525E-3</v>
      </c>
      <c r="E196" s="68">
        <v>4.6066094801954893E-2</v>
      </c>
      <c r="F196" s="68">
        <v>12737</v>
      </c>
      <c r="G196" s="202">
        <v>2015</v>
      </c>
      <c r="H196" s="68">
        <v>10</v>
      </c>
      <c r="I196" s="68">
        <v>67107</v>
      </c>
    </row>
    <row r="197" spans="1:9" x14ac:dyDescent="0.2">
      <c r="B197" s="68" t="s">
        <v>745</v>
      </c>
      <c r="C197" s="307">
        <v>1548821</v>
      </c>
      <c r="D197" s="68">
        <v>1.2005642795862803E-2</v>
      </c>
      <c r="E197" s="68">
        <v>4.8504168776554168E-2</v>
      </c>
      <c r="F197" s="68">
        <v>18374</v>
      </c>
      <c r="G197" s="202">
        <v>2015</v>
      </c>
      <c r="H197" s="68">
        <v>11</v>
      </c>
      <c r="I197" s="68">
        <v>85481</v>
      </c>
    </row>
    <row r="198" spans="1:9" x14ac:dyDescent="0.2">
      <c r="B198" s="68" t="s">
        <v>746</v>
      </c>
      <c r="C198" s="307">
        <v>1535255</v>
      </c>
      <c r="D198" s="68">
        <v>-8.7589204950088151E-3</v>
      </c>
      <c r="E198" s="68">
        <v>4.9144423032241313E-2</v>
      </c>
      <c r="F198" s="68">
        <v>-13566</v>
      </c>
      <c r="G198" s="202">
        <v>2015</v>
      </c>
      <c r="H198" s="68">
        <v>12</v>
      </c>
      <c r="I198" s="68">
        <v>71915</v>
      </c>
    </row>
    <row r="199" spans="1:9" x14ac:dyDescent="0.2">
      <c r="A199" s="68">
        <v>2016</v>
      </c>
      <c r="B199" s="68" t="s">
        <v>738</v>
      </c>
      <c r="C199" s="307">
        <v>1539143</v>
      </c>
      <c r="D199" s="68">
        <v>2.5324783179341281E-3</v>
      </c>
      <c r="E199" s="68">
        <v>4.9285951918671911E-2</v>
      </c>
      <c r="F199" s="68">
        <v>3888</v>
      </c>
      <c r="G199" s="202">
        <v>2016</v>
      </c>
      <c r="H199" s="68">
        <v>1</v>
      </c>
      <c r="I199" s="68">
        <v>3888</v>
      </c>
    </row>
    <row r="200" spans="1:9" x14ac:dyDescent="0.2">
      <c r="B200" s="68" t="s">
        <v>739</v>
      </c>
      <c r="C200" s="307">
        <v>1552349</v>
      </c>
      <c r="D200" s="68">
        <v>8.5800994449507506E-3</v>
      </c>
      <c r="E200" s="68">
        <v>4.9172982029517476E-2</v>
      </c>
      <c r="F200" s="68">
        <v>13206</v>
      </c>
      <c r="G200" s="202">
        <v>2016</v>
      </c>
      <c r="H200" s="68">
        <v>2</v>
      </c>
      <c r="I200" s="68">
        <v>17094</v>
      </c>
    </row>
    <row r="201" spans="1:9" x14ac:dyDescent="0.2">
      <c r="B201" s="68" t="s">
        <v>677</v>
      </c>
      <c r="C201" s="307">
        <v>1559149</v>
      </c>
      <c r="D201" s="68">
        <v>4.3804582603526043E-3</v>
      </c>
      <c r="E201" s="68">
        <v>4.3687432432884643E-2</v>
      </c>
      <c r="F201" s="68">
        <v>6800</v>
      </c>
      <c r="G201" s="202">
        <v>2016</v>
      </c>
      <c r="H201" s="68">
        <v>3</v>
      </c>
      <c r="I201" s="68">
        <v>23894</v>
      </c>
    </row>
    <row r="202" spans="1:9" x14ac:dyDescent="0.2">
      <c r="B202" s="68" t="s">
        <v>733</v>
      </c>
      <c r="C202" s="307">
        <v>1569657</v>
      </c>
      <c r="D202" s="68">
        <v>6.739573959897438E-3</v>
      </c>
      <c r="E202" s="68">
        <v>4.8633138703686463E-2</v>
      </c>
      <c r="F202" s="68">
        <v>10508</v>
      </c>
      <c r="G202" s="202">
        <v>2016</v>
      </c>
      <c r="H202" s="68">
        <v>4</v>
      </c>
      <c r="I202" s="68">
        <v>34402</v>
      </c>
    </row>
    <row r="203" spans="1:9" x14ac:dyDescent="0.2">
      <c r="B203" s="68" t="s">
        <v>737</v>
      </c>
      <c r="C203" s="307">
        <v>1571236</v>
      </c>
      <c r="D203" s="68">
        <v>1.0059522558112377E-3</v>
      </c>
      <c r="E203" s="68">
        <v>4.987738792855767E-2</v>
      </c>
      <c r="F203" s="68">
        <v>1579</v>
      </c>
      <c r="G203" s="202">
        <v>2016</v>
      </c>
      <c r="H203" s="68">
        <v>5</v>
      </c>
      <c r="I203" s="68">
        <v>35981</v>
      </c>
    </row>
    <row r="204" spans="1:9" x14ac:dyDescent="0.2">
      <c r="B204" s="68" t="s">
        <v>740</v>
      </c>
      <c r="C204" s="307">
        <v>1576839</v>
      </c>
      <c r="D204" s="68">
        <v>3.565982449485583E-3</v>
      </c>
      <c r="E204" s="68">
        <v>5.5243664378175739E-2</v>
      </c>
      <c r="F204" s="68">
        <v>5603</v>
      </c>
      <c r="G204" s="202">
        <v>2016</v>
      </c>
      <c r="H204" s="68">
        <v>6</v>
      </c>
      <c r="I204" s="68">
        <v>41584</v>
      </c>
    </row>
    <row r="205" spans="1:9" x14ac:dyDescent="0.2">
      <c r="B205" s="68" t="s">
        <v>741</v>
      </c>
      <c r="C205" s="307">
        <v>1582329</v>
      </c>
      <c r="D205" s="68">
        <v>3.4816490459710359E-3</v>
      </c>
      <c r="E205" s="68">
        <v>5.5739741537656817E-2</v>
      </c>
      <c r="F205" s="68">
        <v>5490</v>
      </c>
      <c r="G205" s="202">
        <v>2016</v>
      </c>
      <c r="H205" s="68">
        <v>7</v>
      </c>
      <c r="I205" s="68">
        <v>47074</v>
      </c>
    </row>
    <row r="206" spans="1:9" x14ac:dyDescent="0.2">
      <c r="B206" s="68" t="s">
        <v>742</v>
      </c>
      <c r="C206" s="307">
        <v>1592063</v>
      </c>
      <c r="D206" s="68">
        <v>6.1516915887909196E-3</v>
      </c>
      <c r="E206" s="68">
        <v>5.7673476166749671E-2</v>
      </c>
      <c r="F206" s="68">
        <v>9734</v>
      </c>
      <c r="G206" s="202">
        <v>2016</v>
      </c>
      <c r="H206" s="68">
        <v>8</v>
      </c>
      <c r="I206" s="68">
        <v>56808</v>
      </c>
    </row>
    <row r="207" spans="1:9" x14ac:dyDescent="0.2">
      <c r="B207" s="68" t="s">
        <v>743</v>
      </c>
      <c r="C207" s="307">
        <v>1608623</v>
      </c>
      <c r="D207" s="68">
        <v>1.0401598429207848E-2</v>
      </c>
      <c r="E207" s="68">
        <v>5.9901430444551318E-2</v>
      </c>
      <c r="F207" s="68">
        <v>16560</v>
      </c>
      <c r="G207" s="202">
        <v>2016</v>
      </c>
      <c r="H207" s="68">
        <v>9</v>
      </c>
      <c r="I207" s="68">
        <v>73368</v>
      </c>
    </row>
    <row r="208" spans="1:9" x14ac:dyDescent="0.2">
      <c r="B208" s="68" t="s">
        <v>744</v>
      </c>
      <c r="C208" s="307">
        <v>1627392</v>
      </c>
      <c r="D208" s="68">
        <v>1.1667743156724697E-2</v>
      </c>
      <c r="E208" s="68">
        <v>6.3344238644003958E-2</v>
      </c>
      <c r="F208" s="68">
        <v>18769</v>
      </c>
      <c r="G208" s="202">
        <v>2016</v>
      </c>
      <c r="H208" s="68">
        <v>10</v>
      </c>
      <c r="I208" s="68">
        <v>92137</v>
      </c>
    </row>
    <row r="209" spans="1:9" x14ac:dyDescent="0.2">
      <c r="B209" s="68" t="s">
        <v>745</v>
      </c>
      <c r="C209" s="307">
        <v>1643345</v>
      </c>
      <c r="D209" s="68">
        <v>9.802801046090881E-3</v>
      </c>
      <c r="E209" s="68">
        <v>6.1029647712679491E-2</v>
      </c>
      <c r="F209" s="68">
        <v>15953</v>
      </c>
      <c r="G209" s="202">
        <v>2016</v>
      </c>
      <c r="H209" s="68">
        <v>11</v>
      </c>
      <c r="I209" s="68">
        <v>108090</v>
      </c>
    </row>
    <row r="210" spans="1:9" x14ac:dyDescent="0.2">
      <c r="B210" s="68" t="s">
        <v>746</v>
      </c>
      <c r="C210" s="307">
        <v>1624237</v>
      </c>
      <c r="D210" s="68">
        <v>-1.1627503658696137E-2</v>
      </c>
      <c r="E210" s="68">
        <v>5.7959101256794376E-2</v>
      </c>
      <c r="F210" s="68">
        <v>-19108</v>
      </c>
      <c r="G210" s="202">
        <v>2016</v>
      </c>
      <c r="H210" s="68">
        <v>12</v>
      </c>
      <c r="I210" s="68">
        <v>88982</v>
      </c>
    </row>
    <row r="211" spans="1:9" x14ac:dyDescent="0.2">
      <c r="A211" s="68">
        <v>2017</v>
      </c>
      <c r="B211" s="68" t="s">
        <v>738</v>
      </c>
      <c r="C211" s="307">
        <v>1635012</v>
      </c>
      <c r="D211" s="68">
        <v>6.6338840945010524E-3</v>
      </c>
      <c r="E211" s="68">
        <v>6.2287259858245791E-2</v>
      </c>
      <c r="F211" s="68">
        <v>10775</v>
      </c>
      <c r="G211" s="202">
        <v>2017</v>
      </c>
      <c r="H211" s="68">
        <v>1</v>
      </c>
      <c r="I211" s="68">
        <v>10775</v>
      </c>
    </row>
    <row r="212" spans="1:9" x14ac:dyDescent="0.2">
      <c r="B212" s="68" t="s">
        <v>739</v>
      </c>
      <c r="C212" s="307">
        <v>1640265</v>
      </c>
      <c r="D212" s="68">
        <v>3.2128204563637297E-3</v>
      </c>
      <c r="E212" s="68">
        <v>5.6634171826051904E-2</v>
      </c>
      <c r="F212" s="68">
        <v>5253</v>
      </c>
      <c r="G212" s="202">
        <v>2017</v>
      </c>
      <c r="H212" s="68">
        <v>2</v>
      </c>
      <c r="I212" s="68">
        <v>16028</v>
      </c>
    </row>
    <row r="213" spans="1:9" x14ac:dyDescent="0.2">
      <c r="B213" s="68" t="s">
        <v>677</v>
      </c>
      <c r="C213" s="307">
        <v>1661636</v>
      </c>
      <c r="D213" s="68">
        <v>1.3028992266493455E-2</v>
      </c>
      <c r="E213" s="68">
        <v>6.573265287666552E-2</v>
      </c>
      <c r="F213" s="68">
        <v>21371</v>
      </c>
      <c r="G213" s="202">
        <v>2017</v>
      </c>
      <c r="H213" s="68">
        <v>3</v>
      </c>
      <c r="I213" s="68">
        <v>37399</v>
      </c>
    </row>
    <row r="214" spans="1:9" x14ac:dyDescent="0.2">
      <c r="B214" s="68" t="s">
        <v>733</v>
      </c>
      <c r="C214" s="307">
        <v>1662463</v>
      </c>
      <c r="D214" s="68">
        <v>4.977022645151763E-4</v>
      </c>
      <c r="E214" s="68">
        <v>5.9125019032820525E-2</v>
      </c>
      <c r="F214" s="68">
        <v>827</v>
      </c>
      <c r="G214" s="202">
        <v>2017</v>
      </c>
      <c r="H214" s="68">
        <v>4</v>
      </c>
      <c r="I214" s="68">
        <v>38226</v>
      </c>
    </row>
    <row r="215" spans="1:9" x14ac:dyDescent="0.2">
      <c r="B215" s="68" t="s">
        <v>737</v>
      </c>
      <c r="C215" s="307">
        <v>1664615</v>
      </c>
      <c r="D215" s="68">
        <v>1.2944648993691299E-3</v>
      </c>
      <c r="E215" s="68">
        <v>5.9430282911033139E-2</v>
      </c>
      <c r="F215" s="68">
        <v>2152</v>
      </c>
      <c r="G215" s="202">
        <v>2017</v>
      </c>
      <c r="H215" s="68">
        <v>5</v>
      </c>
      <c r="I215" s="68">
        <v>40378</v>
      </c>
    </row>
    <row r="216" spans="1:9" x14ac:dyDescent="0.2">
      <c r="B216" s="68" t="s">
        <v>740</v>
      </c>
      <c r="C216" s="307">
        <v>1672581</v>
      </c>
      <c r="D216" s="68">
        <v>4.7854909393463263E-3</v>
      </c>
      <c r="E216" s="68">
        <v>6.0717676313180924E-2</v>
      </c>
      <c r="F216" s="68">
        <v>7966</v>
      </c>
      <c r="G216" s="202">
        <v>2017</v>
      </c>
      <c r="H216" s="68">
        <v>6</v>
      </c>
      <c r="I216" s="68">
        <v>48344</v>
      </c>
    </row>
    <row r="217" spans="1:9" x14ac:dyDescent="0.2">
      <c r="B217" s="68" t="s">
        <v>741</v>
      </c>
      <c r="C217" s="307">
        <v>1675221</v>
      </c>
      <c r="D217" s="68">
        <v>1.5783988936859394E-3</v>
      </c>
      <c r="E217" s="68">
        <v>5.8705869638994157E-2</v>
      </c>
      <c r="F217" s="68">
        <v>2640</v>
      </c>
      <c r="G217" s="202">
        <v>2017</v>
      </c>
      <c r="H217" s="68">
        <v>7</v>
      </c>
      <c r="I217" s="68">
        <v>50984</v>
      </c>
    </row>
    <row r="218" spans="1:9" x14ac:dyDescent="0.2">
      <c r="B218" s="68" t="s">
        <v>742</v>
      </c>
      <c r="C218" s="307">
        <v>1694618</v>
      </c>
      <c r="D218" s="68">
        <v>1.1578770800986904E-2</v>
      </c>
      <c r="E218" s="68">
        <v>6.4416420706969513E-2</v>
      </c>
      <c r="F218" s="68">
        <v>19397</v>
      </c>
      <c r="G218" s="202">
        <v>2017</v>
      </c>
      <c r="H218" s="68">
        <v>8</v>
      </c>
      <c r="I218" s="68">
        <v>70381</v>
      </c>
    </row>
    <row r="219" spans="1:9" x14ac:dyDescent="0.2">
      <c r="B219" s="68" t="s">
        <v>743</v>
      </c>
      <c r="C219" s="307">
        <v>1708982</v>
      </c>
      <c r="D219" s="68">
        <v>8.4762465641223805E-3</v>
      </c>
      <c r="E219" s="68">
        <v>6.2388141907706141E-2</v>
      </c>
      <c r="F219" s="68">
        <v>14364</v>
      </c>
      <c r="G219" s="202">
        <v>2017</v>
      </c>
      <c r="H219" s="68">
        <v>9</v>
      </c>
      <c r="I219" s="68">
        <v>84745</v>
      </c>
    </row>
    <row r="220" spans="1:9" x14ac:dyDescent="0.2">
      <c r="B220" s="68" t="s">
        <v>744</v>
      </c>
      <c r="C220" s="307">
        <v>1728026</v>
      </c>
      <c r="D220" s="68">
        <v>1.1143476057676516E-2</v>
      </c>
      <c r="E220" s="68">
        <v>6.1837590451470748E-2</v>
      </c>
      <c r="F220" s="68">
        <v>19044</v>
      </c>
      <c r="G220" s="202">
        <v>2017</v>
      </c>
      <c r="H220" s="68">
        <v>10</v>
      </c>
      <c r="I220" s="68">
        <v>103789</v>
      </c>
    </row>
    <row r="221" spans="1:9" x14ac:dyDescent="0.2">
      <c r="B221" s="68" t="s">
        <v>745</v>
      </c>
      <c r="C221" s="307">
        <v>1740013</v>
      </c>
      <c r="D221" s="68">
        <v>6.9368169228936072E-3</v>
      </c>
      <c r="E221" s="68">
        <v>5.8823923156732238E-2</v>
      </c>
      <c r="F221" s="68">
        <v>11987</v>
      </c>
      <c r="G221" s="202">
        <v>2017</v>
      </c>
      <c r="H221" s="68">
        <v>11</v>
      </c>
      <c r="I221" s="68">
        <v>115776</v>
      </c>
    </row>
    <row r="222" spans="1:9" x14ac:dyDescent="0.2">
      <c r="B222" s="68" t="s">
        <v>746</v>
      </c>
      <c r="C222" s="307">
        <v>1717868</v>
      </c>
      <c r="D222" s="68">
        <v>-1.2726916408095756E-2</v>
      </c>
      <c r="E222" s="68">
        <v>5.7646144004846578E-2</v>
      </c>
      <c r="F222" s="68">
        <v>-22145</v>
      </c>
      <c r="G222" s="202">
        <v>2017</v>
      </c>
      <c r="H222" s="68">
        <v>12</v>
      </c>
      <c r="I222" s="68">
        <v>93631</v>
      </c>
    </row>
    <row r="223" spans="1:9" x14ac:dyDescent="0.2">
      <c r="A223" s="68">
        <v>2018</v>
      </c>
      <c r="B223" s="68" t="s">
        <v>738</v>
      </c>
      <c r="C223" s="307">
        <v>1723991</v>
      </c>
      <c r="D223" s="68">
        <v>3.5643017973441271E-3</v>
      </c>
      <c r="E223" s="68">
        <v>5.4421007307591696E-2</v>
      </c>
      <c r="F223" s="68">
        <v>6123</v>
      </c>
      <c r="G223" s="202">
        <v>2018</v>
      </c>
      <c r="H223" s="68">
        <v>1</v>
      </c>
      <c r="I223" s="68">
        <v>6123</v>
      </c>
    </row>
    <row r="224" spans="1:9" x14ac:dyDescent="0.2">
      <c r="B224" s="68" t="s">
        <v>739</v>
      </c>
      <c r="C224" s="307">
        <v>1738722</v>
      </c>
      <c r="D224" s="68">
        <v>8.5447081800311686E-3</v>
      </c>
      <c r="E224" s="68">
        <v>6.0025056926777065E-2</v>
      </c>
      <c r="F224" s="68">
        <v>14731</v>
      </c>
      <c r="G224" s="202">
        <v>2018</v>
      </c>
      <c r="H224" s="68">
        <v>2</v>
      </c>
      <c r="I224" s="68">
        <v>20854</v>
      </c>
    </row>
    <row r="225" spans="1:9" x14ac:dyDescent="0.2">
      <c r="B225" s="68" t="s">
        <v>677</v>
      </c>
      <c r="C225" s="307">
        <v>1743804</v>
      </c>
      <c r="D225" s="68">
        <v>2.9228364281350672E-3</v>
      </c>
      <c r="E225" s="68">
        <v>4.9450060061289047E-2</v>
      </c>
      <c r="F225" s="68">
        <v>5082</v>
      </c>
      <c r="G225" s="202">
        <v>2018</v>
      </c>
      <c r="H225" s="68">
        <v>3</v>
      </c>
      <c r="I225" s="68">
        <v>25936</v>
      </c>
    </row>
    <row r="226" spans="1:9" x14ac:dyDescent="0.2">
      <c r="B226" s="68" t="s">
        <v>733</v>
      </c>
      <c r="C226" s="307">
        <v>1749012</v>
      </c>
      <c r="D226" s="68">
        <v>2.9865741792081124E-3</v>
      </c>
      <c r="E226" s="68">
        <v>5.206070751649805E-2</v>
      </c>
      <c r="F226" s="68">
        <v>5208</v>
      </c>
      <c r="G226" s="202">
        <v>2018</v>
      </c>
      <c r="H226" s="68">
        <v>4</v>
      </c>
      <c r="I226" s="68">
        <v>31144</v>
      </c>
    </row>
    <row r="227" spans="1:9" x14ac:dyDescent="0.2">
      <c r="B227" s="68" t="s">
        <v>737</v>
      </c>
      <c r="C227" s="307">
        <v>1752923</v>
      </c>
      <c r="D227" s="68">
        <v>2.2361195920896915E-3</v>
      </c>
      <c r="E227" s="68">
        <v>5.3050104678859622E-2</v>
      </c>
      <c r="F227" s="68">
        <v>3911</v>
      </c>
      <c r="G227" s="202">
        <v>2018</v>
      </c>
      <c r="H227" s="68">
        <v>5</v>
      </c>
      <c r="I227" s="68">
        <v>35055</v>
      </c>
    </row>
    <row r="228" spans="1:9" x14ac:dyDescent="0.2">
      <c r="B228" s="68" t="s">
        <v>740</v>
      </c>
      <c r="C228" s="307">
        <v>1755753</v>
      </c>
      <c r="D228" s="68">
        <v>1.6144462706007001E-3</v>
      </c>
      <c r="E228" s="68">
        <v>4.972673969153063E-2</v>
      </c>
      <c r="F228" s="68">
        <v>2830</v>
      </c>
      <c r="G228" s="202">
        <v>2018</v>
      </c>
      <c r="H228" s="68">
        <v>6</v>
      </c>
      <c r="I228" s="68">
        <v>37885</v>
      </c>
    </row>
    <row r="229" spans="1:9" x14ac:dyDescent="0.2">
      <c r="B229" s="68" t="s">
        <v>741</v>
      </c>
      <c r="C229" s="307">
        <v>1750450</v>
      </c>
      <c r="D229" s="68">
        <v>-3.0203565080053618E-3</v>
      </c>
      <c r="E229" s="68">
        <v>4.4906910789680898E-2</v>
      </c>
      <c r="F229" s="68">
        <v>-5303</v>
      </c>
      <c r="G229" s="202">
        <v>2018</v>
      </c>
      <c r="H229" s="68">
        <v>7</v>
      </c>
      <c r="I229" s="68">
        <v>32582</v>
      </c>
    </row>
    <row r="230" spans="1:9" x14ac:dyDescent="0.2">
      <c r="B230" s="68" t="s">
        <v>742</v>
      </c>
      <c r="C230" s="307">
        <v>1766168</v>
      </c>
      <c r="D230" s="68">
        <v>8.9794052957810067E-3</v>
      </c>
      <c r="E230" s="68">
        <v>4.2221904877677519E-2</v>
      </c>
      <c r="F230" s="68">
        <v>15718</v>
      </c>
      <c r="G230" s="202">
        <v>2018</v>
      </c>
      <c r="H230" s="68">
        <v>8</v>
      </c>
      <c r="I230" s="68">
        <v>48300</v>
      </c>
    </row>
    <row r="231" spans="1:9" x14ac:dyDescent="0.2">
      <c r="B231" s="68" t="s">
        <v>743</v>
      </c>
      <c r="C231" s="307">
        <v>1774072</v>
      </c>
      <c r="D231" s="68">
        <v>4.4752254598656727E-3</v>
      </c>
      <c r="E231" s="68">
        <v>3.8087001501478701E-2</v>
      </c>
      <c r="F231" s="68">
        <v>7904</v>
      </c>
      <c r="G231" s="202">
        <v>2018</v>
      </c>
      <c r="H231" s="68">
        <v>9</v>
      </c>
      <c r="I231" s="68">
        <v>56204</v>
      </c>
    </row>
    <row r="232" spans="1:9" x14ac:dyDescent="0.2">
      <c r="B232" s="68" t="s">
        <v>744</v>
      </c>
      <c r="C232" s="307">
        <v>1782918</v>
      </c>
      <c r="D232" s="68">
        <v>4.9862688774751085E-3</v>
      </c>
      <c r="E232" s="68">
        <v>3.176572574718195E-2</v>
      </c>
      <c r="F232" s="68">
        <v>8846</v>
      </c>
      <c r="G232" s="202">
        <v>2018</v>
      </c>
      <c r="H232" s="68">
        <v>10</v>
      </c>
      <c r="I232" s="68">
        <v>65050</v>
      </c>
    </row>
    <row r="233" spans="1:9" x14ac:dyDescent="0.2">
      <c r="B233" s="68" t="s">
        <v>745</v>
      </c>
      <c r="C233" s="307">
        <v>1792036</v>
      </c>
      <c r="D233" s="68">
        <v>5.1140882530773535E-3</v>
      </c>
      <c r="E233" s="68">
        <v>2.9898052485814786E-2</v>
      </c>
      <c r="F233" s="68">
        <v>9118</v>
      </c>
      <c r="G233" s="202">
        <v>2018</v>
      </c>
      <c r="H233" s="68">
        <v>11</v>
      </c>
      <c r="I233" s="68">
        <v>74168</v>
      </c>
    </row>
    <row r="234" spans="1:9" x14ac:dyDescent="0.2">
      <c r="B234" s="68" t="s">
        <v>746</v>
      </c>
      <c r="C234" s="307">
        <v>1761000</v>
      </c>
      <c r="D234" s="68">
        <v>-1.7318848505275541E-2</v>
      </c>
      <c r="E234" s="68">
        <v>2.5107866262134237E-2</v>
      </c>
      <c r="F234" s="68">
        <v>-31036</v>
      </c>
      <c r="G234" s="202">
        <v>2018</v>
      </c>
      <c r="H234" s="68">
        <v>12</v>
      </c>
      <c r="I234" s="68">
        <v>43132</v>
      </c>
    </row>
    <row r="235" spans="1:9" x14ac:dyDescent="0.2">
      <c r="A235" s="68">
        <v>2019</v>
      </c>
      <c r="B235" s="68" t="s">
        <v>738</v>
      </c>
      <c r="C235" s="307">
        <v>1778570</v>
      </c>
      <c r="D235" s="68">
        <v>9.9772856331630244E-3</v>
      </c>
      <c r="E235" s="68">
        <v>3.1658517938898845E-2</v>
      </c>
      <c r="F235" s="68">
        <v>17570</v>
      </c>
      <c r="G235" s="202">
        <v>2019</v>
      </c>
      <c r="H235" s="68">
        <v>1</v>
      </c>
      <c r="I235" s="68">
        <v>17570</v>
      </c>
    </row>
    <row r="236" spans="1:9" x14ac:dyDescent="0.2">
      <c r="B236" s="68" t="s">
        <v>739</v>
      </c>
      <c r="C236" s="307">
        <v>1792233</v>
      </c>
      <c r="D236" s="68">
        <v>7.6820142024209837E-3</v>
      </c>
      <c r="E236" s="68">
        <v>3.0776052755989713E-2</v>
      </c>
      <c r="F236" s="68">
        <v>13663</v>
      </c>
      <c r="G236" s="202">
        <v>2019</v>
      </c>
      <c r="H236" s="68">
        <v>2</v>
      </c>
      <c r="I236" s="68">
        <v>31233</v>
      </c>
    </row>
    <row r="237" spans="1:9" x14ac:dyDescent="0.2">
      <c r="B237" s="68" t="s">
        <v>677</v>
      </c>
      <c r="C237" s="307">
        <v>1796144</v>
      </c>
      <c r="D237" s="68">
        <v>2.1821939446489136E-3</v>
      </c>
      <c r="E237" s="68">
        <v>3.0014841117464997E-2</v>
      </c>
      <c r="F237" s="68">
        <v>3911</v>
      </c>
      <c r="G237" s="202">
        <v>2019</v>
      </c>
      <c r="H237" s="68">
        <v>3</v>
      </c>
      <c r="I237" s="68">
        <v>35144</v>
      </c>
    </row>
    <row r="238" spans="1:9" x14ac:dyDescent="0.2">
      <c r="B238" s="68" t="s">
        <v>733</v>
      </c>
      <c r="C238" s="307">
        <v>1798713</v>
      </c>
      <c r="D238" s="68">
        <v>1.4302862131321259E-3</v>
      </c>
      <c r="E238" s="68">
        <v>2.8416614637292392E-2</v>
      </c>
      <c r="F238" s="68">
        <v>2569</v>
      </c>
      <c r="G238" s="202">
        <v>2019</v>
      </c>
      <c r="H238" s="68">
        <v>4</v>
      </c>
      <c r="I238" s="68">
        <v>37713</v>
      </c>
    </row>
    <row r="239" spans="1:9" x14ac:dyDescent="0.2">
      <c r="B239" s="68" t="s">
        <v>737</v>
      </c>
      <c r="C239" s="307">
        <v>1798861</v>
      </c>
      <c r="D239" s="68">
        <v>8.2281053175314867E-5</v>
      </c>
      <c r="E239" s="68">
        <v>2.6206513349416927E-2</v>
      </c>
      <c r="F239" s="68">
        <v>148</v>
      </c>
      <c r="G239" s="202">
        <v>2019</v>
      </c>
      <c r="H239" s="68">
        <v>5</v>
      </c>
      <c r="I239" s="68">
        <v>37861</v>
      </c>
    </row>
    <row r="240" spans="1:9" x14ac:dyDescent="0.2">
      <c r="B240" s="68" t="s">
        <v>740</v>
      </c>
      <c r="C240" s="307">
        <v>1796535</v>
      </c>
      <c r="D240" s="68">
        <v>-1.293040429471759E-3</v>
      </c>
      <c r="E240" s="68">
        <v>2.3227640790020043E-2</v>
      </c>
      <c r="F240" s="68">
        <v>-2326</v>
      </c>
      <c r="G240" s="202">
        <v>2019</v>
      </c>
      <c r="H240" s="68">
        <v>6</v>
      </c>
      <c r="I240" s="68">
        <v>35535</v>
      </c>
    </row>
    <row r="241" spans="1:11" x14ac:dyDescent="0.2">
      <c r="B241" s="68" t="s">
        <v>741</v>
      </c>
      <c r="C241" s="307">
        <v>1792119</v>
      </c>
      <c r="D241" s="68">
        <v>-2.4580651086675287E-3</v>
      </c>
      <c r="E241" s="68">
        <v>2.3804735925047948E-2</v>
      </c>
      <c r="F241" s="68">
        <v>-4416</v>
      </c>
      <c r="G241" s="202">
        <v>2019</v>
      </c>
      <c r="H241" s="68">
        <v>7</v>
      </c>
      <c r="I241" s="68">
        <v>31119</v>
      </c>
    </row>
    <row r="242" spans="1:11" x14ac:dyDescent="0.2">
      <c r="B242" s="68" t="s">
        <v>742</v>
      </c>
      <c r="C242" s="307">
        <v>1800138</v>
      </c>
      <c r="D242" s="68">
        <v>4.4745912520318676E-3</v>
      </c>
      <c r="E242" s="68">
        <v>1.9233730879508526E-2</v>
      </c>
      <c r="F242" s="68">
        <v>8019</v>
      </c>
      <c r="G242" s="202">
        <v>2019</v>
      </c>
      <c r="H242" s="68">
        <v>8</v>
      </c>
      <c r="I242" s="68">
        <v>39138</v>
      </c>
    </row>
    <row r="243" spans="1:11" x14ac:dyDescent="0.2">
      <c r="B243" s="68" t="s">
        <v>743</v>
      </c>
      <c r="C243" s="307">
        <v>1815615</v>
      </c>
      <c r="D243" s="68">
        <v>8.5976741783129196E-3</v>
      </c>
      <c r="E243" s="68">
        <v>2.341674971478036E-2</v>
      </c>
      <c r="F243" s="68">
        <v>15477</v>
      </c>
      <c r="G243" s="202">
        <v>2019</v>
      </c>
      <c r="H243" s="68">
        <v>9</v>
      </c>
      <c r="I243" s="68">
        <v>54615</v>
      </c>
    </row>
    <row r="244" spans="1:11" x14ac:dyDescent="0.2">
      <c r="B244" s="68" t="s">
        <v>744</v>
      </c>
      <c r="C244" s="307">
        <v>1828691</v>
      </c>
      <c r="D244" s="68">
        <v>7.201967377445051E-3</v>
      </c>
      <c r="E244" s="68">
        <v>2.5673081992553692E-2</v>
      </c>
      <c r="F244" s="68">
        <v>13076</v>
      </c>
      <c r="G244" s="202">
        <v>2019</v>
      </c>
      <c r="H244" s="68">
        <v>10</v>
      </c>
      <c r="I244" s="68">
        <v>67691</v>
      </c>
    </row>
    <row r="245" spans="1:11" x14ac:dyDescent="0.2">
      <c r="B245" s="68" t="s">
        <v>745</v>
      </c>
      <c r="C245" s="307">
        <v>1840150</v>
      </c>
      <c r="D245" s="68">
        <v>6.2662308722467586E-3</v>
      </c>
      <c r="E245" s="68">
        <v>2.6848790984109749E-2</v>
      </c>
      <c r="F245" s="68">
        <v>11459</v>
      </c>
      <c r="G245" s="202">
        <v>2019</v>
      </c>
      <c r="H245" s="68">
        <v>11</v>
      </c>
      <c r="I245" s="68">
        <v>79150</v>
      </c>
    </row>
    <row r="246" spans="1:11" x14ac:dyDescent="0.2">
      <c r="B246" s="68" t="s">
        <v>746</v>
      </c>
      <c r="C246" s="307">
        <v>1812699</v>
      </c>
      <c r="D246" s="68">
        <v>-1.4917805613672841E-2</v>
      </c>
      <c r="E246" s="68">
        <v>2.9357751277683031E-2</v>
      </c>
      <c r="F246" s="68">
        <v>-27451</v>
      </c>
      <c r="G246" s="202">
        <v>2019</v>
      </c>
      <c r="H246" s="68">
        <v>12</v>
      </c>
      <c r="I246" s="68">
        <v>51699</v>
      </c>
    </row>
    <row r="247" spans="1:11" x14ac:dyDescent="0.2">
      <c r="A247" s="68">
        <v>2020</v>
      </c>
      <c r="B247" s="68" t="s">
        <v>738</v>
      </c>
      <c r="C247" s="307">
        <v>1822293</v>
      </c>
      <c r="D247" s="68">
        <v>5.2926602817124913E-3</v>
      </c>
      <c r="E247" s="68">
        <v>2.4583232596973925E-2</v>
      </c>
      <c r="F247" s="68">
        <v>9594</v>
      </c>
      <c r="G247" s="202">
        <v>2020</v>
      </c>
      <c r="H247" s="68">
        <v>1</v>
      </c>
      <c r="I247" s="68">
        <v>9594</v>
      </c>
      <c r="K247" s="296"/>
    </row>
    <row r="248" spans="1:11" x14ac:dyDescent="0.2">
      <c r="B248" s="68" t="s">
        <v>739</v>
      </c>
      <c r="C248" s="307">
        <v>1837966</v>
      </c>
      <c r="D248" s="68">
        <v>8.6007025214935862E-3</v>
      </c>
      <c r="E248" s="68">
        <v>2.5517329499010533E-2</v>
      </c>
      <c r="F248" s="68">
        <v>15673</v>
      </c>
      <c r="G248" s="202">
        <v>2020</v>
      </c>
      <c r="H248" s="68">
        <v>2</v>
      </c>
      <c r="I248" s="68">
        <v>25267</v>
      </c>
      <c r="K248" s="296"/>
    </row>
    <row r="249" spans="1:11" x14ac:dyDescent="0.2">
      <c r="B249" s="68" t="s">
        <v>677</v>
      </c>
      <c r="C249" s="307">
        <v>1831940</v>
      </c>
      <c r="D249" s="68">
        <v>-3.2786243053462005E-3</v>
      </c>
      <c r="E249" s="68">
        <v>1.9929359784070844E-2</v>
      </c>
      <c r="F249" s="68">
        <v>-6026</v>
      </c>
      <c r="G249" s="202">
        <v>2020</v>
      </c>
      <c r="H249" s="68">
        <v>3</v>
      </c>
      <c r="I249" s="68">
        <v>19241</v>
      </c>
      <c r="K249" s="296"/>
    </row>
    <row r="250" spans="1:11" x14ac:dyDescent="0.2">
      <c r="B250" s="68" t="s">
        <v>733</v>
      </c>
      <c r="C250" s="307">
        <v>1793795</v>
      </c>
      <c r="D250" s="68">
        <v>-2.0822188499623362E-2</v>
      </c>
      <c r="E250" s="68">
        <v>-2.7341771588907937E-3</v>
      </c>
      <c r="F250" s="68">
        <v>-38145</v>
      </c>
      <c r="G250" s="202">
        <v>2020</v>
      </c>
      <c r="H250" s="68">
        <v>4</v>
      </c>
      <c r="I250" s="68">
        <v>-18904</v>
      </c>
      <c r="K250" s="296"/>
    </row>
    <row r="251" spans="1:11" x14ac:dyDescent="0.2">
      <c r="B251" s="68" t="s">
        <v>737</v>
      </c>
      <c r="C251" s="307">
        <v>1770324</v>
      </c>
      <c r="D251" s="68">
        <v>-1.3084549795266409E-2</v>
      </c>
      <c r="E251" s="68">
        <v>-1.5863927229508024E-2</v>
      </c>
      <c r="F251" s="68">
        <v>-23471</v>
      </c>
      <c r="G251" s="202">
        <v>2020</v>
      </c>
      <c r="H251" s="68">
        <v>5</v>
      </c>
      <c r="I251" s="68">
        <v>-42375</v>
      </c>
      <c r="K251" s="296"/>
    </row>
    <row r="252" spans="1:11" x14ac:dyDescent="0.2">
      <c r="B252" s="68" t="s">
        <v>740</v>
      </c>
      <c r="C252" s="307">
        <v>1755765</v>
      </c>
      <c r="D252" s="68">
        <v>-8.2239183335931498E-3</v>
      </c>
      <c r="E252" s="68">
        <v>-2.2693685344287728E-2</v>
      </c>
      <c r="F252" s="68">
        <v>-14559</v>
      </c>
      <c r="G252" s="202">
        <v>2020</v>
      </c>
      <c r="H252" s="68">
        <v>6</v>
      </c>
      <c r="I252" s="68">
        <v>-56934</v>
      </c>
      <c r="K252" s="296"/>
    </row>
    <row r="253" spans="1:11" x14ac:dyDescent="0.2">
      <c r="B253" s="68" t="s">
        <v>741</v>
      </c>
      <c r="C253" s="307">
        <v>1742635</v>
      </c>
      <c r="D253" s="68">
        <v>-7.4782217437983078E-3</v>
      </c>
      <c r="E253" s="68">
        <v>-2.7612005675962337E-2</v>
      </c>
      <c r="F253" s="68">
        <v>-13130</v>
      </c>
      <c r="G253" s="202">
        <v>2020</v>
      </c>
      <c r="H253" s="68">
        <v>7</v>
      </c>
      <c r="I253" s="68">
        <v>-70064</v>
      </c>
      <c r="K253" s="296"/>
    </row>
    <row r="254" spans="1:11" x14ac:dyDescent="0.2">
      <c r="B254" s="68" t="s">
        <v>742</v>
      </c>
      <c r="C254" s="307">
        <v>1758496</v>
      </c>
      <c r="D254" s="68">
        <v>9.1017338685381866E-3</v>
      </c>
      <c r="E254" s="296">
        <v>-2.3132670939672417E-2</v>
      </c>
      <c r="F254" s="68">
        <v>15861</v>
      </c>
      <c r="G254" s="202">
        <v>2020</v>
      </c>
      <c r="H254" s="68">
        <v>8</v>
      </c>
      <c r="I254" s="68">
        <v>-54203</v>
      </c>
      <c r="J254" s="202"/>
      <c r="K254" s="296"/>
    </row>
    <row r="255" spans="1:11" x14ac:dyDescent="0.2">
      <c r="B255" s="68" t="s">
        <v>743</v>
      </c>
      <c r="C255" s="307">
        <v>1769661</v>
      </c>
      <c r="D255" s="68">
        <v>6.3491756591997905E-3</v>
      </c>
      <c r="E255" s="68">
        <v>-2.5310432002379368E-2</v>
      </c>
      <c r="F255" s="68">
        <v>11165</v>
      </c>
      <c r="G255" s="202">
        <v>2020</v>
      </c>
      <c r="H255" s="68">
        <v>9</v>
      </c>
      <c r="I255" s="68">
        <v>-43038</v>
      </c>
      <c r="J255" s="202"/>
      <c r="K255" s="296"/>
    </row>
    <row r="256" spans="1:11" x14ac:dyDescent="0.2">
      <c r="B256" s="68" t="s">
        <v>744</v>
      </c>
      <c r="C256" s="307">
        <v>1788334</v>
      </c>
      <c r="D256" s="68">
        <v>1.0551738440300218E-2</v>
      </c>
      <c r="E256" s="68">
        <v>-2.2068791282945033E-2</v>
      </c>
      <c r="F256" s="68">
        <v>18673</v>
      </c>
      <c r="G256" s="202">
        <v>2020</v>
      </c>
      <c r="H256" s="68">
        <v>10</v>
      </c>
      <c r="I256" s="68">
        <v>-24365</v>
      </c>
      <c r="K256" s="296"/>
    </row>
    <row r="257" spans="1:11" x14ac:dyDescent="0.2">
      <c r="B257" s="68" t="s">
        <v>745</v>
      </c>
      <c r="C257" s="307">
        <v>1805269</v>
      </c>
      <c r="D257" s="68">
        <v>9.4697075602208081E-3</v>
      </c>
      <c r="E257" s="298">
        <v>-1.8955519930440423E-2</v>
      </c>
      <c r="F257" s="68">
        <v>16935</v>
      </c>
      <c r="G257" s="202">
        <v>2020</v>
      </c>
      <c r="H257" s="68">
        <v>11</v>
      </c>
      <c r="I257" s="68">
        <v>-7430</v>
      </c>
      <c r="K257" s="296"/>
    </row>
    <row r="258" spans="1:11" x14ac:dyDescent="0.2">
      <c r="B258" s="68" t="s">
        <v>746</v>
      </c>
      <c r="C258" s="307">
        <v>1780367</v>
      </c>
      <c r="D258" s="68">
        <v>-1.3794066147482686E-2</v>
      </c>
      <c r="E258" s="68">
        <v>-1.7836386515356351E-2</v>
      </c>
      <c r="F258" s="68">
        <v>-24902</v>
      </c>
      <c r="G258" s="202">
        <v>2020</v>
      </c>
      <c r="H258" s="68">
        <v>12</v>
      </c>
      <c r="I258" s="68">
        <v>-32332</v>
      </c>
      <c r="K258" s="296"/>
    </row>
    <row r="259" spans="1:11" x14ac:dyDescent="0.2">
      <c r="A259" s="68">
        <v>2021</v>
      </c>
      <c r="B259" s="68" t="s">
        <v>738</v>
      </c>
      <c r="C259" s="307">
        <v>1787122</v>
      </c>
      <c r="D259" s="68">
        <v>3.7941615408507712E-3</v>
      </c>
      <c r="E259" s="68">
        <v>-1.9300408880459918E-2</v>
      </c>
      <c r="F259" s="68">
        <v>6755</v>
      </c>
      <c r="G259" s="202">
        <v>2021</v>
      </c>
      <c r="H259" s="68">
        <v>1</v>
      </c>
      <c r="I259" s="68">
        <v>6755</v>
      </c>
      <c r="K259" s="296"/>
    </row>
    <row r="260" spans="1:11" x14ac:dyDescent="0.2">
      <c r="B260" s="68" t="s">
        <v>739</v>
      </c>
      <c r="C260" s="307">
        <v>1800733</v>
      </c>
      <c r="D260" s="68">
        <v>7.6161560318770416E-3</v>
      </c>
      <c r="E260" s="68">
        <v>-2.0257719674901531E-2</v>
      </c>
      <c r="F260" s="68">
        <v>13611</v>
      </c>
      <c r="G260" s="202">
        <v>2021</v>
      </c>
      <c r="H260" s="68">
        <v>2</v>
      </c>
      <c r="I260" s="68">
        <v>20366</v>
      </c>
      <c r="K260" s="296"/>
    </row>
    <row r="261" spans="1:11" x14ac:dyDescent="0.2">
      <c r="B261" s="68" t="s">
        <v>677</v>
      </c>
      <c r="C261" s="307">
        <v>1803619</v>
      </c>
      <c r="D261" s="68">
        <v>1.6026806861428877E-3</v>
      </c>
      <c r="E261" s="68">
        <v>-1.5459567453082523E-2</v>
      </c>
      <c r="F261" s="68">
        <v>2886</v>
      </c>
      <c r="G261" s="202">
        <v>2021</v>
      </c>
      <c r="H261" s="68">
        <v>3</v>
      </c>
      <c r="I261" s="68">
        <v>23252</v>
      </c>
    </row>
    <row r="262" spans="1:11" x14ac:dyDescent="0.2">
      <c r="B262" s="68" t="s">
        <v>733</v>
      </c>
      <c r="C262" s="307">
        <v>1810884</v>
      </c>
      <c r="D262" s="68">
        <v>4.0280125680645096E-3</v>
      </c>
      <c r="E262" s="68">
        <v>9.5267296430194826E-3</v>
      </c>
      <c r="F262" s="68">
        <v>7265</v>
      </c>
      <c r="G262" s="202">
        <v>2021</v>
      </c>
      <c r="H262" s="68">
        <v>4</v>
      </c>
      <c r="I262" s="68">
        <v>30517</v>
      </c>
    </row>
    <row r="263" spans="1:11" x14ac:dyDescent="0.2">
      <c r="B263" s="68" t="s">
        <v>737</v>
      </c>
      <c r="C263" s="307">
        <v>1815607</v>
      </c>
      <c r="D263" s="68">
        <v>2.608118465898368E-3</v>
      </c>
      <c r="E263" s="68">
        <v>2.5578933573741303E-2</v>
      </c>
      <c r="F263" s="68">
        <v>4723</v>
      </c>
      <c r="G263" s="202">
        <v>2021</v>
      </c>
      <c r="H263" s="68">
        <v>5</v>
      </c>
      <c r="I263" s="68">
        <v>35240</v>
      </c>
    </row>
    <row r="264" spans="1:11" x14ac:dyDescent="0.2">
      <c r="B264" s="68" t="s">
        <v>740</v>
      </c>
      <c r="C264" s="307">
        <v>1820785</v>
      </c>
      <c r="D264" s="68">
        <v>2.8519387730934209E-3</v>
      </c>
      <c r="E264" s="68">
        <v>3.703229076784198E-2</v>
      </c>
      <c r="F264" s="68">
        <v>5178</v>
      </c>
      <c r="G264" s="202">
        <v>2021</v>
      </c>
      <c r="H264" s="68">
        <v>6</v>
      </c>
      <c r="I264" s="68">
        <v>40418</v>
      </c>
    </row>
    <row r="265" spans="1:11" x14ac:dyDescent="0.2">
      <c r="B265" s="68" t="s">
        <v>741</v>
      </c>
      <c r="C265" s="307">
        <v>1826575</v>
      </c>
      <c r="D265" s="68">
        <v>3.1799471107241128E-3</v>
      </c>
      <c r="E265" s="68">
        <v>4.8168434583260478E-2</v>
      </c>
      <c r="F265" s="68">
        <v>5790</v>
      </c>
      <c r="G265" s="202">
        <v>2021</v>
      </c>
      <c r="H265" s="68">
        <v>7</v>
      </c>
      <c r="I265" s="68">
        <v>46208</v>
      </c>
    </row>
    <row r="266" spans="1:11" x14ac:dyDescent="0.2">
      <c r="B266" s="68" t="s">
        <v>742</v>
      </c>
      <c r="C266" s="307">
        <v>1837975</v>
      </c>
      <c r="D266" s="68">
        <v>6.2411891107674311E-3</v>
      </c>
      <c r="E266" s="68">
        <v>4.5197145742725597E-2</v>
      </c>
      <c r="F266" s="68">
        <v>11400</v>
      </c>
      <c r="G266" s="202">
        <v>2021</v>
      </c>
      <c r="H266" s="68">
        <v>8</v>
      </c>
      <c r="I266" s="68">
        <v>57608</v>
      </c>
    </row>
    <row r="267" spans="1:11" x14ac:dyDescent="0.2">
      <c r="B267" s="68" t="s">
        <v>743</v>
      </c>
      <c r="C267" s="307">
        <v>1847731</v>
      </c>
      <c r="D267" s="68">
        <v>5.3080156150111524E-3</v>
      </c>
      <c r="E267" s="68">
        <v>4.4115793928893643E-2</v>
      </c>
      <c r="F267" s="68">
        <v>9756</v>
      </c>
      <c r="G267" s="202">
        <v>2021</v>
      </c>
      <c r="H267" s="68">
        <v>9</v>
      </c>
      <c r="I267" s="68">
        <v>67364</v>
      </c>
    </row>
    <row r="268" spans="1:11" x14ac:dyDescent="0.2">
      <c r="B268" s="68" t="s">
        <v>744</v>
      </c>
      <c r="C268" s="307">
        <v>1858235</v>
      </c>
      <c r="D268" s="68">
        <v>5.6848101807027707E-3</v>
      </c>
      <c r="E268" s="68">
        <v>3.9087217488455783E-2</v>
      </c>
      <c r="F268" s="68">
        <v>10504</v>
      </c>
      <c r="G268" s="202">
        <v>2021</v>
      </c>
      <c r="H268" s="68">
        <v>10</v>
      </c>
      <c r="I268" s="68">
        <v>77868</v>
      </c>
    </row>
    <row r="269" spans="1:11" x14ac:dyDescent="0.2">
      <c r="B269" s="68" t="s">
        <v>745</v>
      </c>
      <c r="C269" s="307">
        <v>1873476</v>
      </c>
      <c r="D269" s="68">
        <v>8.2018689778202702E-3</v>
      </c>
      <c r="E269" s="68">
        <v>3.7782180938131571E-2</v>
      </c>
      <c r="F269" s="68">
        <v>15241</v>
      </c>
      <c r="G269" s="202">
        <v>2021</v>
      </c>
      <c r="H269" s="68">
        <v>11</v>
      </c>
      <c r="I269" s="68">
        <v>93109</v>
      </c>
    </row>
    <row r="270" spans="1:11" x14ac:dyDescent="0.2">
      <c r="B270" s="68" t="s">
        <v>746</v>
      </c>
      <c r="C270" s="307">
        <v>1849999</v>
      </c>
      <c r="D270" s="68">
        <v>-1.253125206834782E-2</v>
      </c>
      <c r="E270" s="68">
        <v>3.911103721873066E-2</v>
      </c>
      <c r="F270" s="68">
        <v>-23477</v>
      </c>
      <c r="G270" s="202">
        <v>2021</v>
      </c>
      <c r="H270" s="68">
        <v>12</v>
      </c>
      <c r="I270" s="68">
        <v>69632</v>
      </c>
    </row>
    <row r="271" spans="1:11" x14ac:dyDescent="0.2">
      <c r="G271" s="202"/>
    </row>
    <row r="272" spans="1:11" x14ac:dyDescent="0.2">
      <c r="G272" s="202"/>
    </row>
    <row r="273" spans="7:7" x14ac:dyDescent="0.2">
      <c r="G273" s="202"/>
    </row>
    <row r="274" spans="7:7" x14ac:dyDescent="0.2">
      <c r="G274" s="202"/>
    </row>
    <row r="275" spans="7:7" x14ac:dyDescent="0.2">
      <c r="G275" s="202"/>
    </row>
    <row r="276" spans="7:7" x14ac:dyDescent="0.2">
      <c r="G276" s="202"/>
    </row>
    <row r="277" spans="7:7" x14ac:dyDescent="0.2">
      <c r="G277" s="202"/>
    </row>
    <row r="278" spans="7:7" x14ac:dyDescent="0.2">
      <c r="G278" s="202"/>
    </row>
    <row r="279" spans="7:7" x14ac:dyDescent="0.2">
      <c r="G279" s="202"/>
    </row>
    <row r="280" spans="7:7" x14ac:dyDescent="0.2">
      <c r="G280" s="202"/>
    </row>
    <row r="281" spans="7:7" x14ac:dyDescent="0.2">
      <c r="G281" s="202"/>
    </row>
    <row r="282" spans="7:7" x14ac:dyDescent="0.2">
      <c r="G282" s="202"/>
    </row>
    <row r="283" spans="7:7" x14ac:dyDescent="0.2">
      <c r="G283" s="202"/>
    </row>
    <row r="284" spans="7:7" x14ac:dyDescent="0.2">
      <c r="G284" s="202"/>
    </row>
    <row r="285" spans="7:7" x14ac:dyDescent="0.2">
      <c r="G285" s="202"/>
    </row>
    <row r="286" spans="7:7" x14ac:dyDescent="0.2">
      <c r="G286" s="202"/>
    </row>
    <row r="287" spans="7:7" x14ac:dyDescent="0.2">
      <c r="G287" s="202"/>
    </row>
    <row r="288" spans="7:7" x14ac:dyDescent="0.2">
      <c r="G288" s="202"/>
    </row>
    <row r="289" spans="7:7" x14ac:dyDescent="0.2">
      <c r="G289" s="202"/>
    </row>
    <row r="290" spans="7:7" x14ac:dyDescent="0.2">
      <c r="G290" s="202"/>
    </row>
    <row r="291" spans="7:7" x14ac:dyDescent="0.2">
      <c r="G291" s="202"/>
    </row>
    <row r="292" spans="7:7" x14ac:dyDescent="0.2">
      <c r="G292" s="202"/>
    </row>
    <row r="293" spans="7:7" x14ac:dyDescent="0.2">
      <c r="G293" s="202"/>
    </row>
    <row r="294" spans="7:7" x14ac:dyDescent="0.2">
      <c r="G294" s="202"/>
    </row>
    <row r="295" spans="7:7" x14ac:dyDescent="0.2">
      <c r="G295" s="202"/>
    </row>
    <row r="296" spans="7:7" x14ac:dyDescent="0.2">
      <c r="G296" s="202"/>
    </row>
    <row r="297" spans="7:7" x14ac:dyDescent="0.2">
      <c r="G297" s="202"/>
    </row>
    <row r="298" spans="7:7" x14ac:dyDescent="0.2">
      <c r="G298" s="202"/>
    </row>
    <row r="299" spans="7:7" x14ac:dyDescent="0.2">
      <c r="G299" s="202"/>
    </row>
    <row r="300" spans="7:7" x14ac:dyDescent="0.2">
      <c r="G300" s="202"/>
    </row>
    <row r="301" spans="7:7" x14ac:dyDescent="0.2">
      <c r="G301" s="202"/>
    </row>
    <row r="302" spans="7:7" x14ac:dyDescent="0.2">
      <c r="G302" s="202"/>
    </row>
    <row r="303" spans="7:7" x14ac:dyDescent="0.2">
      <c r="G303" s="202"/>
    </row>
    <row r="304" spans="7:7" x14ac:dyDescent="0.2">
      <c r="G304" s="202"/>
    </row>
    <row r="305" spans="7:7" x14ac:dyDescent="0.2">
      <c r="G305" s="202"/>
    </row>
    <row r="306" spans="7:7" x14ac:dyDescent="0.2">
      <c r="G306" s="202"/>
    </row>
    <row r="307" spans="7:7" x14ac:dyDescent="0.2">
      <c r="G307" s="202"/>
    </row>
    <row r="308" spans="7:7" x14ac:dyDescent="0.2">
      <c r="G308" s="202"/>
    </row>
    <row r="309" spans="7:7" x14ac:dyDescent="0.2">
      <c r="G309" s="202"/>
    </row>
    <row r="310" spans="7:7" x14ac:dyDescent="0.2">
      <c r="G310" s="202"/>
    </row>
    <row r="311" spans="7:7" x14ac:dyDescent="0.2">
      <c r="G311" s="202"/>
    </row>
    <row r="312" spans="7:7" x14ac:dyDescent="0.2">
      <c r="G312" s="202"/>
    </row>
    <row r="313" spans="7:7" x14ac:dyDescent="0.2">
      <c r="G313" s="202"/>
    </row>
    <row r="314" spans="7:7" x14ac:dyDescent="0.2">
      <c r="G314" s="202"/>
    </row>
    <row r="315" spans="7:7" x14ac:dyDescent="0.2">
      <c r="G315" s="202"/>
    </row>
    <row r="316" spans="7:7" x14ac:dyDescent="0.2">
      <c r="G316" s="202"/>
    </row>
    <row r="317" spans="7:7" x14ac:dyDescent="0.2">
      <c r="G317" s="202"/>
    </row>
    <row r="318" spans="7:7" x14ac:dyDescent="0.2">
      <c r="G318" s="202"/>
    </row>
    <row r="319" spans="7:7" x14ac:dyDescent="0.2">
      <c r="G319" s="202"/>
    </row>
    <row r="320" spans="7:7" x14ac:dyDescent="0.2">
      <c r="G320" s="202"/>
    </row>
    <row r="321" spans="7:7" x14ac:dyDescent="0.2">
      <c r="G321" s="202"/>
    </row>
    <row r="322" spans="7:7" x14ac:dyDescent="0.2">
      <c r="G322" s="202"/>
    </row>
    <row r="323" spans="7:7" x14ac:dyDescent="0.2">
      <c r="G323" s="202"/>
    </row>
    <row r="324" spans="7:7" x14ac:dyDescent="0.2">
      <c r="G324" s="202"/>
    </row>
    <row r="325" spans="7:7" x14ac:dyDescent="0.2">
      <c r="G325" s="202"/>
    </row>
    <row r="326" spans="7:7" x14ac:dyDescent="0.2">
      <c r="G326" s="202"/>
    </row>
    <row r="327" spans="7:7" x14ac:dyDescent="0.2">
      <c r="G327" s="202"/>
    </row>
    <row r="328" spans="7:7" x14ac:dyDescent="0.2">
      <c r="G328" s="202"/>
    </row>
    <row r="329" spans="7:7" x14ac:dyDescent="0.2">
      <c r="G329" s="202"/>
    </row>
    <row r="330" spans="7:7" x14ac:dyDescent="0.2">
      <c r="G330" s="202"/>
    </row>
    <row r="331" spans="7:7" x14ac:dyDescent="0.2">
      <c r="G331" s="202"/>
    </row>
    <row r="332" spans="7:7" x14ac:dyDescent="0.2">
      <c r="G332" s="202"/>
    </row>
    <row r="333" spans="7:7" x14ac:dyDescent="0.2">
      <c r="G333" s="202"/>
    </row>
    <row r="334" spans="7:7" x14ac:dyDescent="0.2">
      <c r="G334" s="202"/>
    </row>
    <row r="335" spans="7:7" x14ac:dyDescent="0.2">
      <c r="G335" s="202"/>
    </row>
    <row r="336" spans="7:7" x14ac:dyDescent="0.2">
      <c r="G336" s="202"/>
    </row>
    <row r="337" spans="7:7" x14ac:dyDescent="0.2">
      <c r="G337" s="202"/>
    </row>
    <row r="338" spans="7:7" x14ac:dyDescent="0.2">
      <c r="G338" s="202"/>
    </row>
    <row r="339" spans="7:7" x14ac:dyDescent="0.2">
      <c r="G339" s="202"/>
    </row>
    <row r="340" spans="7:7" x14ac:dyDescent="0.2">
      <c r="G340" s="202"/>
    </row>
    <row r="341" spans="7:7" x14ac:dyDescent="0.2">
      <c r="G341" s="202"/>
    </row>
    <row r="342" spans="7:7" x14ac:dyDescent="0.2">
      <c r="G342" s="202"/>
    </row>
    <row r="343" spans="7:7" x14ac:dyDescent="0.2">
      <c r="G343" s="202"/>
    </row>
    <row r="344" spans="7:7" x14ac:dyDescent="0.2">
      <c r="G344" s="202"/>
    </row>
    <row r="345" spans="7:7" x14ac:dyDescent="0.2">
      <c r="G345" s="202"/>
    </row>
    <row r="346" spans="7:7" x14ac:dyDescent="0.2">
      <c r="G346" s="202"/>
    </row>
    <row r="347" spans="7:7" x14ac:dyDescent="0.2">
      <c r="G347" s="202"/>
    </row>
    <row r="348" spans="7:7" x14ac:dyDescent="0.2">
      <c r="G348" s="202"/>
    </row>
    <row r="349" spans="7:7" x14ac:dyDescent="0.2">
      <c r="G349" s="202"/>
    </row>
    <row r="350" spans="7:7" x14ac:dyDescent="0.2">
      <c r="G350" s="202"/>
    </row>
    <row r="351" spans="7:7" x14ac:dyDescent="0.2">
      <c r="G351" s="202"/>
    </row>
    <row r="352" spans="7:7" x14ac:dyDescent="0.2">
      <c r="G352" s="202"/>
    </row>
    <row r="353" spans="7:7" x14ac:dyDescent="0.2">
      <c r="G353" s="202"/>
    </row>
    <row r="354" spans="7:7" x14ac:dyDescent="0.2">
      <c r="G354" s="202"/>
    </row>
    <row r="355" spans="7:7" x14ac:dyDescent="0.2">
      <c r="G355" s="202"/>
    </row>
    <row r="356" spans="7:7" x14ac:dyDescent="0.2">
      <c r="G356" s="202"/>
    </row>
    <row r="357" spans="7:7" x14ac:dyDescent="0.2">
      <c r="G357" s="202"/>
    </row>
    <row r="358" spans="7:7" x14ac:dyDescent="0.2">
      <c r="G358" s="202"/>
    </row>
    <row r="359" spans="7:7" x14ac:dyDescent="0.2">
      <c r="G359" s="202"/>
    </row>
    <row r="360" spans="7:7" x14ac:dyDescent="0.2">
      <c r="G360" s="202"/>
    </row>
    <row r="361" spans="7:7" x14ac:dyDescent="0.2">
      <c r="G361" s="202"/>
    </row>
    <row r="362" spans="7:7" x14ac:dyDescent="0.2">
      <c r="G362" s="202"/>
    </row>
    <row r="363" spans="7:7" x14ac:dyDescent="0.2">
      <c r="G363" s="202"/>
    </row>
    <row r="364" spans="7:7" x14ac:dyDescent="0.2">
      <c r="G364" s="202"/>
    </row>
    <row r="365" spans="7:7" x14ac:dyDescent="0.2">
      <c r="G365" s="202"/>
    </row>
    <row r="366" spans="7:7" x14ac:dyDescent="0.2">
      <c r="G366" s="202"/>
    </row>
    <row r="367" spans="7:7" x14ac:dyDescent="0.2">
      <c r="G367" s="202"/>
    </row>
    <row r="368" spans="7:7" x14ac:dyDescent="0.2">
      <c r="G368" s="202"/>
    </row>
    <row r="369" spans="7:7" x14ac:dyDescent="0.2">
      <c r="G369" s="202"/>
    </row>
    <row r="370" spans="7:7" x14ac:dyDescent="0.2">
      <c r="G370" s="202"/>
    </row>
    <row r="371" spans="7:7" x14ac:dyDescent="0.2">
      <c r="G371" s="202"/>
    </row>
    <row r="372" spans="7:7" x14ac:dyDescent="0.2">
      <c r="G372" s="202"/>
    </row>
    <row r="373" spans="7:7" x14ac:dyDescent="0.2">
      <c r="G373" s="202"/>
    </row>
    <row r="374" spans="7:7" x14ac:dyDescent="0.2">
      <c r="G374" s="202"/>
    </row>
    <row r="375" spans="7:7" x14ac:dyDescent="0.2">
      <c r="G375" s="202"/>
    </row>
    <row r="376" spans="7:7" x14ac:dyDescent="0.2">
      <c r="G376" s="202"/>
    </row>
    <row r="377" spans="7:7" x14ac:dyDescent="0.2">
      <c r="G377" s="202"/>
    </row>
    <row r="378" spans="7:7" x14ac:dyDescent="0.2">
      <c r="G378" s="202"/>
    </row>
    <row r="379" spans="7:7" x14ac:dyDescent="0.2">
      <c r="G379" s="202"/>
    </row>
    <row r="380" spans="7:7" x14ac:dyDescent="0.2">
      <c r="G380" s="202"/>
    </row>
    <row r="381" spans="7:7" x14ac:dyDescent="0.2">
      <c r="G381" s="202"/>
    </row>
    <row r="382" spans="7:7" x14ac:dyDescent="0.2">
      <c r="G382" s="202"/>
    </row>
    <row r="383" spans="7:7" x14ac:dyDescent="0.2">
      <c r="G383" s="202"/>
    </row>
    <row r="384" spans="7:7" x14ac:dyDescent="0.2">
      <c r="G384" s="202"/>
    </row>
    <row r="385" spans="7:7" x14ac:dyDescent="0.2">
      <c r="G385" s="202"/>
    </row>
    <row r="386" spans="7:7" x14ac:dyDescent="0.2">
      <c r="G386" s="202"/>
    </row>
    <row r="387" spans="7:7" x14ac:dyDescent="0.2">
      <c r="G387" s="202"/>
    </row>
    <row r="388" spans="7:7" x14ac:dyDescent="0.2">
      <c r="G388" s="202"/>
    </row>
    <row r="389" spans="7:7" x14ac:dyDescent="0.2">
      <c r="G389" s="202"/>
    </row>
    <row r="390" spans="7:7" x14ac:dyDescent="0.2">
      <c r="G390" s="202"/>
    </row>
    <row r="391" spans="7:7" x14ac:dyDescent="0.2">
      <c r="G391" s="202"/>
    </row>
    <row r="392" spans="7:7" x14ac:dyDescent="0.2">
      <c r="G392" s="202"/>
    </row>
    <row r="393" spans="7:7" x14ac:dyDescent="0.2">
      <c r="G393" s="202"/>
    </row>
    <row r="394" spans="7:7" x14ac:dyDescent="0.2">
      <c r="G394" s="202"/>
    </row>
    <row r="395" spans="7:7" x14ac:dyDescent="0.2">
      <c r="G395" s="202"/>
    </row>
    <row r="396" spans="7:7" x14ac:dyDescent="0.2">
      <c r="G396" s="202"/>
    </row>
    <row r="397" spans="7:7" x14ac:dyDescent="0.2">
      <c r="G397" s="202"/>
    </row>
    <row r="398" spans="7:7" x14ac:dyDescent="0.2">
      <c r="G398" s="202"/>
    </row>
    <row r="399" spans="7:7" x14ac:dyDescent="0.2">
      <c r="G399" s="202"/>
    </row>
    <row r="400" spans="7:7" x14ac:dyDescent="0.2">
      <c r="G400" s="202"/>
    </row>
    <row r="401" spans="7:7" x14ac:dyDescent="0.2">
      <c r="G401" s="202"/>
    </row>
    <row r="402" spans="7:7" x14ac:dyDescent="0.2">
      <c r="G402" s="202"/>
    </row>
    <row r="403" spans="7:7" x14ac:dyDescent="0.2">
      <c r="G403" s="202"/>
    </row>
    <row r="404" spans="7:7" x14ac:dyDescent="0.2">
      <c r="G404" s="202"/>
    </row>
    <row r="405" spans="7:7" x14ac:dyDescent="0.2">
      <c r="G405" s="202"/>
    </row>
    <row r="406" spans="7:7" x14ac:dyDescent="0.2">
      <c r="G406" s="202"/>
    </row>
    <row r="407" spans="7:7" x14ac:dyDescent="0.2">
      <c r="G407" s="202"/>
    </row>
    <row r="408" spans="7:7" x14ac:dyDescent="0.2">
      <c r="G408" s="202"/>
    </row>
    <row r="409" spans="7:7" x14ac:dyDescent="0.2">
      <c r="G409" s="202"/>
    </row>
    <row r="410" spans="7:7" x14ac:dyDescent="0.2">
      <c r="G410" s="202"/>
    </row>
    <row r="411" spans="7:7" x14ac:dyDescent="0.2">
      <c r="G411" s="202"/>
    </row>
    <row r="412" spans="7:7" x14ac:dyDescent="0.2">
      <c r="G412" s="202"/>
    </row>
    <row r="413" spans="7:7" x14ac:dyDescent="0.2">
      <c r="G413" s="202"/>
    </row>
    <row r="414" spans="7:7" x14ac:dyDescent="0.2">
      <c r="G414" s="202"/>
    </row>
    <row r="415" spans="7:7" x14ac:dyDescent="0.2">
      <c r="G415" s="202"/>
    </row>
    <row r="416" spans="7:7" x14ac:dyDescent="0.2">
      <c r="G416" s="202"/>
    </row>
    <row r="417" spans="7:7" x14ac:dyDescent="0.2">
      <c r="G417" s="202"/>
    </row>
    <row r="418" spans="7:7" x14ac:dyDescent="0.2">
      <c r="G418" s="202"/>
    </row>
    <row r="419" spans="7:7" x14ac:dyDescent="0.2">
      <c r="G419" s="202"/>
    </row>
    <row r="420" spans="7:7" x14ac:dyDescent="0.2">
      <c r="G420" s="202"/>
    </row>
    <row r="421" spans="7:7" x14ac:dyDescent="0.2">
      <c r="G421" s="202"/>
    </row>
    <row r="422" spans="7:7" x14ac:dyDescent="0.2">
      <c r="G422" s="202"/>
    </row>
    <row r="423" spans="7:7" x14ac:dyDescent="0.2">
      <c r="G423" s="202"/>
    </row>
    <row r="424" spans="7:7" x14ac:dyDescent="0.2">
      <c r="G424" s="202"/>
    </row>
    <row r="425" spans="7:7" x14ac:dyDescent="0.2">
      <c r="G425" s="202"/>
    </row>
    <row r="426" spans="7:7" x14ac:dyDescent="0.2">
      <c r="G426" s="202"/>
    </row>
    <row r="427" spans="7:7" x14ac:dyDescent="0.2">
      <c r="G427" s="202"/>
    </row>
    <row r="428" spans="7:7" x14ac:dyDescent="0.2">
      <c r="G428" s="202"/>
    </row>
    <row r="429" spans="7:7" x14ac:dyDescent="0.2">
      <c r="G429" s="202"/>
    </row>
    <row r="430" spans="7:7" x14ac:dyDescent="0.2">
      <c r="G430" s="202"/>
    </row>
    <row r="431" spans="7:7" x14ac:dyDescent="0.2">
      <c r="G431" s="202"/>
    </row>
    <row r="432" spans="7:7" x14ac:dyDescent="0.2">
      <c r="G432" s="202"/>
    </row>
    <row r="433" spans="7:7" x14ac:dyDescent="0.2">
      <c r="G433" s="202"/>
    </row>
    <row r="434" spans="7:7" x14ac:dyDescent="0.2">
      <c r="G434" s="202"/>
    </row>
    <row r="435" spans="7:7" x14ac:dyDescent="0.2">
      <c r="G435" s="202"/>
    </row>
    <row r="436" spans="7:7" x14ac:dyDescent="0.2">
      <c r="G436" s="202"/>
    </row>
    <row r="437" spans="7:7" x14ac:dyDescent="0.2">
      <c r="G437" s="202"/>
    </row>
    <row r="438" spans="7:7" x14ac:dyDescent="0.2">
      <c r="G438" s="202"/>
    </row>
    <row r="439" spans="7:7" x14ac:dyDescent="0.2">
      <c r="G439" s="202"/>
    </row>
    <row r="440" spans="7:7" x14ac:dyDescent="0.2">
      <c r="G440" s="202"/>
    </row>
    <row r="441" spans="7:7" x14ac:dyDescent="0.2">
      <c r="G441" s="202"/>
    </row>
    <row r="442" spans="7:7" x14ac:dyDescent="0.2">
      <c r="G442" s="202"/>
    </row>
    <row r="443" spans="7:7" x14ac:dyDescent="0.2">
      <c r="G443" s="202"/>
    </row>
    <row r="444" spans="7:7" x14ac:dyDescent="0.2">
      <c r="G444" s="202"/>
    </row>
    <row r="445" spans="7:7" x14ac:dyDescent="0.2">
      <c r="G445" s="202"/>
    </row>
  </sheetData>
  <mergeCells count="1">
    <mergeCell ref="H1:I1"/>
  </mergeCells>
  <hyperlinks>
    <hyperlink ref="H1:I1" location="Index!A1" display="Regresar al Índice" xr:uid="{1C7AA6B5-20BE-4E36-B15A-E784D344864B}"/>
  </hyperlinks>
  <pageMargins left="0.7" right="0.7" top="0.75" bottom="0.75" header="0.3" footer="0.3"/>
  <pageSetup paperSize="9" orientation="portrait" horizontalDpi="300" verticalDpi="30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98C8A-B8B3-4EFE-9FE4-807CFAD972AF}">
  <sheetPr codeName="Hoja70"/>
  <dimension ref="A1:I39"/>
  <sheetViews>
    <sheetView topLeftCell="A25" workbookViewId="0"/>
  </sheetViews>
  <sheetFormatPr baseColWidth="10" defaultColWidth="9.140625" defaultRowHeight="14.25" x14ac:dyDescent="0.2"/>
  <cols>
    <col min="1" max="1" width="60.7109375" style="68" customWidth="1"/>
    <col min="2" max="2" width="23.7109375" style="68" customWidth="1"/>
    <col min="3" max="3" width="20.7109375" style="68" customWidth="1"/>
    <col min="4" max="4" width="9.140625" style="68" bestFit="1" customWidth="1"/>
    <col min="5" max="5" width="4.7109375" style="68" customWidth="1"/>
    <col min="6" max="8" width="3.7109375" style="68" customWidth="1"/>
    <col min="9" max="10" width="9.140625" style="68" customWidth="1"/>
    <col min="11" max="16384" width="9.140625" style="68"/>
  </cols>
  <sheetData>
    <row r="1" spans="1:9" x14ac:dyDescent="0.2">
      <c r="A1" s="13" t="s">
        <v>1229</v>
      </c>
      <c r="B1" s="68" t="s">
        <v>54</v>
      </c>
      <c r="C1" s="68" t="s">
        <v>54</v>
      </c>
      <c r="D1" s="68" t="s">
        <v>54</v>
      </c>
      <c r="E1" s="68" t="s">
        <v>54</v>
      </c>
      <c r="F1" s="68" t="s">
        <v>54</v>
      </c>
      <c r="G1" s="68" t="s">
        <v>54</v>
      </c>
      <c r="H1" s="291" t="s">
        <v>38</v>
      </c>
      <c r="I1" s="291"/>
    </row>
    <row r="2" spans="1:9" x14ac:dyDescent="0.2">
      <c r="A2" s="68" t="s">
        <v>152</v>
      </c>
      <c r="B2" s="68" t="s">
        <v>54</v>
      </c>
      <c r="C2" s="68" t="s">
        <v>54</v>
      </c>
      <c r="D2" s="68" t="s">
        <v>54</v>
      </c>
      <c r="E2" s="68" t="s">
        <v>54</v>
      </c>
      <c r="F2" s="68" t="s">
        <v>54</v>
      </c>
      <c r="G2" s="68" t="s">
        <v>54</v>
      </c>
      <c r="H2" s="68" t="s">
        <v>54</v>
      </c>
    </row>
    <row r="6" spans="1:9" x14ac:dyDescent="0.2">
      <c r="A6" s="68" t="s">
        <v>2</v>
      </c>
      <c r="B6" s="68" t="s">
        <v>1131</v>
      </c>
      <c r="C6" s="68" t="s">
        <v>1132</v>
      </c>
      <c r="D6" s="68" t="s">
        <v>655</v>
      </c>
    </row>
    <row r="7" spans="1:9" x14ac:dyDescent="0.2">
      <c r="A7" s="68" t="s">
        <v>1</v>
      </c>
      <c r="B7" s="68">
        <v>20933050</v>
      </c>
      <c r="C7" s="68">
        <v>20620148</v>
      </c>
      <c r="D7" s="202">
        <v>-312902</v>
      </c>
    </row>
    <row r="8" spans="1:9" x14ac:dyDescent="0.2">
      <c r="A8" s="68" t="s">
        <v>9</v>
      </c>
      <c r="B8" s="68">
        <v>3348570</v>
      </c>
      <c r="C8" s="68">
        <v>3312592</v>
      </c>
      <c r="D8" s="202">
        <v>-35978</v>
      </c>
      <c r="E8" s="68">
        <f>_xlfn.RANK.EQ(D8,$D$8:$D$39,0)</f>
        <v>32</v>
      </c>
    </row>
    <row r="9" spans="1:9" x14ac:dyDescent="0.2">
      <c r="A9" s="68" t="s">
        <v>20</v>
      </c>
      <c r="B9" s="68">
        <v>1730346</v>
      </c>
      <c r="C9" s="68">
        <v>1696729</v>
      </c>
      <c r="D9" s="202">
        <v>-33617</v>
      </c>
      <c r="E9" s="68">
        <f t="shared" ref="E9:E39" si="0">_xlfn.RANK.EQ(D9,$D$8:$D$39,0)</f>
        <v>31</v>
      </c>
    </row>
    <row r="10" spans="1:9" x14ac:dyDescent="0.2">
      <c r="A10" s="68" t="s">
        <v>13</v>
      </c>
      <c r="B10" s="68">
        <v>1681296</v>
      </c>
      <c r="C10" s="68">
        <v>1650381</v>
      </c>
      <c r="D10" s="202">
        <v>-30915</v>
      </c>
      <c r="E10" s="68">
        <f t="shared" si="0"/>
        <v>30</v>
      </c>
    </row>
    <row r="11" spans="1:9" x14ac:dyDescent="0.2">
      <c r="A11" s="68" t="s">
        <v>4</v>
      </c>
      <c r="B11" s="68">
        <v>1034409</v>
      </c>
      <c r="C11" s="68">
        <v>1004354</v>
      </c>
      <c r="D11" s="202">
        <v>-30055</v>
      </c>
      <c r="E11" s="68">
        <f t="shared" si="0"/>
        <v>29</v>
      </c>
    </row>
    <row r="12" spans="1:9" x14ac:dyDescent="0.2">
      <c r="A12" s="68" t="s">
        <v>0</v>
      </c>
      <c r="B12" s="68">
        <v>1873476</v>
      </c>
      <c r="C12" s="68">
        <v>1849999</v>
      </c>
      <c r="D12" s="202">
        <v>-23477</v>
      </c>
      <c r="E12" s="68">
        <f t="shared" si="0"/>
        <v>28</v>
      </c>
    </row>
    <row r="13" spans="1:9" x14ac:dyDescent="0.2">
      <c r="A13" s="68" t="s">
        <v>8</v>
      </c>
      <c r="B13" s="68">
        <v>947984</v>
      </c>
      <c r="C13" s="68">
        <v>930477</v>
      </c>
      <c r="D13" s="202">
        <v>-17507</v>
      </c>
      <c r="E13" s="68">
        <f t="shared" si="0"/>
        <v>27</v>
      </c>
    </row>
    <row r="14" spans="1:9" x14ac:dyDescent="0.2">
      <c r="A14" s="68" t="s">
        <v>27</v>
      </c>
      <c r="B14" s="68">
        <v>613497</v>
      </c>
      <c r="C14" s="68">
        <v>596602</v>
      </c>
      <c r="D14" s="202">
        <v>-16895</v>
      </c>
      <c r="E14" s="68">
        <f t="shared" si="0"/>
        <v>26</v>
      </c>
    </row>
    <row r="15" spans="1:9" x14ac:dyDescent="0.2">
      <c r="A15" s="68" t="s">
        <v>14</v>
      </c>
      <c r="B15" s="68">
        <v>1031331</v>
      </c>
      <c r="C15" s="68">
        <v>1014873</v>
      </c>
      <c r="D15" s="202">
        <v>-16458</v>
      </c>
      <c r="E15" s="68">
        <f t="shared" si="0"/>
        <v>25</v>
      </c>
    </row>
    <row r="16" spans="1:9" x14ac:dyDescent="0.2">
      <c r="A16" s="68" t="s">
        <v>10</v>
      </c>
      <c r="B16" s="68">
        <v>803412</v>
      </c>
      <c r="C16" s="68">
        <v>789468</v>
      </c>
      <c r="D16" s="202">
        <v>-13944</v>
      </c>
      <c r="E16" s="68">
        <f t="shared" si="0"/>
        <v>24</v>
      </c>
    </row>
    <row r="17" spans="1:5" x14ac:dyDescent="0.2">
      <c r="A17" s="68" t="s">
        <v>29</v>
      </c>
      <c r="B17" s="68">
        <v>709875</v>
      </c>
      <c r="C17" s="68">
        <v>696086</v>
      </c>
      <c r="D17" s="202">
        <v>-13789</v>
      </c>
      <c r="E17" s="68">
        <f t="shared" si="0"/>
        <v>23</v>
      </c>
    </row>
    <row r="18" spans="1:5" x14ac:dyDescent="0.2">
      <c r="A18" s="68" t="s">
        <v>23</v>
      </c>
      <c r="B18" s="68">
        <v>639432</v>
      </c>
      <c r="C18" s="68">
        <v>628676</v>
      </c>
      <c r="D18" s="202">
        <v>-10756</v>
      </c>
      <c r="E18" s="68">
        <f t="shared" si="0"/>
        <v>22</v>
      </c>
    </row>
    <row r="19" spans="1:5" x14ac:dyDescent="0.2">
      <c r="A19" s="68" t="s">
        <v>24</v>
      </c>
      <c r="B19" s="68">
        <v>442048</v>
      </c>
      <c r="C19" s="68">
        <v>432986</v>
      </c>
      <c r="D19" s="202">
        <v>-9062</v>
      </c>
      <c r="E19" s="68">
        <f t="shared" si="0"/>
        <v>21</v>
      </c>
    </row>
    <row r="20" spans="1:5" x14ac:dyDescent="0.2">
      <c r="A20" s="68" t="s">
        <v>5</v>
      </c>
      <c r="B20" s="68">
        <v>199392</v>
      </c>
      <c r="C20" s="68">
        <v>190885</v>
      </c>
      <c r="D20" s="202">
        <v>-8507</v>
      </c>
      <c r="E20" s="68">
        <f t="shared" si="0"/>
        <v>20</v>
      </c>
    </row>
    <row r="21" spans="1:5" x14ac:dyDescent="0.2">
      <c r="A21" s="68" t="s">
        <v>25</v>
      </c>
      <c r="B21" s="68">
        <v>458236</v>
      </c>
      <c r="C21" s="68">
        <v>451010</v>
      </c>
      <c r="D21" s="202">
        <v>-7226</v>
      </c>
      <c r="E21" s="68">
        <f t="shared" si="0"/>
        <v>19</v>
      </c>
    </row>
    <row r="22" spans="1:5" x14ac:dyDescent="0.2">
      <c r="A22" s="68" t="s">
        <v>3</v>
      </c>
      <c r="B22" s="68">
        <v>340465</v>
      </c>
      <c r="C22" s="68">
        <v>335529</v>
      </c>
      <c r="D22" s="202">
        <v>-4936</v>
      </c>
      <c r="E22" s="68">
        <f t="shared" si="0"/>
        <v>18</v>
      </c>
    </row>
    <row r="23" spans="1:5" x14ac:dyDescent="0.2">
      <c r="A23" s="68" t="s">
        <v>17</v>
      </c>
      <c r="B23" s="68">
        <v>470114</v>
      </c>
      <c r="C23" s="68">
        <v>465270</v>
      </c>
      <c r="D23" s="202">
        <v>-4844</v>
      </c>
      <c r="E23" s="68">
        <f t="shared" si="0"/>
        <v>17</v>
      </c>
    </row>
    <row r="24" spans="1:5" x14ac:dyDescent="0.2">
      <c r="A24" s="68" t="s">
        <v>22</v>
      </c>
      <c r="B24" s="68">
        <v>615837</v>
      </c>
      <c r="C24" s="68">
        <v>611779</v>
      </c>
      <c r="D24" s="202">
        <v>-4058</v>
      </c>
      <c r="E24" s="68">
        <f t="shared" si="0"/>
        <v>16</v>
      </c>
    </row>
    <row r="25" spans="1:5" x14ac:dyDescent="0.2">
      <c r="A25" s="68" t="s">
        <v>16</v>
      </c>
      <c r="B25" s="68">
        <v>244466</v>
      </c>
      <c r="C25" s="68">
        <v>240431</v>
      </c>
      <c r="D25" s="202">
        <v>-4035</v>
      </c>
      <c r="E25" s="68">
        <f t="shared" si="0"/>
        <v>15</v>
      </c>
    </row>
    <row r="26" spans="1:5" x14ac:dyDescent="0.2">
      <c r="A26" s="68" t="s">
        <v>32</v>
      </c>
      <c r="B26" s="68">
        <v>397354</v>
      </c>
      <c r="C26" s="68">
        <v>393339</v>
      </c>
      <c r="D26" s="202">
        <v>-4015</v>
      </c>
      <c r="E26" s="68">
        <f t="shared" si="0"/>
        <v>14</v>
      </c>
    </row>
    <row r="27" spans="1:5" x14ac:dyDescent="0.2">
      <c r="A27" s="68" t="s">
        <v>12</v>
      </c>
      <c r="B27" s="68">
        <v>258213</v>
      </c>
      <c r="C27" s="68">
        <v>254204</v>
      </c>
      <c r="D27" s="202">
        <v>-4009</v>
      </c>
      <c r="E27" s="68">
        <f t="shared" si="0"/>
        <v>13</v>
      </c>
    </row>
    <row r="28" spans="1:5" x14ac:dyDescent="0.2">
      <c r="A28" s="68" t="s">
        <v>28</v>
      </c>
      <c r="B28" s="68">
        <v>213110</v>
      </c>
      <c r="C28" s="68">
        <v>209338</v>
      </c>
      <c r="D28" s="202">
        <v>-3772</v>
      </c>
      <c r="E28" s="68">
        <f t="shared" si="0"/>
        <v>12</v>
      </c>
    </row>
    <row r="29" spans="1:5" x14ac:dyDescent="0.2">
      <c r="A29" s="68" t="s">
        <v>19</v>
      </c>
      <c r="B29" s="68">
        <v>164103</v>
      </c>
      <c r="C29" s="68">
        <v>160665</v>
      </c>
      <c r="D29" s="202">
        <v>-3438</v>
      </c>
      <c r="E29" s="68">
        <f t="shared" si="0"/>
        <v>11</v>
      </c>
    </row>
    <row r="30" spans="1:5" x14ac:dyDescent="0.2">
      <c r="A30" s="68" t="s">
        <v>6</v>
      </c>
      <c r="B30" s="68">
        <v>134083</v>
      </c>
      <c r="C30" s="68">
        <v>131218</v>
      </c>
      <c r="D30" s="202">
        <v>-2865</v>
      </c>
      <c r="E30" s="68">
        <f t="shared" si="0"/>
        <v>10</v>
      </c>
    </row>
    <row r="31" spans="1:5" x14ac:dyDescent="0.2">
      <c r="A31" s="68" t="s">
        <v>21</v>
      </c>
      <c r="B31" s="68">
        <v>213743</v>
      </c>
      <c r="C31" s="68">
        <v>211048</v>
      </c>
      <c r="D31" s="202">
        <v>-2695</v>
      </c>
      <c r="E31" s="68">
        <f t="shared" si="0"/>
        <v>9</v>
      </c>
    </row>
    <row r="32" spans="1:5" x14ac:dyDescent="0.2">
      <c r="A32" s="68" t="s">
        <v>18</v>
      </c>
      <c r="B32" s="68">
        <v>215678</v>
      </c>
      <c r="C32" s="68">
        <v>213192</v>
      </c>
      <c r="D32" s="202">
        <v>-2486</v>
      </c>
      <c r="E32" s="68">
        <f t="shared" si="0"/>
        <v>8</v>
      </c>
    </row>
    <row r="33" spans="1:5" x14ac:dyDescent="0.2">
      <c r="A33" s="68" t="s">
        <v>11</v>
      </c>
      <c r="B33" s="68">
        <v>142842</v>
      </c>
      <c r="C33" s="68">
        <v>140370</v>
      </c>
      <c r="D33" s="202">
        <v>-2472</v>
      </c>
      <c r="E33" s="68">
        <f t="shared" si="0"/>
        <v>7</v>
      </c>
    </row>
    <row r="34" spans="1:5" x14ac:dyDescent="0.2">
      <c r="A34" s="68" t="s">
        <v>30</v>
      </c>
      <c r="B34" s="68">
        <v>105292</v>
      </c>
      <c r="C34" s="68">
        <v>103100</v>
      </c>
      <c r="D34" s="202">
        <v>-2192</v>
      </c>
      <c r="E34" s="68">
        <f t="shared" si="0"/>
        <v>6</v>
      </c>
    </row>
    <row r="35" spans="1:5" x14ac:dyDescent="0.2">
      <c r="A35" s="68" t="s">
        <v>7</v>
      </c>
      <c r="B35" s="68">
        <v>236364</v>
      </c>
      <c r="C35" s="68">
        <v>235059</v>
      </c>
      <c r="D35" s="202">
        <v>-1305</v>
      </c>
      <c r="E35" s="68">
        <f t="shared" si="0"/>
        <v>5</v>
      </c>
    </row>
    <row r="36" spans="1:5" x14ac:dyDescent="0.2">
      <c r="A36" s="68" t="s">
        <v>26</v>
      </c>
      <c r="B36" s="68">
        <v>587453</v>
      </c>
      <c r="C36" s="68">
        <v>586281</v>
      </c>
      <c r="D36" s="202">
        <v>-1172</v>
      </c>
      <c r="E36" s="68">
        <f t="shared" si="0"/>
        <v>4</v>
      </c>
    </row>
    <row r="37" spans="1:5" x14ac:dyDescent="0.2">
      <c r="A37" s="68" t="s">
        <v>33</v>
      </c>
      <c r="B37" s="68">
        <v>197130</v>
      </c>
      <c r="C37" s="68">
        <v>195976</v>
      </c>
      <c r="D37" s="202">
        <v>-1154</v>
      </c>
      <c r="E37" s="68">
        <f t="shared" si="0"/>
        <v>3</v>
      </c>
    </row>
    <row r="38" spans="1:5" x14ac:dyDescent="0.2">
      <c r="A38" s="68" t="s">
        <v>31</v>
      </c>
      <c r="B38" s="68">
        <v>732809</v>
      </c>
      <c r="C38" s="68">
        <v>734685</v>
      </c>
      <c r="D38" s="202">
        <v>1876</v>
      </c>
      <c r="E38" s="68">
        <f t="shared" si="0"/>
        <v>2</v>
      </c>
    </row>
    <row r="39" spans="1:5" x14ac:dyDescent="0.2">
      <c r="A39" s="68" t="s">
        <v>15</v>
      </c>
      <c r="B39" s="68">
        <v>150690</v>
      </c>
      <c r="C39" s="68">
        <v>153546</v>
      </c>
      <c r="D39" s="202">
        <v>2856</v>
      </c>
      <c r="E39" s="68">
        <f t="shared" si="0"/>
        <v>1</v>
      </c>
    </row>
  </sheetData>
  <mergeCells count="1">
    <mergeCell ref="H1:I1"/>
  </mergeCells>
  <hyperlinks>
    <hyperlink ref="H1:I1" location="Index!A1" display="Regresar al Índice" xr:uid="{5E7F9B13-4243-4536-ADDE-44203FB9BE47}"/>
  </hyperlink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FD514-635A-4D79-861B-3F030B181C3C}">
  <sheetPr codeName="Hoja71"/>
  <dimension ref="A1:I39"/>
  <sheetViews>
    <sheetView zoomScaleNormal="100" workbookViewId="0"/>
  </sheetViews>
  <sheetFormatPr baseColWidth="10" defaultColWidth="9.140625" defaultRowHeight="14.25" x14ac:dyDescent="0.2"/>
  <cols>
    <col min="1" max="1" width="60.7109375" style="68" customWidth="1"/>
    <col min="2" max="2" width="23.7109375" style="68" customWidth="1"/>
    <col min="3" max="3" width="20.7109375" style="68" customWidth="1"/>
    <col min="4" max="4" width="11.7109375" style="68" customWidth="1"/>
    <col min="5" max="5" width="4.7109375" style="68" customWidth="1"/>
    <col min="6" max="8" width="3.7109375" style="68" customWidth="1"/>
    <col min="9" max="10" width="9.140625" style="68" customWidth="1"/>
    <col min="11" max="25" width="9" style="68" customWidth="1"/>
    <col min="26" max="16384" width="9.140625" style="68"/>
  </cols>
  <sheetData>
    <row r="1" spans="1:9" x14ac:dyDescent="0.2">
      <c r="A1" s="13" t="s">
        <v>1230</v>
      </c>
      <c r="B1" s="68" t="s">
        <v>54</v>
      </c>
      <c r="C1" s="68" t="s">
        <v>54</v>
      </c>
      <c r="D1" s="68" t="s">
        <v>54</v>
      </c>
      <c r="E1" s="68" t="s">
        <v>54</v>
      </c>
      <c r="F1" s="68" t="s">
        <v>54</v>
      </c>
      <c r="G1" s="68" t="s">
        <v>54</v>
      </c>
      <c r="H1" s="291" t="s">
        <v>38</v>
      </c>
      <c r="I1" s="291"/>
    </row>
    <row r="2" spans="1:9" x14ac:dyDescent="0.2">
      <c r="A2" s="68" t="s">
        <v>152</v>
      </c>
      <c r="B2" s="68" t="s">
        <v>54</v>
      </c>
      <c r="C2" s="68" t="s">
        <v>54</v>
      </c>
      <c r="D2" s="68" t="s">
        <v>54</v>
      </c>
      <c r="E2" s="68" t="s">
        <v>54</v>
      </c>
      <c r="F2" s="68" t="s">
        <v>54</v>
      </c>
      <c r="G2" s="68" t="s">
        <v>54</v>
      </c>
      <c r="H2" s="68" t="s">
        <v>54</v>
      </c>
    </row>
    <row r="6" spans="1:9" x14ac:dyDescent="0.2">
      <c r="A6" s="68" t="s">
        <v>2</v>
      </c>
      <c r="B6" s="68" t="s">
        <v>1131</v>
      </c>
      <c r="C6" s="68" t="s">
        <v>1132</v>
      </c>
      <c r="D6" s="68" t="s">
        <v>656</v>
      </c>
    </row>
    <row r="7" spans="1:9" x14ac:dyDescent="0.2">
      <c r="A7" s="68" t="s">
        <v>5</v>
      </c>
      <c r="B7" s="68">
        <v>199392</v>
      </c>
      <c r="C7" s="68">
        <v>190885</v>
      </c>
      <c r="D7" s="296">
        <v>-4.2664700690097868E-2</v>
      </c>
      <c r="E7" s="68">
        <f>_xlfn.RANK.EQ(D7,$D$7:$D$39,0)</f>
        <v>33</v>
      </c>
    </row>
    <row r="8" spans="1:9" x14ac:dyDescent="0.2">
      <c r="A8" s="68" t="s">
        <v>4</v>
      </c>
      <c r="B8" s="68">
        <v>1034409</v>
      </c>
      <c r="C8" s="68">
        <v>1004354</v>
      </c>
      <c r="D8" s="296">
        <v>-2.9055238305157771E-2</v>
      </c>
      <c r="E8" s="68">
        <f t="shared" ref="E8:E39" si="0">_xlfn.RANK.EQ(D8,$D$7:$D$39,0)</f>
        <v>32</v>
      </c>
    </row>
    <row r="9" spans="1:9" x14ac:dyDescent="0.2">
      <c r="A9" s="68" t="s">
        <v>27</v>
      </c>
      <c r="B9" s="68">
        <v>613497</v>
      </c>
      <c r="C9" s="68">
        <v>596602</v>
      </c>
      <c r="D9" s="296">
        <v>-2.7538846970726838E-2</v>
      </c>
      <c r="E9" s="68">
        <f t="shared" si="0"/>
        <v>31</v>
      </c>
    </row>
    <row r="10" spans="1:9" x14ac:dyDescent="0.2">
      <c r="A10" s="68" t="s">
        <v>6</v>
      </c>
      <c r="B10" s="68">
        <v>134083</v>
      </c>
      <c r="C10" s="68">
        <v>131218</v>
      </c>
      <c r="D10" s="296">
        <v>-2.1367362007114976E-2</v>
      </c>
      <c r="E10" s="68">
        <f t="shared" si="0"/>
        <v>30</v>
      </c>
    </row>
    <row r="11" spans="1:9" x14ac:dyDescent="0.2">
      <c r="A11" s="68" t="s">
        <v>19</v>
      </c>
      <c r="B11" s="68">
        <v>164103</v>
      </c>
      <c r="C11" s="68">
        <v>160665</v>
      </c>
      <c r="D11" s="296">
        <v>-2.0950256850880256E-2</v>
      </c>
      <c r="E11" s="68">
        <f t="shared" si="0"/>
        <v>29</v>
      </c>
    </row>
    <row r="12" spans="1:9" x14ac:dyDescent="0.2">
      <c r="A12" s="68" t="s">
        <v>30</v>
      </c>
      <c r="B12" s="68">
        <v>105292</v>
      </c>
      <c r="C12" s="68">
        <v>103100</v>
      </c>
      <c r="D12" s="296">
        <v>-2.0818295786954377E-2</v>
      </c>
      <c r="E12" s="68">
        <f t="shared" si="0"/>
        <v>28</v>
      </c>
    </row>
    <row r="13" spans="1:9" x14ac:dyDescent="0.2">
      <c r="A13" s="68" t="s">
        <v>24</v>
      </c>
      <c r="B13" s="68">
        <v>442048</v>
      </c>
      <c r="C13" s="68">
        <v>432986</v>
      </c>
      <c r="D13" s="296">
        <v>-2.0500036195164273E-2</v>
      </c>
      <c r="E13" s="68">
        <f t="shared" si="0"/>
        <v>27</v>
      </c>
    </row>
    <row r="14" spans="1:9" x14ac:dyDescent="0.2">
      <c r="A14" s="68" t="s">
        <v>20</v>
      </c>
      <c r="B14" s="68">
        <v>1730346</v>
      </c>
      <c r="C14" s="68">
        <v>1696729</v>
      </c>
      <c r="D14" s="296">
        <v>-1.9427906326249245E-2</v>
      </c>
      <c r="E14" s="68">
        <f t="shared" si="0"/>
        <v>26</v>
      </c>
    </row>
    <row r="15" spans="1:9" x14ac:dyDescent="0.2">
      <c r="A15" s="68" t="s">
        <v>29</v>
      </c>
      <c r="B15" s="68">
        <v>709875</v>
      </c>
      <c r="C15" s="68">
        <v>696086</v>
      </c>
      <c r="D15" s="296">
        <v>-1.9424546575101287E-2</v>
      </c>
      <c r="E15" s="68">
        <f t="shared" si="0"/>
        <v>25</v>
      </c>
    </row>
    <row r="16" spans="1:9" x14ac:dyDescent="0.2">
      <c r="A16" s="68" t="s">
        <v>8</v>
      </c>
      <c r="B16" s="68">
        <v>947984</v>
      </c>
      <c r="C16" s="68">
        <v>930477</v>
      </c>
      <c r="D16" s="296">
        <v>-1.846761126770069E-2</v>
      </c>
      <c r="E16" s="68">
        <f t="shared" si="0"/>
        <v>24</v>
      </c>
    </row>
    <row r="17" spans="1:5" x14ac:dyDescent="0.2">
      <c r="A17" s="68" t="s">
        <v>13</v>
      </c>
      <c r="B17" s="68">
        <v>1681296</v>
      </c>
      <c r="C17" s="68">
        <v>1650381</v>
      </c>
      <c r="D17" s="296">
        <v>-1.8387600993519326E-2</v>
      </c>
      <c r="E17" s="68">
        <f t="shared" si="0"/>
        <v>23</v>
      </c>
    </row>
    <row r="18" spans="1:5" x14ac:dyDescent="0.2">
      <c r="A18" s="68" t="s">
        <v>28</v>
      </c>
      <c r="B18" s="68">
        <v>213110</v>
      </c>
      <c r="C18" s="68">
        <v>209338</v>
      </c>
      <c r="D18" s="296">
        <v>-1.7699779456618603E-2</v>
      </c>
      <c r="E18" s="68">
        <f t="shared" si="0"/>
        <v>22</v>
      </c>
    </row>
    <row r="19" spans="1:5" x14ac:dyDescent="0.2">
      <c r="A19" s="68" t="s">
        <v>10</v>
      </c>
      <c r="B19" s="68">
        <v>803412</v>
      </c>
      <c r="C19" s="68">
        <v>789468</v>
      </c>
      <c r="D19" s="296">
        <v>-1.7355976759122371E-2</v>
      </c>
      <c r="E19" s="68">
        <f t="shared" si="0"/>
        <v>21</v>
      </c>
    </row>
    <row r="20" spans="1:5" x14ac:dyDescent="0.2">
      <c r="A20" s="68" t="s">
        <v>11</v>
      </c>
      <c r="B20" s="68">
        <v>142842</v>
      </c>
      <c r="C20" s="68">
        <v>140370</v>
      </c>
      <c r="D20" s="296">
        <v>-1.7305834418448351E-2</v>
      </c>
      <c r="E20" s="68">
        <f t="shared" si="0"/>
        <v>20</v>
      </c>
    </row>
    <row r="21" spans="1:5" x14ac:dyDescent="0.2">
      <c r="A21" s="68" t="s">
        <v>23</v>
      </c>
      <c r="B21" s="68">
        <v>639432</v>
      </c>
      <c r="C21" s="68">
        <v>628676</v>
      </c>
      <c r="D21" s="296">
        <v>-1.6821178796181613E-2</v>
      </c>
      <c r="E21" s="68">
        <f t="shared" si="0"/>
        <v>19</v>
      </c>
    </row>
    <row r="22" spans="1:5" x14ac:dyDescent="0.2">
      <c r="A22" s="68" t="s">
        <v>16</v>
      </c>
      <c r="B22" s="68">
        <v>244466</v>
      </c>
      <c r="C22" s="68">
        <v>240431</v>
      </c>
      <c r="D22" s="296">
        <v>-1.6505362708924776E-2</v>
      </c>
      <c r="E22" s="68">
        <f t="shared" si="0"/>
        <v>18</v>
      </c>
    </row>
    <row r="23" spans="1:5" x14ac:dyDescent="0.2">
      <c r="A23" s="68" t="s">
        <v>14</v>
      </c>
      <c r="B23" s="68">
        <v>1031331</v>
      </c>
      <c r="C23" s="68">
        <v>1014873</v>
      </c>
      <c r="D23" s="296">
        <v>-1.5958019297393378E-2</v>
      </c>
      <c r="E23" s="68">
        <f t="shared" si="0"/>
        <v>17</v>
      </c>
    </row>
    <row r="24" spans="1:5" x14ac:dyDescent="0.2">
      <c r="A24" s="68" t="s">
        <v>25</v>
      </c>
      <c r="B24" s="68">
        <v>458236</v>
      </c>
      <c r="C24" s="68">
        <v>451010</v>
      </c>
      <c r="D24" s="296">
        <v>-1.5769166979460403E-2</v>
      </c>
      <c r="E24" s="68">
        <f t="shared" si="0"/>
        <v>16</v>
      </c>
    </row>
    <row r="25" spans="1:5" x14ac:dyDescent="0.2">
      <c r="A25" s="68" t="s">
        <v>12</v>
      </c>
      <c r="B25" s="68">
        <v>258213</v>
      </c>
      <c r="C25" s="68">
        <v>254204</v>
      </c>
      <c r="D25" s="296">
        <v>-1.5525941761259099E-2</v>
      </c>
      <c r="E25" s="68">
        <f t="shared" si="0"/>
        <v>15</v>
      </c>
    </row>
    <row r="26" spans="1:5" x14ac:dyDescent="0.2">
      <c r="A26" s="68" t="s">
        <v>1</v>
      </c>
      <c r="B26" s="68">
        <v>20933050</v>
      </c>
      <c r="C26" s="68">
        <v>20620148</v>
      </c>
      <c r="D26" s="296">
        <v>-1.4947750088974088E-2</v>
      </c>
      <c r="E26" s="68">
        <f t="shared" si="0"/>
        <v>14</v>
      </c>
    </row>
    <row r="27" spans="1:5" x14ac:dyDescent="0.2">
      <c r="A27" s="68" t="s">
        <v>3</v>
      </c>
      <c r="B27" s="68">
        <v>340465</v>
      </c>
      <c r="C27" s="68">
        <v>335529</v>
      </c>
      <c r="D27" s="296">
        <v>-1.4497819159091208E-2</v>
      </c>
      <c r="E27" s="68">
        <f t="shared" si="0"/>
        <v>13</v>
      </c>
    </row>
    <row r="28" spans="1:5" x14ac:dyDescent="0.2">
      <c r="A28" s="68" t="s">
        <v>21</v>
      </c>
      <c r="B28" s="68">
        <v>213743</v>
      </c>
      <c r="C28" s="68">
        <v>211048</v>
      </c>
      <c r="D28" s="296">
        <v>-1.2608600047720908E-2</v>
      </c>
      <c r="E28" s="68">
        <f t="shared" si="0"/>
        <v>12</v>
      </c>
    </row>
    <row r="29" spans="1:5" x14ac:dyDescent="0.2">
      <c r="A29" s="68" t="s">
        <v>0</v>
      </c>
      <c r="B29" s="68">
        <v>1873476</v>
      </c>
      <c r="C29" s="68">
        <v>1849999</v>
      </c>
      <c r="D29" s="296">
        <v>-1.253125206834782E-2</v>
      </c>
      <c r="E29" s="68">
        <f t="shared" si="0"/>
        <v>11</v>
      </c>
    </row>
    <row r="30" spans="1:5" x14ac:dyDescent="0.2">
      <c r="A30" s="68" t="s">
        <v>18</v>
      </c>
      <c r="B30" s="68">
        <v>215678</v>
      </c>
      <c r="C30" s="68">
        <v>213192</v>
      </c>
      <c r="D30" s="296">
        <v>-1.1526442196236997E-2</v>
      </c>
      <c r="E30" s="68">
        <f t="shared" si="0"/>
        <v>10</v>
      </c>
    </row>
    <row r="31" spans="1:5" x14ac:dyDescent="0.2">
      <c r="A31" s="68" t="s">
        <v>9</v>
      </c>
      <c r="B31" s="68">
        <v>3348570</v>
      </c>
      <c r="C31" s="68">
        <v>3312592</v>
      </c>
      <c r="D31" s="296">
        <v>-1.0744287860191104E-2</v>
      </c>
      <c r="E31" s="68">
        <f t="shared" si="0"/>
        <v>9</v>
      </c>
    </row>
    <row r="32" spans="1:5" x14ac:dyDescent="0.2">
      <c r="A32" s="68" t="s">
        <v>17</v>
      </c>
      <c r="B32" s="68">
        <v>470114</v>
      </c>
      <c r="C32" s="68">
        <v>465270</v>
      </c>
      <c r="D32" s="296">
        <v>-1.0303883738837838E-2</v>
      </c>
      <c r="E32" s="68">
        <f t="shared" si="0"/>
        <v>8</v>
      </c>
    </row>
    <row r="33" spans="1:5" x14ac:dyDescent="0.2">
      <c r="A33" s="68" t="s">
        <v>32</v>
      </c>
      <c r="B33" s="68">
        <v>397354</v>
      </c>
      <c r="C33" s="68">
        <v>393339</v>
      </c>
      <c r="D33" s="296">
        <v>-1.0104340210492446E-2</v>
      </c>
      <c r="E33" s="68">
        <f t="shared" si="0"/>
        <v>7</v>
      </c>
    </row>
    <row r="34" spans="1:5" x14ac:dyDescent="0.2">
      <c r="A34" s="68" t="s">
        <v>22</v>
      </c>
      <c r="B34" s="68">
        <v>615837</v>
      </c>
      <c r="C34" s="68">
        <v>611779</v>
      </c>
      <c r="D34" s="296">
        <v>-6.5894059629414414E-3</v>
      </c>
      <c r="E34" s="68">
        <f>_xlfn.RANK.EQ(D34,$D$7:$D$39,0)</f>
        <v>6</v>
      </c>
    </row>
    <row r="35" spans="1:5" x14ac:dyDescent="0.2">
      <c r="A35" s="68" t="s">
        <v>33</v>
      </c>
      <c r="B35" s="68">
        <v>197130</v>
      </c>
      <c r="C35" s="68">
        <v>195976</v>
      </c>
      <c r="D35" s="296">
        <v>-5.8540049713386999E-3</v>
      </c>
      <c r="E35" s="68">
        <f t="shared" si="0"/>
        <v>5</v>
      </c>
    </row>
    <row r="36" spans="1:5" x14ac:dyDescent="0.2">
      <c r="A36" s="68" t="s">
        <v>7</v>
      </c>
      <c r="B36" s="68">
        <v>236364</v>
      </c>
      <c r="C36" s="68">
        <v>235059</v>
      </c>
      <c r="D36" s="296">
        <v>-5.5211453520840337E-3</v>
      </c>
      <c r="E36" s="68">
        <f t="shared" si="0"/>
        <v>4</v>
      </c>
    </row>
    <row r="37" spans="1:5" x14ac:dyDescent="0.2">
      <c r="A37" s="68" t="s">
        <v>26</v>
      </c>
      <c r="B37" s="68">
        <v>587453</v>
      </c>
      <c r="C37" s="68">
        <v>586281</v>
      </c>
      <c r="D37" s="296">
        <v>-1.9950532212790195E-3</v>
      </c>
      <c r="E37" s="68">
        <f t="shared" si="0"/>
        <v>3</v>
      </c>
    </row>
    <row r="38" spans="1:5" x14ac:dyDescent="0.2">
      <c r="A38" s="68" t="s">
        <v>31</v>
      </c>
      <c r="B38" s="68">
        <v>732809</v>
      </c>
      <c r="C38" s="68">
        <v>734685</v>
      </c>
      <c r="D38" s="296">
        <v>2.5600122269240355E-3</v>
      </c>
      <c r="E38" s="68">
        <f t="shared" si="0"/>
        <v>2</v>
      </c>
    </row>
    <row r="39" spans="1:5" x14ac:dyDescent="0.2">
      <c r="A39" s="68" t="s">
        <v>15</v>
      </c>
      <c r="B39" s="68">
        <v>150690</v>
      </c>
      <c r="C39" s="68">
        <v>153546</v>
      </c>
      <c r="D39" s="296">
        <v>1.8952817041608672E-2</v>
      </c>
      <c r="E39" s="68">
        <f t="shared" si="0"/>
        <v>1</v>
      </c>
    </row>
  </sheetData>
  <mergeCells count="1">
    <mergeCell ref="H1:I1"/>
  </mergeCells>
  <hyperlinks>
    <hyperlink ref="H1:I1" location="Index!A1" display="Regresar al Índice" xr:uid="{B53F8419-EEFE-4EE9-8C99-FEE29E066B39}"/>
  </hyperlink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I142"/>
  <sheetViews>
    <sheetView zoomScale="106" zoomScaleNormal="106" workbookViewId="0"/>
  </sheetViews>
  <sheetFormatPr baseColWidth="10" defaultColWidth="10.85546875" defaultRowHeight="14.25" x14ac:dyDescent="0.2"/>
  <cols>
    <col min="1" max="1" width="46.140625" style="25" customWidth="1"/>
    <col min="2" max="2" width="13" style="25" bestFit="1" customWidth="1"/>
    <col min="3" max="3" width="14.5703125" style="25" customWidth="1"/>
    <col min="4" max="5" width="11" style="25" bestFit="1" customWidth="1"/>
    <col min="6" max="7" width="10.85546875" style="25"/>
    <col min="8" max="13" width="10.85546875" style="25" customWidth="1"/>
    <col min="14" max="16384" width="10.85546875" style="25"/>
  </cols>
  <sheetData>
    <row r="1" spans="1:9" x14ac:dyDescent="0.2">
      <c r="A1" s="13" t="s">
        <v>1172</v>
      </c>
      <c r="H1" s="291" t="s">
        <v>38</v>
      </c>
      <c r="I1" s="291"/>
    </row>
    <row r="2" spans="1:9" x14ac:dyDescent="0.2">
      <c r="A2" s="235" t="s">
        <v>278</v>
      </c>
    </row>
    <row r="5" spans="1:9" s="123" customFormat="1" ht="45.75" thickBot="1" x14ac:dyDescent="0.25">
      <c r="A5" s="222" t="s">
        <v>293</v>
      </c>
      <c r="B5" s="223" t="s">
        <v>932</v>
      </c>
      <c r="C5" s="223" t="s">
        <v>985</v>
      </c>
      <c r="D5" s="222" t="s">
        <v>34</v>
      </c>
      <c r="E5" s="222" t="s">
        <v>280</v>
      </c>
    </row>
    <row r="6" spans="1:9" s="123" customFormat="1" ht="18" customHeight="1" thickBot="1" x14ac:dyDescent="0.25">
      <c r="A6" s="225" t="s">
        <v>987</v>
      </c>
      <c r="B6" s="226">
        <v>40</v>
      </c>
      <c r="C6" s="226">
        <v>41</v>
      </c>
      <c r="D6" s="226">
        <f>C6-B6</f>
        <v>1</v>
      </c>
      <c r="E6" s="227">
        <f>C6/B6-1</f>
        <v>2.4999999999999911E-2</v>
      </c>
    </row>
    <row r="7" spans="1:9" ht="18" customHeight="1" thickBot="1" x14ac:dyDescent="0.25">
      <c r="A7" s="225" t="s">
        <v>988</v>
      </c>
      <c r="B7" s="226">
        <v>54189</v>
      </c>
      <c r="C7" s="226">
        <v>50554</v>
      </c>
      <c r="D7" s="226">
        <f t="shared" ref="D7:D15" si="0">C7-B7</f>
        <v>-3635</v>
      </c>
      <c r="E7" s="227">
        <f t="shared" ref="E7:E15" si="1">C7/B7-1</f>
        <v>-6.7080034693387969E-2</v>
      </c>
    </row>
    <row r="8" spans="1:9" ht="18" customHeight="1" thickBot="1" x14ac:dyDescent="0.25">
      <c r="A8" s="225" t="s">
        <v>989</v>
      </c>
      <c r="B8" s="226">
        <v>234220</v>
      </c>
      <c r="C8" s="226">
        <v>228266</v>
      </c>
      <c r="D8" s="226">
        <f t="shared" si="0"/>
        <v>-5954</v>
      </c>
      <c r="E8" s="227">
        <f t="shared" si="1"/>
        <v>-2.5420544786952437E-2</v>
      </c>
    </row>
    <row r="9" spans="1:9" ht="18" customHeight="1" thickBot="1" x14ac:dyDescent="0.25">
      <c r="A9" s="225" t="s">
        <v>990</v>
      </c>
      <c r="B9" s="226">
        <v>302782</v>
      </c>
      <c r="C9" s="226">
        <v>297674</v>
      </c>
      <c r="D9" s="226">
        <f t="shared" si="0"/>
        <v>-5108</v>
      </c>
      <c r="E9" s="227">
        <f t="shared" si="1"/>
        <v>-1.6870223461104006E-2</v>
      </c>
    </row>
    <row r="10" spans="1:9" ht="18" customHeight="1" thickBot="1" x14ac:dyDescent="0.25">
      <c r="A10" s="225" t="s">
        <v>991</v>
      </c>
      <c r="B10" s="226">
        <v>284369</v>
      </c>
      <c r="C10" s="226">
        <v>280681</v>
      </c>
      <c r="D10" s="226">
        <f t="shared" si="0"/>
        <v>-3688</v>
      </c>
      <c r="E10" s="227">
        <f t="shared" si="1"/>
        <v>-1.2969064841807598E-2</v>
      </c>
    </row>
    <row r="11" spans="1:9" ht="18" customHeight="1" thickBot="1" x14ac:dyDescent="0.25">
      <c r="A11" s="225" t="s">
        <v>992</v>
      </c>
      <c r="B11" s="226">
        <v>255233</v>
      </c>
      <c r="C11" s="226">
        <v>252662</v>
      </c>
      <c r="D11" s="226">
        <f t="shared" si="0"/>
        <v>-2571</v>
      </c>
      <c r="E11" s="227">
        <f t="shared" si="1"/>
        <v>-1.0073148848307234E-2</v>
      </c>
    </row>
    <row r="12" spans="1:9" ht="18" customHeight="1" thickBot="1" x14ac:dyDescent="0.25">
      <c r="A12" s="225" t="s">
        <v>993</v>
      </c>
      <c r="B12" s="226">
        <v>222788</v>
      </c>
      <c r="C12" s="226">
        <v>221369</v>
      </c>
      <c r="D12" s="226">
        <f t="shared" si="0"/>
        <v>-1419</v>
      </c>
      <c r="E12" s="227">
        <f t="shared" si="1"/>
        <v>-6.3692838034364874E-3</v>
      </c>
    </row>
    <row r="13" spans="1:9" ht="18" customHeight="1" thickBot="1" x14ac:dyDescent="0.25">
      <c r="A13" s="225" t="s">
        <v>994</v>
      </c>
      <c r="B13" s="226">
        <v>196433</v>
      </c>
      <c r="C13" s="226">
        <v>195331</v>
      </c>
      <c r="D13" s="226">
        <f t="shared" si="0"/>
        <v>-1102</v>
      </c>
      <c r="E13" s="227">
        <f t="shared" si="1"/>
        <v>-5.6100553369342609E-3</v>
      </c>
    </row>
    <row r="14" spans="1:9" ht="18" customHeight="1" thickBot="1" x14ac:dyDescent="0.25">
      <c r="A14" s="225" t="s">
        <v>995</v>
      </c>
      <c r="B14" s="226">
        <v>323422</v>
      </c>
      <c r="C14" s="226">
        <v>323421</v>
      </c>
      <c r="D14" s="226">
        <f t="shared" si="0"/>
        <v>-1</v>
      </c>
      <c r="E14" s="227">
        <f t="shared" si="1"/>
        <v>-3.0919356135417075E-6</v>
      </c>
    </row>
    <row r="15" spans="1:9" ht="18" customHeight="1" thickBot="1" x14ac:dyDescent="0.3">
      <c r="A15" s="224" t="s">
        <v>53</v>
      </c>
      <c r="B15" s="228">
        <f>SUM(B6:B14)</f>
        <v>1873476</v>
      </c>
      <c r="C15" s="228">
        <f>SUM(C6:C14)</f>
        <v>1849999</v>
      </c>
      <c r="D15" s="229">
        <f t="shared" si="0"/>
        <v>-23477</v>
      </c>
      <c r="E15" s="230">
        <f t="shared" si="1"/>
        <v>-1.253125206834782E-2</v>
      </c>
    </row>
    <row r="142" spans="2:2" x14ac:dyDescent="0.2">
      <c r="B142" s="217"/>
    </row>
  </sheetData>
  <mergeCells count="1">
    <mergeCell ref="H1:I1"/>
  </mergeCells>
  <hyperlinks>
    <hyperlink ref="H1:I1" location="Index!A1" display="Regresar al Índice" xr:uid="{00000000-0004-0000-0800-000000000000}"/>
  </hyperlinks>
  <pageMargins left="0.7" right="0.7" top="0.75" bottom="0.75" header="0.3" footer="0.3"/>
  <pageSetup orientation="portrait"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3BB23-9444-4163-8707-D00C701B0E19}">
  <sheetPr codeName="Hoja72"/>
  <dimension ref="A1:U40"/>
  <sheetViews>
    <sheetView workbookViewId="0"/>
  </sheetViews>
  <sheetFormatPr baseColWidth="10" defaultColWidth="9.140625" defaultRowHeight="14.25" x14ac:dyDescent="0.2"/>
  <cols>
    <col min="1" max="1" width="60.7109375" style="68" customWidth="1"/>
    <col min="2" max="2" width="19.85546875" style="68" customWidth="1"/>
    <col min="3" max="3" width="11.28515625" style="68" bestFit="1" customWidth="1"/>
    <col min="4" max="5" width="12" style="68" bestFit="1" customWidth="1"/>
    <col min="6" max="6" width="17.28515625" style="68" bestFit="1" customWidth="1"/>
    <col min="7" max="7" width="9.7109375" style="68" customWidth="1"/>
    <col min="8" max="8" width="12" style="68" bestFit="1" customWidth="1"/>
    <col min="9" max="10" width="9.7109375" style="68" customWidth="1"/>
    <col min="11" max="11" width="11.28515625" style="68" bestFit="1" customWidth="1"/>
    <col min="12" max="12" width="10.140625" style="68" bestFit="1" customWidth="1"/>
    <col min="13" max="13" width="11.28515625" style="68" bestFit="1" customWidth="1"/>
    <col min="14" max="14" width="10.140625" style="68" bestFit="1" customWidth="1"/>
    <col min="15" max="15" width="11.28515625" style="68" bestFit="1" customWidth="1"/>
    <col min="16" max="16" width="10.140625" style="68" bestFit="1" customWidth="1"/>
    <col min="17" max="17" width="11.28515625" style="68" bestFit="1" customWidth="1"/>
    <col min="18" max="18" width="10.140625" style="68" bestFit="1" customWidth="1"/>
    <col min="19" max="19" width="11.28515625" style="68" bestFit="1" customWidth="1"/>
    <col min="20" max="20" width="13.28515625" style="68" bestFit="1" customWidth="1"/>
    <col min="21" max="16384" width="9.140625" style="68"/>
  </cols>
  <sheetData>
    <row r="1" spans="1:21" x14ac:dyDescent="0.2">
      <c r="A1" s="13" t="s">
        <v>1231</v>
      </c>
      <c r="B1" s="68" t="s">
        <v>54</v>
      </c>
      <c r="C1" s="68" t="s">
        <v>54</v>
      </c>
      <c r="D1" s="68" t="s">
        <v>54</v>
      </c>
      <c r="E1" s="68" t="s">
        <v>54</v>
      </c>
      <c r="F1" s="68" t="s">
        <v>54</v>
      </c>
      <c r="G1" s="68" t="s">
        <v>54</v>
      </c>
      <c r="H1" s="291" t="s">
        <v>38</v>
      </c>
      <c r="I1" s="291"/>
    </row>
    <row r="2" spans="1:21" x14ac:dyDescent="0.2">
      <c r="A2" s="68" t="s">
        <v>152</v>
      </c>
      <c r="B2" s="68" t="s">
        <v>54</v>
      </c>
      <c r="C2" s="68" t="s">
        <v>54</v>
      </c>
      <c r="D2" s="68" t="s">
        <v>54</v>
      </c>
      <c r="E2" s="68" t="s">
        <v>54</v>
      </c>
      <c r="F2" s="68" t="s">
        <v>54</v>
      </c>
      <c r="G2" s="68" t="s">
        <v>54</v>
      </c>
      <c r="H2" s="68" t="s">
        <v>54</v>
      </c>
    </row>
    <row r="6" spans="1:21" x14ac:dyDescent="0.2">
      <c r="A6" s="68" t="s">
        <v>2</v>
      </c>
      <c r="B6" s="68" t="s">
        <v>663</v>
      </c>
      <c r="C6" s="68" t="s">
        <v>664</v>
      </c>
      <c r="D6" s="68" t="s">
        <v>665</v>
      </c>
      <c r="E6" s="68" t="s">
        <v>666</v>
      </c>
      <c r="F6" s="68" t="s">
        <v>667</v>
      </c>
      <c r="G6" s="68" t="s">
        <v>513</v>
      </c>
      <c r="H6" s="68" t="s">
        <v>525</v>
      </c>
      <c r="I6" s="68" t="s">
        <v>668</v>
      </c>
      <c r="J6" s="68" t="s">
        <v>678</v>
      </c>
      <c r="K6" s="68" t="s">
        <v>732</v>
      </c>
      <c r="L6" s="68" t="s">
        <v>747</v>
      </c>
      <c r="M6" s="68" t="s">
        <v>773</v>
      </c>
      <c r="N6" s="68" t="s">
        <v>795</v>
      </c>
      <c r="O6" s="68" t="s">
        <v>810</v>
      </c>
      <c r="P6" s="68" t="s">
        <v>875</v>
      </c>
      <c r="Q6" s="68" t="s">
        <v>899</v>
      </c>
      <c r="R6" s="68" t="s">
        <v>950</v>
      </c>
      <c r="S6" s="68" t="s">
        <v>1135</v>
      </c>
      <c r="T6" s="68" t="s">
        <v>796</v>
      </c>
    </row>
    <row r="7" spans="1:21" x14ac:dyDescent="0.2">
      <c r="A7" s="68" t="s">
        <v>30</v>
      </c>
      <c r="B7" s="202">
        <v>99092</v>
      </c>
      <c r="C7" s="202">
        <v>99667</v>
      </c>
      <c r="D7" s="202">
        <v>99807</v>
      </c>
      <c r="E7" s="202">
        <v>100615</v>
      </c>
      <c r="F7" s="202">
        <v>101238</v>
      </c>
      <c r="G7" s="202">
        <v>99057</v>
      </c>
      <c r="H7" s="202">
        <v>99545</v>
      </c>
      <c r="I7" s="202">
        <v>101686</v>
      </c>
      <c r="J7" s="202">
        <v>102821</v>
      </c>
      <c r="K7" s="202">
        <v>102990</v>
      </c>
      <c r="L7" s="68">
        <v>103141</v>
      </c>
      <c r="M7" s="202">
        <v>103302</v>
      </c>
      <c r="N7" s="68">
        <v>104407</v>
      </c>
      <c r="O7" s="202">
        <v>104983</v>
      </c>
      <c r="P7" s="68">
        <v>104775</v>
      </c>
      <c r="Q7" s="202">
        <v>105205</v>
      </c>
      <c r="R7" s="68">
        <v>105292</v>
      </c>
      <c r="S7" s="202">
        <v>103100</v>
      </c>
      <c r="T7" s="305">
        <v>4008</v>
      </c>
      <c r="U7" s="202"/>
    </row>
    <row r="8" spans="1:21" x14ac:dyDescent="0.2">
      <c r="A8" s="68" t="s">
        <v>11</v>
      </c>
      <c r="B8" s="202">
        <v>134809</v>
      </c>
      <c r="C8" s="202">
        <v>134682</v>
      </c>
      <c r="D8" s="202">
        <v>134409</v>
      </c>
      <c r="E8" s="202">
        <v>135757</v>
      </c>
      <c r="F8" s="202">
        <v>136547</v>
      </c>
      <c r="G8" s="202">
        <v>135945</v>
      </c>
      <c r="H8" s="202">
        <v>136513</v>
      </c>
      <c r="I8" s="202">
        <v>137020</v>
      </c>
      <c r="J8" s="202">
        <v>138595</v>
      </c>
      <c r="K8" s="202">
        <v>137842</v>
      </c>
      <c r="L8" s="68">
        <v>137819</v>
      </c>
      <c r="M8" s="202">
        <v>139861</v>
      </c>
      <c r="N8" s="68">
        <v>139826</v>
      </c>
      <c r="O8" s="202">
        <v>141031</v>
      </c>
      <c r="P8" s="68">
        <v>142090</v>
      </c>
      <c r="Q8" s="202">
        <v>141776</v>
      </c>
      <c r="R8" s="68">
        <v>142842</v>
      </c>
      <c r="S8" s="202">
        <v>140370</v>
      </c>
      <c r="T8" s="305">
        <v>5561</v>
      </c>
      <c r="U8" s="202"/>
    </row>
    <row r="9" spans="1:21" x14ac:dyDescent="0.2">
      <c r="A9" s="68" t="s">
        <v>6</v>
      </c>
      <c r="B9" s="202">
        <v>124251</v>
      </c>
      <c r="C9" s="202">
        <v>123878</v>
      </c>
      <c r="D9" s="202">
        <v>124417</v>
      </c>
      <c r="E9" s="202">
        <v>125428</v>
      </c>
      <c r="F9" s="202">
        <v>126613</v>
      </c>
      <c r="G9" s="202">
        <v>125731</v>
      </c>
      <c r="H9" s="202">
        <v>126216</v>
      </c>
      <c r="I9" s="202">
        <v>127199</v>
      </c>
      <c r="J9" s="202">
        <v>127450</v>
      </c>
      <c r="K9" s="202">
        <v>128729</v>
      </c>
      <c r="L9" s="68">
        <v>129262</v>
      </c>
      <c r="M9" s="202">
        <v>128911</v>
      </c>
      <c r="N9" s="68">
        <v>131962</v>
      </c>
      <c r="O9" s="202">
        <v>132574</v>
      </c>
      <c r="P9" s="68">
        <v>131815</v>
      </c>
      <c r="Q9" s="202">
        <v>132469</v>
      </c>
      <c r="R9" s="68">
        <v>134083</v>
      </c>
      <c r="S9" s="202">
        <v>131218</v>
      </c>
      <c r="T9" s="305">
        <v>6967</v>
      </c>
      <c r="U9" s="202"/>
    </row>
    <row r="10" spans="1:21" x14ac:dyDescent="0.2">
      <c r="A10" s="68" t="s">
        <v>21</v>
      </c>
      <c r="B10" s="202">
        <v>202951</v>
      </c>
      <c r="C10" s="202">
        <v>203438</v>
      </c>
      <c r="D10" s="202">
        <v>204970</v>
      </c>
      <c r="E10" s="202">
        <v>207378</v>
      </c>
      <c r="F10" s="202">
        <v>210352</v>
      </c>
      <c r="G10" s="202">
        <v>208539</v>
      </c>
      <c r="H10" s="202">
        <v>207314</v>
      </c>
      <c r="I10" s="202">
        <v>208345</v>
      </c>
      <c r="J10" s="202">
        <v>208202</v>
      </c>
      <c r="K10" s="202">
        <v>208305</v>
      </c>
      <c r="L10" s="68">
        <v>207266</v>
      </c>
      <c r="M10" s="202">
        <v>208994</v>
      </c>
      <c r="N10" s="68">
        <v>210228</v>
      </c>
      <c r="O10" s="202">
        <v>208258</v>
      </c>
      <c r="P10" s="68">
        <v>209202</v>
      </c>
      <c r="Q10" s="202">
        <v>210691</v>
      </c>
      <c r="R10" s="68">
        <v>213743</v>
      </c>
      <c r="S10" s="202">
        <v>211048</v>
      </c>
      <c r="T10" s="305">
        <v>8097</v>
      </c>
      <c r="U10" s="202"/>
    </row>
    <row r="11" spans="1:21" x14ac:dyDescent="0.2">
      <c r="A11" s="68" t="s">
        <v>15</v>
      </c>
      <c r="B11" s="202">
        <v>143693</v>
      </c>
      <c r="C11" s="202">
        <v>144572</v>
      </c>
      <c r="D11" s="202">
        <v>144513</v>
      </c>
      <c r="E11" s="202">
        <v>147179</v>
      </c>
      <c r="F11" s="202">
        <v>147726</v>
      </c>
      <c r="G11" s="202">
        <v>146771</v>
      </c>
      <c r="H11" s="202">
        <v>142961</v>
      </c>
      <c r="I11" s="202">
        <v>143318</v>
      </c>
      <c r="J11" s="202">
        <v>147015</v>
      </c>
      <c r="K11" s="202">
        <v>147121</v>
      </c>
      <c r="L11" s="68">
        <v>147900</v>
      </c>
      <c r="M11" s="202">
        <v>148621</v>
      </c>
      <c r="N11" s="68">
        <v>151226</v>
      </c>
      <c r="O11" s="202">
        <v>148278</v>
      </c>
      <c r="P11" s="68">
        <v>146786</v>
      </c>
      <c r="Q11" s="202">
        <v>149637</v>
      </c>
      <c r="R11" s="68">
        <v>150690</v>
      </c>
      <c r="S11" s="202">
        <v>153546</v>
      </c>
      <c r="T11" s="305">
        <v>9853</v>
      </c>
      <c r="U11" s="202"/>
    </row>
    <row r="12" spans="1:21" x14ac:dyDescent="0.2">
      <c r="A12" s="68" t="s">
        <v>33</v>
      </c>
      <c r="B12" s="202">
        <v>183163</v>
      </c>
      <c r="C12" s="202">
        <v>184855</v>
      </c>
      <c r="D12" s="202">
        <v>186449</v>
      </c>
      <c r="E12" s="202">
        <v>187704</v>
      </c>
      <c r="F12" s="202">
        <v>187900</v>
      </c>
      <c r="G12" s="202">
        <v>187080</v>
      </c>
      <c r="H12" s="202">
        <v>186492</v>
      </c>
      <c r="I12" s="202">
        <v>187902</v>
      </c>
      <c r="J12" s="202">
        <v>189159</v>
      </c>
      <c r="K12" s="202">
        <v>189657</v>
      </c>
      <c r="L12" s="68">
        <v>189898</v>
      </c>
      <c r="M12" s="202">
        <v>189848</v>
      </c>
      <c r="N12" s="68">
        <v>190973</v>
      </c>
      <c r="O12" s="202">
        <v>192118</v>
      </c>
      <c r="P12" s="68">
        <v>193441</v>
      </c>
      <c r="Q12" s="202">
        <v>196947</v>
      </c>
      <c r="R12" s="68">
        <v>197130</v>
      </c>
      <c r="S12" s="202">
        <v>195976</v>
      </c>
      <c r="T12" s="305">
        <v>12813</v>
      </c>
      <c r="U12" s="202"/>
    </row>
    <row r="13" spans="1:21" x14ac:dyDescent="0.2">
      <c r="A13" s="68" t="s">
        <v>18</v>
      </c>
      <c r="B13" s="202">
        <v>200339</v>
      </c>
      <c r="C13" s="202">
        <v>201939</v>
      </c>
      <c r="D13" s="202">
        <v>203232</v>
      </c>
      <c r="E13" s="202">
        <v>205095</v>
      </c>
      <c r="F13" s="202">
        <v>207126</v>
      </c>
      <c r="G13" s="202">
        <v>205308</v>
      </c>
      <c r="H13" s="202">
        <v>205548</v>
      </c>
      <c r="I13" s="202">
        <v>206050</v>
      </c>
      <c r="J13" s="202">
        <v>205760</v>
      </c>
      <c r="K13" s="202">
        <v>205634</v>
      </c>
      <c r="L13" s="68">
        <v>204820</v>
      </c>
      <c r="M13" s="202">
        <v>203488</v>
      </c>
      <c r="N13" s="68">
        <v>205282</v>
      </c>
      <c r="O13" s="202">
        <v>207421</v>
      </c>
      <c r="P13" s="68">
        <v>210063</v>
      </c>
      <c r="Q13" s="202">
        <v>212465</v>
      </c>
      <c r="R13" s="68">
        <v>215678</v>
      </c>
      <c r="S13" s="202">
        <v>213192</v>
      </c>
      <c r="T13" s="305">
        <v>12853</v>
      </c>
      <c r="U13" s="202"/>
    </row>
    <row r="14" spans="1:21" x14ac:dyDescent="0.2">
      <c r="A14" s="68" t="s">
        <v>3</v>
      </c>
      <c r="B14" s="202">
        <v>321750</v>
      </c>
      <c r="C14" s="202">
        <v>323153</v>
      </c>
      <c r="D14" s="202">
        <v>326308</v>
      </c>
      <c r="E14" s="202">
        <v>325210</v>
      </c>
      <c r="F14" s="202">
        <v>327014</v>
      </c>
      <c r="G14" s="202">
        <v>321424</v>
      </c>
      <c r="H14" s="202">
        <v>328665</v>
      </c>
      <c r="I14" s="202">
        <v>330675</v>
      </c>
      <c r="J14" s="202">
        <v>331624</v>
      </c>
      <c r="K14" s="202">
        <v>331492</v>
      </c>
      <c r="L14" s="68">
        <v>331878</v>
      </c>
      <c r="M14" s="202">
        <v>330146</v>
      </c>
      <c r="N14" s="68">
        <v>333223</v>
      </c>
      <c r="O14" s="202">
        <v>336344</v>
      </c>
      <c r="P14" s="68">
        <v>338890</v>
      </c>
      <c r="Q14" s="202">
        <v>339787</v>
      </c>
      <c r="R14" s="68">
        <v>340465</v>
      </c>
      <c r="S14" s="202">
        <v>335529</v>
      </c>
      <c r="T14" s="305">
        <v>13779</v>
      </c>
      <c r="U14" s="202"/>
    </row>
    <row r="15" spans="1:21" x14ac:dyDescent="0.2">
      <c r="A15" s="68" t="s">
        <v>7</v>
      </c>
      <c r="B15" s="202">
        <v>220197</v>
      </c>
      <c r="C15" s="202">
        <v>218178</v>
      </c>
      <c r="D15" s="202">
        <v>219083</v>
      </c>
      <c r="E15" s="202">
        <v>221374</v>
      </c>
      <c r="F15" s="202">
        <v>222218</v>
      </c>
      <c r="G15" s="202">
        <v>221463</v>
      </c>
      <c r="H15" s="202">
        <v>218863</v>
      </c>
      <c r="I15" s="202">
        <v>223027</v>
      </c>
      <c r="J15" s="202">
        <v>226046</v>
      </c>
      <c r="K15" s="202">
        <v>228147</v>
      </c>
      <c r="L15" s="68">
        <v>223454</v>
      </c>
      <c r="M15" s="202">
        <v>225406</v>
      </c>
      <c r="N15" s="68">
        <v>229159</v>
      </c>
      <c r="O15" s="202">
        <v>231028</v>
      </c>
      <c r="P15" s="68">
        <v>231748</v>
      </c>
      <c r="Q15" s="202">
        <v>233795</v>
      </c>
      <c r="R15" s="68">
        <v>236364</v>
      </c>
      <c r="S15" s="202">
        <v>235059</v>
      </c>
      <c r="T15" s="305">
        <v>14862</v>
      </c>
      <c r="U15" s="202"/>
    </row>
    <row r="16" spans="1:21" x14ac:dyDescent="0.2">
      <c r="A16" s="68" t="s">
        <v>19</v>
      </c>
      <c r="B16" s="202">
        <v>145580</v>
      </c>
      <c r="C16" s="202">
        <v>143936</v>
      </c>
      <c r="D16" s="202">
        <v>147502</v>
      </c>
      <c r="E16" s="202">
        <v>147839</v>
      </c>
      <c r="F16" s="202">
        <v>149959</v>
      </c>
      <c r="G16" s="202">
        <v>149477</v>
      </c>
      <c r="H16" s="202">
        <v>150458</v>
      </c>
      <c r="I16" s="202">
        <v>151811</v>
      </c>
      <c r="J16" s="202">
        <v>152744</v>
      </c>
      <c r="K16" s="202">
        <v>155031</v>
      </c>
      <c r="L16" s="68">
        <v>156933</v>
      </c>
      <c r="M16" s="202">
        <v>159031</v>
      </c>
      <c r="N16" s="68">
        <v>158791</v>
      </c>
      <c r="O16" s="202">
        <v>158588</v>
      </c>
      <c r="P16" s="68">
        <v>160256</v>
      </c>
      <c r="Q16" s="202">
        <v>162065</v>
      </c>
      <c r="R16" s="68">
        <v>164103</v>
      </c>
      <c r="S16" s="202">
        <v>160665</v>
      </c>
      <c r="T16" s="305">
        <v>15085</v>
      </c>
      <c r="U16" s="202"/>
    </row>
    <row r="17" spans="1:21" x14ac:dyDescent="0.2">
      <c r="A17" s="68" t="s">
        <v>17</v>
      </c>
      <c r="B17" s="202">
        <v>447862</v>
      </c>
      <c r="C17" s="202">
        <v>451388</v>
      </c>
      <c r="D17" s="202">
        <v>453937</v>
      </c>
      <c r="E17" s="202">
        <v>459604</v>
      </c>
      <c r="F17" s="202">
        <v>463651</v>
      </c>
      <c r="G17" s="202">
        <v>461602</v>
      </c>
      <c r="H17" s="202">
        <v>458944</v>
      </c>
      <c r="I17" s="202">
        <v>462035</v>
      </c>
      <c r="J17" s="202">
        <v>462309</v>
      </c>
      <c r="K17" s="202">
        <v>460254</v>
      </c>
      <c r="L17" s="68">
        <v>458518</v>
      </c>
      <c r="M17" s="202">
        <v>460645</v>
      </c>
      <c r="N17" s="68">
        <v>459348</v>
      </c>
      <c r="O17" s="202">
        <v>461649</v>
      </c>
      <c r="P17" s="68">
        <v>464742</v>
      </c>
      <c r="Q17" s="202">
        <v>466916</v>
      </c>
      <c r="R17" s="68">
        <v>470114</v>
      </c>
      <c r="S17" s="202">
        <v>465270</v>
      </c>
      <c r="T17" s="305">
        <v>17408</v>
      </c>
      <c r="U17" s="202"/>
    </row>
    <row r="18" spans="1:21" x14ac:dyDescent="0.2">
      <c r="A18" s="68" t="s">
        <v>12</v>
      </c>
      <c r="B18" s="202">
        <v>236303</v>
      </c>
      <c r="C18" s="202">
        <v>236944</v>
      </c>
      <c r="D18" s="202">
        <v>238074</v>
      </c>
      <c r="E18" s="202">
        <v>241199</v>
      </c>
      <c r="F18" s="202">
        <v>243874</v>
      </c>
      <c r="G18" s="202">
        <v>239136</v>
      </c>
      <c r="H18" s="202">
        <v>241106</v>
      </c>
      <c r="I18" s="202">
        <v>241978</v>
      </c>
      <c r="J18" s="202">
        <v>241968</v>
      </c>
      <c r="K18" s="202">
        <v>243118</v>
      </c>
      <c r="L18" s="68">
        <v>243336</v>
      </c>
      <c r="M18" s="202">
        <v>243680</v>
      </c>
      <c r="N18" s="68">
        <v>248024</v>
      </c>
      <c r="O18" s="202">
        <v>251748</v>
      </c>
      <c r="P18" s="68">
        <v>253375</v>
      </c>
      <c r="Q18" s="202">
        <v>255635</v>
      </c>
      <c r="R18" s="68">
        <v>258213</v>
      </c>
      <c r="S18" s="202">
        <v>254204</v>
      </c>
      <c r="T18" s="305">
        <v>17901</v>
      </c>
      <c r="U18" s="202"/>
    </row>
    <row r="19" spans="1:21" x14ac:dyDescent="0.2">
      <c r="A19" s="68" t="s">
        <v>25</v>
      </c>
      <c r="B19" s="202">
        <v>432699</v>
      </c>
      <c r="C19" s="202">
        <v>436384</v>
      </c>
      <c r="D19" s="202">
        <v>439476</v>
      </c>
      <c r="E19" s="202">
        <v>442174</v>
      </c>
      <c r="F19" s="202">
        <v>445552</v>
      </c>
      <c r="G19" s="202">
        <v>440501</v>
      </c>
      <c r="H19" s="202">
        <v>444131</v>
      </c>
      <c r="I19" s="202">
        <v>447419</v>
      </c>
      <c r="J19" s="202">
        <v>447825</v>
      </c>
      <c r="K19" s="202">
        <v>447102</v>
      </c>
      <c r="L19" s="68">
        <v>445758</v>
      </c>
      <c r="M19" s="202">
        <v>450346</v>
      </c>
      <c r="N19" s="68">
        <v>453368</v>
      </c>
      <c r="O19" s="202">
        <v>454927</v>
      </c>
      <c r="P19" s="68">
        <v>456972</v>
      </c>
      <c r="Q19" s="202">
        <v>455226</v>
      </c>
      <c r="R19" s="68">
        <v>458236</v>
      </c>
      <c r="S19" s="202">
        <v>451010</v>
      </c>
      <c r="T19" s="305">
        <v>18311</v>
      </c>
      <c r="U19" s="202"/>
    </row>
    <row r="20" spans="1:21" x14ac:dyDescent="0.2">
      <c r="A20" s="68" t="s">
        <v>27</v>
      </c>
      <c r="B20" s="202">
        <v>575672</v>
      </c>
      <c r="C20" s="202">
        <v>574582</v>
      </c>
      <c r="D20" s="202">
        <v>585515</v>
      </c>
      <c r="E20" s="202">
        <v>590852</v>
      </c>
      <c r="F20" s="202">
        <v>589753</v>
      </c>
      <c r="G20" s="202">
        <v>575636</v>
      </c>
      <c r="H20" s="202">
        <v>583878</v>
      </c>
      <c r="I20" s="202">
        <v>597596</v>
      </c>
      <c r="J20" s="202">
        <v>603862</v>
      </c>
      <c r="K20" s="202">
        <v>597526</v>
      </c>
      <c r="L20" s="68">
        <v>595612</v>
      </c>
      <c r="M20" s="202">
        <v>595916</v>
      </c>
      <c r="N20" s="68">
        <v>592379</v>
      </c>
      <c r="O20" s="202">
        <v>597269</v>
      </c>
      <c r="P20" s="68">
        <v>607439</v>
      </c>
      <c r="Q20" s="202">
        <v>613932</v>
      </c>
      <c r="R20" s="68">
        <v>613497</v>
      </c>
      <c r="S20" s="202">
        <v>596602</v>
      </c>
      <c r="T20" s="305">
        <v>20930</v>
      </c>
      <c r="U20" s="202"/>
    </row>
    <row r="21" spans="1:21" x14ac:dyDescent="0.2">
      <c r="A21" s="68" t="s">
        <v>16</v>
      </c>
      <c r="B21" s="202">
        <v>217327</v>
      </c>
      <c r="C21" s="202">
        <v>218985</v>
      </c>
      <c r="D21" s="202">
        <v>219672</v>
      </c>
      <c r="E21" s="202">
        <v>222262</v>
      </c>
      <c r="F21" s="202">
        <v>224121</v>
      </c>
      <c r="G21" s="202">
        <v>218499</v>
      </c>
      <c r="H21" s="202">
        <v>221013</v>
      </c>
      <c r="I21" s="202">
        <v>222065</v>
      </c>
      <c r="J21" s="202">
        <v>222938</v>
      </c>
      <c r="K21" s="202">
        <v>222289</v>
      </c>
      <c r="L21" s="68">
        <v>224565</v>
      </c>
      <c r="M21" s="202">
        <v>226457</v>
      </c>
      <c r="N21" s="68">
        <v>229304</v>
      </c>
      <c r="O21" s="202">
        <v>235746</v>
      </c>
      <c r="P21" s="68">
        <v>238463</v>
      </c>
      <c r="Q21" s="202">
        <v>241477</v>
      </c>
      <c r="R21" s="68">
        <v>244466</v>
      </c>
      <c r="S21" s="202">
        <v>240431</v>
      </c>
      <c r="T21" s="305">
        <v>23104</v>
      </c>
      <c r="U21" s="202"/>
    </row>
    <row r="22" spans="1:21" x14ac:dyDescent="0.2">
      <c r="A22" s="68" t="s">
        <v>29</v>
      </c>
      <c r="B22" s="202">
        <v>672303</v>
      </c>
      <c r="C22" s="202">
        <v>678269</v>
      </c>
      <c r="D22" s="202">
        <v>681683</v>
      </c>
      <c r="E22" s="202">
        <v>683018</v>
      </c>
      <c r="F22" s="202">
        <v>684878</v>
      </c>
      <c r="G22" s="202">
        <v>672536</v>
      </c>
      <c r="H22" s="202">
        <v>677274</v>
      </c>
      <c r="I22" s="202">
        <v>682804</v>
      </c>
      <c r="J22" s="202">
        <v>683659</v>
      </c>
      <c r="K22" s="202">
        <v>682255</v>
      </c>
      <c r="L22" s="68">
        <v>680062</v>
      </c>
      <c r="M22" s="202">
        <v>684207</v>
      </c>
      <c r="N22" s="68">
        <v>690314</v>
      </c>
      <c r="O22" s="202">
        <v>695001</v>
      </c>
      <c r="P22" s="68">
        <v>703988</v>
      </c>
      <c r="Q22" s="202">
        <v>706964</v>
      </c>
      <c r="R22" s="68">
        <v>709875</v>
      </c>
      <c r="S22" s="202">
        <v>696086</v>
      </c>
      <c r="T22" s="305">
        <v>23783</v>
      </c>
      <c r="U22" s="202"/>
    </row>
    <row r="23" spans="1:21" x14ac:dyDescent="0.2">
      <c r="A23" s="68" t="s">
        <v>22</v>
      </c>
      <c r="B23" s="202">
        <v>587165</v>
      </c>
      <c r="C23" s="202">
        <v>586731</v>
      </c>
      <c r="D23" s="202">
        <v>584849</v>
      </c>
      <c r="E23" s="202">
        <v>591153</v>
      </c>
      <c r="F23" s="202">
        <v>595897</v>
      </c>
      <c r="G23" s="202">
        <v>590229</v>
      </c>
      <c r="H23" s="202">
        <v>586200</v>
      </c>
      <c r="I23" s="202">
        <v>589535</v>
      </c>
      <c r="J23" s="202">
        <v>592445</v>
      </c>
      <c r="K23" s="202">
        <v>592577</v>
      </c>
      <c r="L23" s="68">
        <v>590768</v>
      </c>
      <c r="M23" s="202">
        <v>594915</v>
      </c>
      <c r="N23" s="68">
        <v>599636</v>
      </c>
      <c r="O23" s="202">
        <v>601686</v>
      </c>
      <c r="P23" s="68">
        <v>605406</v>
      </c>
      <c r="Q23" s="202">
        <v>608050</v>
      </c>
      <c r="R23" s="68">
        <v>615837</v>
      </c>
      <c r="S23" s="202">
        <v>611779</v>
      </c>
      <c r="T23" s="305">
        <v>24614</v>
      </c>
      <c r="U23" s="202"/>
    </row>
    <row r="24" spans="1:21" x14ac:dyDescent="0.2">
      <c r="A24" s="68" t="s">
        <v>5</v>
      </c>
      <c r="B24" s="202">
        <v>165477</v>
      </c>
      <c r="C24" s="202">
        <v>168295</v>
      </c>
      <c r="D24" s="202">
        <v>172085</v>
      </c>
      <c r="E24" s="202">
        <v>175792</v>
      </c>
      <c r="F24" s="202">
        <v>178292</v>
      </c>
      <c r="G24" s="202">
        <v>170112</v>
      </c>
      <c r="H24" s="202">
        <v>167720</v>
      </c>
      <c r="I24" s="202">
        <v>167746</v>
      </c>
      <c r="J24" s="202">
        <v>170091</v>
      </c>
      <c r="K24" s="202">
        <v>172839</v>
      </c>
      <c r="L24" s="68">
        <v>177308</v>
      </c>
      <c r="M24" s="202">
        <v>180020</v>
      </c>
      <c r="N24" s="68">
        <v>183282</v>
      </c>
      <c r="O24" s="202">
        <v>184930</v>
      </c>
      <c r="P24" s="68">
        <v>191774</v>
      </c>
      <c r="Q24" s="202">
        <v>197205</v>
      </c>
      <c r="R24" s="68">
        <v>199392</v>
      </c>
      <c r="S24" s="202">
        <v>190885</v>
      </c>
      <c r="T24" s="305">
        <v>25408</v>
      </c>
      <c r="U24" s="202"/>
    </row>
    <row r="25" spans="1:21" x14ac:dyDescent="0.2">
      <c r="A25" s="68" t="s">
        <v>32</v>
      </c>
      <c r="B25" s="202">
        <v>360408</v>
      </c>
      <c r="C25" s="202">
        <v>360933</v>
      </c>
      <c r="D25" s="202">
        <v>362982</v>
      </c>
      <c r="E25" s="202">
        <v>364040</v>
      </c>
      <c r="F25" s="202">
        <v>367448</v>
      </c>
      <c r="G25" s="202">
        <v>364449</v>
      </c>
      <c r="H25" s="202">
        <v>364457</v>
      </c>
      <c r="I25" s="202">
        <v>368320</v>
      </c>
      <c r="J25" s="202">
        <v>371003</v>
      </c>
      <c r="K25" s="202">
        <v>372085</v>
      </c>
      <c r="L25" s="68">
        <v>375061</v>
      </c>
      <c r="M25" s="202">
        <v>380707</v>
      </c>
      <c r="N25" s="68">
        <v>378786</v>
      </c>
      <c r="O25" s="202">
        <v>381893</v>
      </c>
      <c r="P25" s="68">
        <v>388454</v>
      </c>
      <c r="Q25" s="202">
        <v>394110</v>
      </c>
      <c r="R25" s="68">
        <v>397354</v>
      </c>
      <c r="S25" s="202">
        <v>393339</v>
      </c>
      <c r="T25" s="305">
        <v>32931</v>
      </c>
      <c r="U25" s="202"/>
    </row>
    <row r="26" spans="1:21" x14ac:dyDescent="0.2">
      <c r="A26" s="68" t="s">
        <v>31</v>
      </c>
      <c r="B26" s="202">
        <v>701109</v>
      </c>
      <c r="C26" s="202">
        <v>706000</v>
      </c>
      <c r="D26" s="202">
        <v>707921</v>
      </c>
      <c r="E26" s="202">
        <v>714759</v>
      </c>
      <c r="F26" s="202">
        <v>722700</v>
      </c>
      <c r="G26" s="202">
        <v>725198</v>
      </c>
      <c r="H26" s="202">
        <v>721627</v>
      </c>
      <c r="I26" s="202">
        <v>723182</v>
      </c>
      <c r="J26" s="202">
        <v>717938</v>
      </c>
      <c r="K26" s="202">
        <v>714724</v>
      </c>
      <c r="L26" s="68">
        <v>706384</v>
      </c>
      <c r="M26" s="202">
        <v>707079</v>
      </c>
      <c r="N26" s="68">
        <v>709293</v>
      </c>
      <c r="O26" s="202">
        <v>715040</v>
      </c>
      <c r="P26" s="68">
        <v>719657</v>
      </c>
      <c r="Q26" s="202">
        <v>726153</v>
      </c>
      <c r="R26" s="68">
        <v>732809</v>
      </c>
      <c r="S26" s="202">
        <v>734685</v>
      </c>
      <c r="T26" s="305">
        <v>33576</v>
      </c>
      <c r="U26" s="202"/>
    </row>
    <row r="27" spans="1:21" x14ac:dyDescent="0.2">
      <c r="A27" s="68" t="s">
        <v>28</v>
      </c>
      <c r="B27" s="202">
        <v>169301</v>
      </c>
      <c r="C27" s="202">
        <v>171299</v>
      </c>
      <c r="D27" s="202">
        <v>172923</v>
      </c>
      <c r="E27" s="202">
        <v>175679</v>
      </c>
      <c r="F27" s="202">
        <v>176822</v>
      </c>
      <c r="G27" s="202">
        <v>174213</v>
      </c>
      <c r="H27" s="202">
        <v>175361</v>
      </c>
      <c r="I27" s="202">
        <v>179307</v>
      </c>
      <c r="J27" s="202">
        <v>185038</v>
      </c>
      <c r="K27" s="202">
        <v>188355</v>
      </c>
      <c r="L27" s="68">
        <v>193049</v>
      </c>
      <c r="M27" s="202">
        <v>194993</v>
      </c>
      <c r="N27" s="68">
        <v>200421</v>
      </c>
      <c r="O27" s="202">
        <v>201725</v>
      </c>
      <c r="P27" s="68">
        <v>205088</v>
      </c>
      <c r="Q27" s="202">
        <v>208396</v>
      </c>
      <c r="R27" s="68">
        <v>213110</v>
      </c>
      <c r="S27" s="202">
        <v>209338</v>
      </c>
      <c r="T27" s="305">
        <v>40037</v>
      </c>
      <c r="U27" s="202"/>
    </row>
    <row r="28" spans="1:21" x14ac:dyDescent="0.2">
      <c r="A28" s="68" t="s">
        <v>8</v>
      </c>
      <c r="B28" s="202">
        <v>889248</v>
      </c>
      <c r="C28" s="202">
        <v>897690</v>
      </c>
      <c r="D28" s="202">
        <v>901676</v>
      </c>
      <c r="E28" s="202">
        <v>908614</v>
      </c>
      <c r="F28" s="202">
        <v>915483</v>
      </c>
      <c r="G28" s="202">
        <v>903594</v>
      </c>
      <c r="H28" s="202">
        <v>913562</v>
      </c>
      <c r="I28" s="202">
        <v>915962</v>
      </c>
      <c r="J28" s="202">
        <v>920933</v>
      </c>
      <c r="K28" s="202">
        <v>925796</v>
      </c>
      <c r="L28" s="68">
        <v>928687</v>
      </c>
      <c r="M28" s="202">
        <v>931191</v>
      </c>
      <c r="N28" s="68">
        <v>932271</v>
      </c>
      <c r="O28" s="202">
        <v>933227</v>
      </c>
      <c r="P28" s="68">
        <v>939840</v>
      </c>
      <c r="Q28" s="202">
        <v>944986</v>
      </c>
      <c r="R28" s="68">
        <v>947984</v>
      </c>
      <c r="S28" s="202">
        <v>930477</v>
      </c>
      <c r="T28" s="305">
        <v>41229</v>
      </c>
      <c r="U28" s="202"/>
    </row>
    <row r="29" spans="1:21" x14ac:dyDescent="0.2">
      <c r="A29" s="68" t="s">
        <v>10</v>
      </c>
      <c r="B29" s="202">
        <v>744379</v>
      </c>
      <c r="C29" s="202">
        <v>750835</v>
      </c>
      <c r="D29" s="202">
        <v>754841</v>
      </c>
      <c r="E29" s="202">
        <v>760896</v>
      </c>
      <c r="F29" s="202">
        <v>766938</v>
      </c>
      <c r="G29" s="202">
        <v>757473</v>
      </c>
      <c r="H29" s="202">
        <v>763001</v>
      </c>
      <c r="I29" s="202">
        <v>766489</v>
      </c>
      <c r="J29" s="202">
        <v>768194</v>
      </c>
      <c r="K29" s="202">
        <v>771042</v>
      </c>
      <c r="L29" s="68">
        <v>771742</v>
      </c>
      <c r="M29" s="202">
        <v>779285</v>
      </c>
      <c r="N29" s="68">
        <v>786210</v>
      </c>
      <c r="O29" s="202">
        <v>793592</v>
      </c>
      <c r="P29" s="68">
        <v>798128</v>
      </c>
      <c r="Q29" s="202">
        <v>800104</v>
      </c>
      <c r="R29" s="68">
        <v>803412</v>
      </c>
      <c r="S29" s="202">
        <v>789468</v>
      </c>
      <c r="T29" s="305">
        <v>45089</v>
      </c>
      <c r="U29" s="202"/>
    </row>
    <row r="30" spans="1:21" x14ac:dyDescent="0.2">
      <c r="A30" s="68" t="s">
        <v>23</v>
      </c>
      <c r="B30" s="202">
        <v>580949</v>
      </c>
      <c r="C30" s="202">
        <v>587463</v>
      </c>
      <c r="D30" s="202">
        <v>592725</v>
      </c>
      <c r="E30" s="202">
        <v>598103</v>
      </c>
      <c r="F30" s="202">
        <v>603612</v>
      </c>
      <c r="G30" s="202">
        <v>595496</v>
      </c>
      <c r="H30" s="202">
        <v>600127</v>
      </c>
      <c r="I30" s="202">
        <v>606706</v>
      </c>
      <c r="J30" s="202">
        <v>611101</v>
      </c>
      <c r="K30" s="202">
        <v>614757</v>
      </c>
      <c r="L30" s="68">
        <v>615626</v>
      </c>
      <c r="M30" s="202">
        <v>618558</v>
      </c>
      <c r="N30" s="68">
        <v>622860</v>
      </c>
      <c r="O30" s="202">
        <v>626975</v>
      </c>
      <c r="P30" s="68">
        <v>629751</v>
      </c>
      <c r="Q30" s="202">
        <v>634086</v>
      </c>
      <c r="R30" s="68">
        <v>639432</v>
      </c>
      <c r="S30" s="202">
        <v>628676</v>
      </c>
      <c r="T30" s="305">
        <v>47727</v>
      </c>
      <c r="U30" s="202"/>
    </row>
    <row r="31" spans="1:21" x14ac:dyDescent="0.2">
      <c r="A31" s="68" t="s">
        <v>14</v>
      </c>
      <c r="B31" s="202">
        <v>966243</v>
      </c>
      <c r="C31" s="202">
        <v>970018</v>
      </c>
      <c r="D31" s="202">
        <v>974129</v>
      </c>
      <c r="E31" s="202">
        <v>980425</v>
      </c>
      <c r="F31" s="202">
        <v>987268</v>
      </c>
      <c r="G31" s="202">
        <v>973396</v>
      </c>
      <c r="H31" s="202">
        <v>977981</v>
      </c>
      <c r="I31" s="202">
        <v>985130</v>
      </c>
      <c r="J31" s="202">
        <v>986585</v>
      </c>
      <c r="K31" s="202">
        <v>990113</v>
      </c>
      <c r="L31" s="68">
        <v>989630</v>
      </c>
      <c r="M31" s="202">
        <v>996819</v>
      </c>
      <c r="N31" s="68">
        <v>1003954</v>
      </c>
      <c r="O31" s="202">
        <v>1006011</v>
      </c>
      <c r="P31" s="68">
        <v>1015502</v>
      </c>
      <c r="Q31" s="202">
        <v>1024800</v>
      </c>
      <c r="R31" s="68">
        <v>1031331</v>
      </c>
      <c r="S31" s="202">
        <v>1014873</v>
      </c>
      <c r="T31" s="305">
        <v>48630</v>
      </c>
      <c r="U31" s="202"/>
    </row>
    <row r="32" spans="1:21" x14ac:dyDescent="0.2">
      <c r="A32" s="68" t="s">
        <v>9</v>
      </c>
      <c r="B32" s="202">
        <v>3257082</v>
      </c>
      <c r="C32" s="202">
        <v>3251617</v>
      </c>
      <c r="D32" s="202">
        <v>3248637</v>
      </c>
      <c r="E32" s="202">
        <v>3285539</v>
      </c>
      <c r="F32" s="202">
        <v>3309725</v>
      </c>
      <c r="G32" s="202">
        <v>3246669</v>
      </c>
      <c r="H32" s="202">
        <v>3217900</v>
      </c>
      <c r="I32" s="202">
        <v>3216913</v>
      </c>
      <c r="J32" s="202">
        <v>3213626</v>
      </c>
      <c r="K32" s="202">
        <v>3216137</v>
      </c>
      <c r="L32" s="68">
        <v>3236212</v>
      </c>
      <c r="M32" s="202">
        <v>3230475</v>
      </c>
      <c r="N32" s="68">
        <v>3240746</v>
      </c>
      <c r="O32" s="202">
        <v>3262318</v>
      </c>
      <c r="P32" s="68">
        <v>3285182</v>
      </c>
      <c r="Q32" s="202">
        <v>3311635</v>
      </c>
      <c r="R32" s="68">
        <v>3348570</v>
      </c>
      <c r="S32" s="202">
        <v>3312592</v>
      </c>
      <c r="T32" s="305">
        <v>55510</v>
      </c>
      <c r="U32" s="202"/>
    </row>
    <row r="33" spans="1:21" x14ac:dyDescent="0.2">
      <c r="A33" s="68" t="s">
        <v>26</v>
      </c>
      <c r="B33" s="202">
        <v>529928</v>
      </c>
      <c r="C33" s="202">
        <v>529692</v>
      </c>
      <c r="D33" s="202">
        <v>543611</v>
      </c>
      <c r="E33" s="202">
        <v>558297</v>
      </c>
      <c r="F33" s="202">
        <v>565897</v>
      </c>
      <c r="G33" s="202">
        <v>570100</v>
      </c>
      <c r="H33" s="202">
        <v>577248</v>
      </c>
      <c r="I33" s="202">
        <v>581325</v>
      </c>
      <c r="J33" s="202">
        <v>586460</v>
      </c>
      <c r="K33" s="202">
        <v>583413</v>
      </c>
      <c r="L33" s="68">
        <v>569723</v>
      </c>
      <c r="M33" s="202">
        <v>559597</v>
      </c>
      <c r="N33" s="68">
        <v>566809</v>
      </c>
      <c r="O33" s="202">
        <v>562948</v>
      </c>
      <c r="P33" s="68">
        <v>575501</v>
      </c>
      <c r="Q33" s="202">
        <v>584987</v>
      </c>
      <c r="R33" s="68">
        <v>587453</v>
      </c>
      <c r="S33" s="202">
        <v>586281</v>
      </c>
      <c r="T33" s="305">
        <v>56353</v>
      </c>
      <c r="U33" s="202"/>
    </row>
    <row r="34" spans="1:21" x14ac:dyDescent="0.2">
      <c r="A34" s="68" t="s">
        <v>4</v>
      </c>
      <c r="B34" s="202">
        <v>934572</v>
      </c>
      <c r="C34" s="202">
        <v>941458</v>
      </c>
      <c r="D34" s="202">
        <v>949253</v>
      </c>
      <c r="E34" s="202">
        <v>961284</v>
      </c>
      <c r="F34" s="202">
        <v>962841</v>
      </c>
      <c r="G34" s="202">
        <v>944174</v>
      </c>
      <c r="H34" s="202">
        <v>964088</v>
      </c>
      <c r="I34" s="202">
        <v>970897</v>
      </c>
      <c r="J34" s="202">
        <v>983129</v>
      </c>
      <c r="K34" s="202">
        <v>982827</v>
      </c>
      <c r="L34" s="68">
        <v>989878</v>
      </c>
      <c r="M34" s="202">
        <v>989518</v>
      </c>
      <c r="N34" s="68">
        <v>1004864</v>
      </c>
      <c r="O34" s="202">
        <v>1016064</v>
      </c>
      <c r="P34" s="68">
        <v>1026466</v>
      </c>
      <c r="Q34" s="202">
        <v>1029815</v>
      </c>
      <c r="R34" s="68">
        <v>1034409</v>
      </c>
      <c r="S34" s="202">
        <v>1004354</v>
      </c>
      <c r="T34" s="305">
        <v>69782</v>
      </c>
      <c r="U34" s="202"/>
    </row>
    <row r="35" spans="1:21" x14ac:dyDescent="0.2">
      <c r="A35" s="68" t="s">
        <v>13</v>
      </c>
      <c r="B35" s="202">
        <v>1579438</v>
      </c>
      <c r="C35" s="202">
        <v>1586644</v>
      </c>
      <c r="D35" s="202">
        <v>1596357</v>
      </c>
      <c r="E35" s="202">
        <v>1611893</v>
      </c>
      <c r="F35" s="202">
        <v>1619262</v>
      </c>
      <c r="G35" s="202">
        <v>1593415</v>
      </c>
      <c r="H35" s="202">
        <v>1594259</v>
      </c>
      <c r="I35" s="202">
        <v>1603856</v>
      </c>
      <c r="J35" s="202">
        <v>1606884</v>
      </c>
      <c r="K35" s="202">
        <v>1613698</v>
      </c>
      <c r="L35" s="68">
        <v>1620929</v>
      </c>
      <c r="M35" s="202">
        <v>1622778</v>
      </c>
      <c r="N35" s="68">
        <v>1611607</v>
      </c>
      <c r="O35" s="202">
        <v>1626856</v>
      </c>
      <c r="P35" s="68">
        <v>1644896</v>
      </c>
      <c r="Q35" s="202">
        <v>1667919</v>
      </c>
      <c r="R35" s="68">
        <v>1681296</v>
      </c>
      <c r="S35" s="202">
        <v>1650381</v>
      </c>
      <c r="T35" s="305">
        <v>70943</v>
      </c>
      <c r="U35" s="202"/>
    </row>
    <row r="36" spans="1:21" x14ac:dyDescent="0.2">
      <c r="A36" s="68" t="s">
        <v>24</v>
      </c>
      <c r="B36" s="202">
        <v>356370</v>
      </c>
      <c r="C36" s="202">
        <v>356310</v>
      </c>
      <c r="D36" s="202">
        <v>358177</v>
      </c>
      <c r="E36" s="202">
        <v>361787</v>
      </c>
      <c r="F36" s="202">
        <v>370055</v>
      </c>
      <c r="G36" s="202">
        <v>365783</v>
      </c>
      <c r="H36" s="202">
        <v>362807</v>
      </c>
      <c r="I36" s="202">
        <v>363772</v>
      </c>
      <c r="J36" s="202">
        <v>377825</v>
      </c>
      <c r="K36" s="202">
        <v>384821</v>
      </c>
      <c r="L36" s="68">
        <v>396775</v>
      </c>
      <c r="M36" s="202">
        <v>406636</v>
      </c>
      <c r="N36" s="68">
        <v>417457</v>
      </c>
      <c r="O36" s="202">
        <v>424006</v>
      </c>
      <c r="P36" s="68">
        <v>421962</v>
      </c>
      <c r="Q36" s="202">
        <v>431755</v>
      </c>
      <c r="R36" s="68">
        <v>442048</v>
      </c>
      <c r="S36" s="202">
        <v>432986</v>
      </c>
      <c r="T36" s="305">
        <v>76616</v>
      </c>
      <c r="U36" s="202"/>
    </row>
    <row r="37" spans="1:21" x14ac:dyDescent="0.2">
      <c r="A37" s="68" t="s">
        <v>0</v>
      </c>
      <c r="B37" s="202">
        <v>1742635</v>
      </c>
      <c r="C37" s="202">
        <v>1758496</v>
      </c>
      <c r="D37" s="202">
        <v>1769661</v>
      </c>
      <c r="E37" s="202">
        <v>1788334</v>
      </c>
      <c r="F37" s="202">
        <v>1805269</v>
      </c>
      <c r="G37" s="202">
        <v>1780367</v>
      </c>
      <c r="H37" s="202">
        <v>1787122</v>
      </c>
      <c r="I37" s="202">
        <v>1800733</v>
      </c>
      <c r="J37" s="202">
        <v>1803619</v>
      </c>
      <c r="K37" s="202">
        <v>1810884</v>
      </c>
      <c r="L37" s="68">
        <v>1815607</v>
      </c>
      <c r="M37" s="202">
        <v>1820785</v>
      </c>
      <c r="N37" s="68">
        <v>1826575</v>
      </c>
      <c r="O37" s="202">
        <v>1837975</v>
      </c>
      <c r="P37" s="68">
        <v>1847731</v>
      </c>
      <c r="Q37" s="202">
        <v>1858235</v>
      </c>
      <c r="R37" s="68">
        <v>1873476</v>
      </c>
      <c r="S37" s="202">
        <v>1849999</v>
      </c>
      <c r="T37" s="305">
        <v>107364</v>
      </c>
      <c r="U37" s="202"/>
    </row>
    <row r="38" spans="1:21" x14ac:dyDescent="0.2">
      <c r="A38" s="68" t="s">
        <v>20</v>
      </c>
      <c r="B38" s="202">
        <v>1573657</v>
      </c>
      <c r="C38" s="202">
        <v>1590011</v>
      </c>
      <c r="D38" s="202">
        <v>1603318</v>
      </c>
      <c r="E38" s="202">
        <v>1623550</v>
      </c>
      <c r="F38" s="202">
        <v>1635521</v>
      </c>
      <c r="G38" s="202">
        <v>1610359</v>
      </c>
      <c r="H38" s="202">
        <v>1619270</v>
      </c>
      <c r="I38" s="202">
        <v>1626135</v>
      </c>
      <c r="J38" s="202">
        <v>1638861</v>
      </c>
      <c r="K38" s="202">
        <v>1648923</v>
      </c>
      <c r="L38" s="68">
        <v>1651843</v>
      </c>
      <c r="M38" s="202">
        <v>1663165</v>
      </c>
      <c r="N38" s="68">
        <v>1679338</v>
      </c>
      <c r="O38" s="202">
        <v>1688614</v>
      </c>
      <c r="P38" s="68">
        <v>1705536</v>
      </c>
      <c r="Q38" s="202">
        <v>1720364</v>
      </c>
      <c r="R38" s="68">
        <v>1730346</v>
      </c>
      <c r="S38" s="202">
        <v>1696729</v>
      </c>
      <c r="T38" s="305">
        <v>123072</v>
      </c>
      <c r="U38" s="202"/>
    </row>
    <row r="39" spans="1:21" x14ac:dyDescent="0.2">
      <c r="A39" s="68" t="s">
        <v>1</v>
      </c>
      <c r="B39" s="202">
        <v>19495952</v>
      </c>
      <c r="C39" s="202">
        <v>19588342</v>
      </c>
      <c r="D39" s="202">
        <v>19702192</v>
      </c>
      <c r="E39" s="202">
        <v>19902833</v>
      </c>
      <c r="F39" s="202">
        <v>20051552</v>
      </c>
      <c r="G39" s="202">
        <v>19773732</v>
      </c>
      <c r="H39" s="202">
        <v>19821651</v>
      </c>
      <c r="I39" s="202">
        <v>19936938</v>
      </c>
      <c r="J39" s="202">
        <v>20025709</v>
      </c>
      <c r="K39" s="202">
        <v>20070483</v>
      </c>
      <c r="L39" s="68">
        <v>20109444</v>
      </c>
      <c r="M39" s="202">
        <v>20175380</v>
      </c>
      <c r="N39" s="68">
        <v>20291923</v>
      </c>
      <c r="O39" s="202">
        <v>20420823</v>
      </c>
      <c r="P39" s="68">
        <v>20594919</v>
      </c>
      <c r="Q39" s="202">
        <v>20767587</v>
      </c>
      <c r="R39" s="68">
        <v>20933050</v>
      </c>
      <c r="S39" s="202">
        <v>20620148</v>
      </c>
      <c r="T39" s="305">
        <v>1124196</v>
      </c>
      <c r="U39" s="202"/>
    </row>
    <row r="40" spans="1:21" x14ac:dyDescent="0.2">
      <c r="T40" s="305"/>
      <c r="U40" s="202"/>
    </row>
  </sheetData>
  <autoFilter ref="A6:T40" xr:uid="{1949B5C0-9B47-4EAF-B319-6F4C40BE1E24}">
    <sortState ref="A7:T40">
      <sortCondition ref="T6:T40"/>
    </sortState>
  </autoFilter>
  <mergeCells count="1">
    <mergeCell ref="H1:I1"/>
  </mergeCells>
  <hyperlinks>
    <hyperlink ref="H1:I1" location="Index!A1" display="Regresar al Índice" xr:uid="{517B9F7B-7074-44BC-B3A1-1F29F5D7432E}"/>
  </hyperlinks>
  <pageMargins left="0.7" right="0.7" top="0.75" bottom="0.75" header="0.3" footer="0.3"/>
  <pageSetup paperSize="9" orientation="portrait" horizontalDpi="300" verticalDpi="3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669EA-759E-45CD-8B95-B5689DA0641B}">
  <sheetPr codeName="Hoja73"/>
  <dimension ref="A1:I68"/>
  <sheetViews>
    <sheetView workbookViewId="0"/>
  </sheetViews>
  <sheetFormatPr baseColWidth="10" defaultColWidth="9.140625" defaultRowHeight="14.25" x14ac:dyDescent="0.2"/>
  <cols>
    <col min="1" max="1" width="60.7109375" style="68" customWidth="1"/>
    <col min="2" max="2" width="12" style="68" customWidth="1"/>
    <col min="3" max="3" width="7.7109375" style="68" customWidth="1"/>
    <col min="4" max="4" width="10.7109375" style="68" customWidth="1"/>
    <col min="5" max="8" width="3.7109375" style="68" customWidth="1"/>
    <col min="9" max="21" width="9.28515625" style="68" customWidth="1"/>
    <col min="22" max="16384" width="9.140625" style="68"/>
  </cols>
  <sheetData>
    <row r="1" spans="1:9" x14ac:dyDescent="0.2">
      <c r="A1" s="13" t="s">
        <v>1232</v>
      </c>
      <c r="B1" s="68" t="s">
        <v>54</v>
      </c>
      <c r="C1" s="68" t="s">
        <v>54</v>
      </c>
      <c r="D1" s="68" t="s">
        <v>54</v>
      </c>
      <c r="E1" s="68" t="s">
        <v>54</v>
      </c>
      <c r="F1" s="68" t="s">
        <v>54</v>
      </c>
      <c r="G1" s="68" t="s">
        <v>54</v>
      </c>
      <c r="H1" s="291" t="s">
        <v>38</v>
      </c>
      <c r="I1" s="291"/>
    </row>
    <row r="2" spans="1:9" x14ac:dyDescent="0.2">
      <c r="A2" s="68" t="s">
        <v>152</v>
      </c>
      <c r="B2" s="68" t="s">
        <v>54</v>
      </c>
      <c r="C2" s="68" t="s">
        <v>54</v>
      </c>
      <c r="D2" s="68" t="s">
        <v>54</v>
      </c>
      <c r="E2" s="68" t="s">
        <v>54</v>
      </c>
      <c r="F2" s="68" t="s">
        <v>54</v>
      </c>
      <c r="G2" s="68" t="s">
        <v>54</v>
      </c>
      <c r="H2" s="68" t="s">
        <v>54</v>
      </c>
    </row>
    <row r="6" spans="1:9" x14ac:dyDescent="0.2">
      <c r="A6" s="68" t="s">
        <v>649</v>
      </c>
      <c r="B6" s="68" t="s">
        <v>455</v>
      </c>
      <c r="C6" s="68" t="s">
        <v>0</v>
      </c>
      <c r="D6" s="68" t="s">
        <v>654</v>
      </c>
    </row>
    <row r="7" spans="1:9" x14ac:dyDescent="0.2">
      <c r="A7" s="68">
        <v>2000</v>
      </c>
      <c r="B7" s="302">
        <v>36861</v>
      </c>
      <c r="C7" s="68">
        <v>1034215</v>
      </c>
      <c r="D7" s="202">
        <v>48094</v>
      </c>
      <c r="E7" s="303"/>
    </row>
    <row r="8" spans="1:9" x14ac:dyDescent="0.2">
      <c r="A8" s="68">
        <v>2001</v>
      </c>
      <c r="B8" s="302">
        <v>37226</v>
      </c>
      <c r="C8" s="68">
        <v>1011723</v>
      </c>
      <c r="D8" s="202">
        <v>-22492</v>
      </c>
      <c r="E8" s="303"/>
    </row>
    <row r="9" spans="1:9" x14ac:dyDescent="0.2">
      <c r="A9" s="68">
        <v>2002</v>
      </c>
      <c r="B9" s="302">
        <v>37591</v>
      </c>
      <c r="C9" s="68">
        <v>1029691</v>
      </c>
      <c r="D9" s="202">
        <v>17968</v>
      </c>
      <c r="E9" s="303"/>
    </row>
    <row r="10" spans="1:9" x14ac:dyDescent="0.2">
      <c r="A10" s="68">
        <v>2003</v>
      </c>
      <c r="B10" s="302">
        <v>37956</v>
      </c>
      <c r="C10" s="68">
        <v>1041281</v>
      </c>
      <c r="D10" s="202">
        <v>11590</v>
      </c>
      <c r="E10" s="303"/>
    </row>
    <row r="11" spans="1:9" x14ac:dyDescent="0.2">
      <c r="A11" s="68">
        <v>2004</v>
      </c>
      <c r="B11" s="302">
        <v>38322</v>
      </c>
      <c r="C11" s="68">
        <v>1062895</v>
      </c>
      <c r="D11" s="202">
        <v>21614</v>
      </c>
      <c r="E11" s="303"/>
    </row>
    <row r="12" spans="1:9" x14ac:dyDescent="0.2">
      <c r="A12" s="68">
        <v>2005</v>
      </c>
      <c r="B12" s="302">
        <v>38687</v>
      </c>
      <c r="C12" s="68">
        <v>1095746</v>
      </c>
      <c r="D12" s="202">
        <v>32851</v>
      </c>
      <c r="E12" s="303"/>
    </row>
    <row r="13" spans="1:9" x14ac:dyDescent="0.2">
      <c r="A13" s="68">
        <v>2006</v>
      </c>
      <c r="B13" s="302">
        <v>39052</v>
      </c>
      <c r="C13" s="68">
        <v>1147143</v>
      </c>
      <c r="D13" s="202">
        <v>51397</v>
      </c>
      <c r="E13" s="303"/>
    </row>
    <row r="14" spans="1:9" x14ac:dyDescent="0.2">
      <c r="A14" s="68">
        <v>2007</v>
      </c>
      <c r="B14" s="302">
        <v>39417</v>
      </c>
      <c r="C14" s="68">
        <v>1194386</v>
      </c>
      <c r="D14" s="202">
        <v>47243</v>
      </c>
      <c r="E14" s="303"/>
    </row>
    <row r="15" spans="1:9" x14ac:dyDescent="0.2">
      <c r="A15" s="68">
        <v>2008</v>
      </c>
      <c r="B15" s="302">
        <v>39783</v>
      </c>
      <c r="C15" s="68">
        <v>1204590</v>
      </c>
      <c r="D15" s="202">
        <v>10204</v>
      </c>
      <c r="E15" s="303"/>
    </row>
    <row r="16" spans="1:9" x14ac:dyDescent="0.2">
      <c r="A16" s="68">
        <v>2009</v>
      </c>
      <c r="B16" s="302">
        <v>40148</v>
      </c>
      <c r="C16" s="68">
        <v>1208019</v>
      </c>
      <c r="D16" s="202">
        <v>3429</v>
      </c>
      <c r="E16" s="303"/>
    </row>
    <row r="17" spans="1:5" x14ac:dyDescent="0.2">
      <c r="A17" s="68">
        <v>2010</v>
      </c>
      <c r="B17" s="302">
        <v>40513</v>
      </c>
      <c r="C17" s="68">
        <v>1263487</v>
      </c>
      <c r="D17" s="202">
        <v>55468</v>
      </c>
      <c r="E17" s="303"/>
    </row>
    <row r="18" spans="1:5" x14ac:dyDescent="0.2">
      <c r="A18" s="68">
        <v>2011</v>
      </c>
      <c r="B18" s="302">
        <v>40878</v>
      </c>
      <c r="C18" s="68">
        <v>1308282</v>
      </c>
      <c r="D18" s="202">
        <v>44795</v>
      </c>
      <c r="E18" s="303"/>
    </row>
    <row r="19" spans="1:5" x14ac:dyDescent="0.2">
      <c r="A19" s="68">
        <v>2012</v>
      </c>
      <c r="B19" s="302">
        <v>41244</v>
      </c>
      <c r="C19" s="68">
        <v>1349657</v>
      </c>
      <c r="D19" s="202">
        <v>41375</v>
      </c>
      <c r="E19" s="303"/>
    </row>
    <row r="20" spans="1:5" x14ac:dyDescent="0.2">
      <c r="A20" s="68">
        <v>2013</v>
      </c>
      <c r="B20" s="302">
        <v>41609</v>
      </c>
      <c r="C20" s="68">
        <v>1397248</v>
      </c>
      <c r="D20" s="202">
        <v>47591</v>
      </c>
      <c r="E20" s="303"/>
    </row>
    <row r="21" spans="1:5" x14ac:dyDescent="0.2">
      <c r="A21" s="68">
        <v>2014</v>
      </c>
      <c r="B21" s="302">
        <v>41974</v>
      </c>
      <c r="C21" s="68">
        <v>1463340</v>
      </c>
      <c r="D21" s="202">
        <v>66092</v>
      </c>
      <c r="E21" s="303"/>
    </row>
    <row r="22" spans="1:5" x14ac:dyDescent="0.2">
      <c r="A22" s="68">
        <v>2015</v>
      </c>
      <c r="B22" s="302">
        <v>42339</v>
      </c>
      <c r="C22" s="68">
        <v>1535255</v>
      </c>
      <c r="D22" s="202">
        <v>71915</v>
      </c>
      <c r="E22" s="303"/>
    </row>
    <row r="23" spans="1:5" x14ac:dyDescent="0.2">
      <c r="A23" s="68">
        <v>2016</v>
      </c>
      <c r="B23" s="302">
        <v>42705</v>
      </c>
      <c r="C23" s="68">
        <v>1624237</v>
      </c>
      <c r="D23" s="202">
        <v>88982</v>
      </c>
      <c r="E23" s="303"/>
    </row>
    <row r="24" spans="1:5" x14ac:dyDescent="0.2">
      <c r="A24" s="68">
        <v>2017</v>
      </c>
      <c r="B24" s="302">
        <v>43070</v>
      </c>
      <c r="C24" s="68">
        <v>1717868</v>
      </c>
      <c r="D24" s="202">
        <v>93631</v>
      </c>
      <c r="E24" s="303"/>
    </row>
    <row r="25" spans="1:5" x14ac:dyDescent="0.2">
      <c r="A25" s="68">
        <v>2018</v>
      </c>
      <c r="B25" s="302">
        <v>43435</v>
      </c>
      <c r="C25" s="68">
        <v>1761000</v>
      </c>
      <c r="D25" s="202">
        <v>43132</v>
      </c>
      <c r="E25" s="303"/>
    </row>
    <row r="26" spans="1:5" x14ac:dyDescent="0.2">
      <c r="A26" s="68">
        <v>2019</v>
      </c>
      <c r="B26" s="302">
        <v>43800</v>
      </c>
      <c r="C26" s="68">
        <v>1812699</v>
      </c>
      <c r="D26" s="202">
        <v>51699</v>
      </c>
      <c r="E26" s="303"/>
    </row>
    <row r="27" spans="1:5" x14ac:dyDescent="0.2">
      <c r="A27" s="68">
        <v>2020</v>
      </c>
      <c r="B27" s="302">
        <v>44166</v>
      </c>
      <c r="C27" s="68">
        <v>1780367</v>
      </c>
      <c r="D27" s="202">
        <v>-32332</v>
      </c>
      <c r="E27" s="303"/>
    </row>
    <row r="28" spans="1:5" x14ac:dyDescent="0.2">
      <c r="A28" s="68">
        <v>2021</v>
      </c>
      <c r="B28" s="302">
        <v>44531</v>
      </c>
      <c r="C28" s="68">
        <v>1849999</v>
      </c>
      <c r="D28" s="202">
        <v>69632</v>
      </c>
    </row>
    <row r="29" spans="1:5" x14ac:dyDescent="0.2">
      <c r="B29" s="304"/>
      <c r="D29" s="202"/>
    </row>
    <row r="30" spans="1:5" x14ac:dyDescent="0.2">
      <c r="B30" s="304"/>
      <c r="D30" s="202"/>
    </row>
    <row r="31" spans="1:5" x14ac:dyDescent="0.2">
      <c r="B31" s="304"/>
      <c r="D31" s="202"/>
    </row>
    <row r="32" spans="1:5" x14ac:dyDescent="0.2">
      <c r="B32" s="304"/>
      <c r="D32" s="202"/>
    </row>
    <row r="33" spans="2:4" x14ac:dyDescent="0.2">
      <c r="B33" s="304"/>
      <c r="D33" s="202"/>
    </row>
    <row r="34" spans="2:4" x14ac:dyDescent="0.2">
      <c r="B34" s="304"/>
      <c r="D34" s="202"/>
    </row>
    <row r="35" spans="2:4" x14ac:dyDescent="0.2">
      <c r="B35" s="304"/>
      <c r="D35" s="202"/>
    </row>
    <row r="36" spans="2:4" x14ac:dyDescent="0.2">
      <c r="B36" s="304"/>
      <c r="D36" s="202"/>
    </row>
    <row r="37" spans="2:4" x14ac:dyDescent="0.2">
      <c r="B37" s="304"/>
      <c r="D37" s="202"/>
    </row>
    <row r="38" spans="2:4" x14ac:dyDescent="0.2">
      <c r="B38" s="304"/>
      <c r="D38" s="202"/>
    </row>
    <row r="39" spans="2:4" x14ac:dyDescent="0.2">
      <c r="B39" s="304"/>
      <c r="D39" s="202"/>
    </row>
    <row r="40" spans="2:4" x14ac:dyDescent="0.2">
      <c r="B40" s="304"/>
      <c r="D40" s="202"/>
    </row>
    <row r="41" spans="2:4" x14ac:dyDescent="0.2">
      <c r="B41" s="304"/>
      <c r="D41" s="202"/>
    </row>
    <row r="42" spans="2:4" x14ac:dyDescent="0.2">
      <c r="B42" s="304"/>
      <c r="D42" s="202"/>
    </row>
    <row r="43" spans="2:4" x14ac:dyDescent="0.2">
      <c r="B43" s="304"/>
      <c r="D43" s="202"/>
    </row>
    <row r="44" spans="2:4" x14ac:dyDescent="0.2">
      <c r="B44" s="304"/>
      <c r="D44" s="202"/>
    </row>
    <row r="45" spans="2:4" x14ac:dyDescent="0.2">
      <c r="B45" s="304"/>
      <c r="D45" s="202"/>
    </row>
    <row r="46" spans="2:4" x14ac:dyDescent="0.2">
      <c r="B46" s="304"/>
      <c r="D46" s="202"/>
    </row>
    <row r="47" spans="2:4" x14ac:dyDescent="0.2">
      <c r="B47" s="304"/>
      <c r="D47" s="202"/>
    </row>
    <row r="48" spans="2:4" x14ac:dyDescent="0.2">
      <c r="D48" s="202"/>
    </row>
    <row r="49" spans="4:4" x14ac:dyDescent="0.2">
      <c r="D49" s="202"/>
    </row>
    <row r="50" spans="4:4" x14ac:dyDescent="0.2">
      <c r="D50" s="202"/>
    </row>
    <row r="51" spans="4:4" x14ac:dyDescent="0.2">
      <c r="D51" s="202"/>
    </row>
    <row r="52" spans="4:4" x14ac:dyDescent="0.2">
      <c r="D52" s="202"/>
    </row>
    <row r="53" spans="4:4" x14ac:dyDescent="0.2">
      <c r="D53" s="202"/>
    </row>
    <row r="54" spans="4:4" x14ac:dyDescent="0.2">
      <c r="D54" s="202"/>
    </row>
    <row r="55" spans="4:4" x14ac:dyDescent="0.2">
      <c r="D55" s="202"/>
    </row>
    <row r="56" spans="4:4" x14ac:dyDescent="0.2">
      <c r="D56" s="202"/>
    </row>
    <row r="57" spans="4:4" x14ac:dyDescent="0.2">
      <c r="D57" s="202"/>
    </row>
    <row r="58" spans="4:4" x14ac:dyDescent="0.2">
      <c r="D58" s="202"/>
    </row>
    <row r="59" spans="4:4" x14ac:dyDescent="0.2">
      <c r="D59" s="202"/>
    </row>
    <row r="60" spans="4:4" x14ac:dyDescent="0.2">
      <c r="D60" s="202"/>
    </row>
    <row r="61" spans="4:4" x14ac:dyDescent="0.2">
      <c r="D61" s="202"/>
    </row>
    <row r="62" spans="4:4" x14ac:dyDescent="0.2">
      <c r="D62" s="202"/>
    </row>
    <row r="63" spans="4:4" x14ac:dyDescent="0.2">
      <c r="D63" s="202"/>
    </row>
    <row r="64" spans="4:4" x14ac:dyDescent="0.2">
      <c r="D64" s="202"/>
    </row>
    <row r="65" spans="4:4" x14ac:dyDescent="0.2">
      <c r="D65" s="202"/>
    </row>
    <row r="66" spans="4:4" x14ac:dyDescent="0.2">
      <c r="D66" s="202"/>
    </row>
    <row r="67" spans="4:4" x14ac:dyDescent="0.2">
      <c r="D67" s="202"/>
    </row>
    <row r="68" spans="4:4" x14ac:dyDescent="0.2">
      <c r="D68" s="202"/>
    </row>
  </sheetData>
  <mergeCells count="1">
    <mergeCell ref="H1:I1"/>
  </mergeCells>
  <hyperlinks>
    <hyperlink ref="H1:I1" location="Index!A1" display="Regresar al Índice" xr:uid="{03F2CA13-D839-4E4F-AB6A-ECCB3C4ACA52}"/>
  </hyperlinks>
  <pageMargins left="0.7" right="0.7" top="0.75" bottom="0.75" header="0.3" footer="0.3"/>
  <pageSetup paperSize="9" orientation="portrait" horizontalDpi="300" verticalDpi="30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24173-8A15-4C1F-B209-1475C9FEA9B5}">
  <sheetPr codeName="Hoja74"/>
  <dimension ref="A1:I39"/>
  <sheetViews>
    <sheetView workbookViewId="0"/>
  </sheetViews>
  <sheetFormatPr baseColWidth="10" defaultColWidth="9.140625" defaultRowHeight="14.25" x14ac:dyDescent="0.2"/>
  <cols>
    <col min="1" max="1" width="60.7109375" style="68" customWidth="1"/>
    <col min="2" max="3" width="20.7109375" style="68" customWidth="1"/>
    <col min="4" max="4" width="8.28515625" style="68" bestFit="1" customWidth="1"/>
    <col min="5" max="5" width="4.7109375" style="68" customWidth="1"/>
    <col min="6" max="8" width="3.7109375" style="68" customWidth="1"/>
    <col min="9" max="10" width="9.140625" style="68" customWidth="1"/>
    <col min="11" max="16384" width="9.140625" style="68"/>
  </cols>
  <sheetData>
    <row r="1" spans="1:9" x14ac:dyDescent="0.2">
      <c r="A1" s="13" t="s">
        <v>1233</v>
      </c>
      <c r="B1" s="68" t="s">
        <v>54</v>
      </c>
      <c r="C1" s="68" t="s">
        <v>54</v>
      </c>
      <c r="D1" s="68" t="s">
        <v>54</v>
      </c>
      <c r="E1" s="68" t="s">
        <v>54</v>
      </c>
      <c r="F1" s="68" t="s">
        <v>54</v>
      </c>
      <c r="G1" s="68" t="s">
        <v>54</v>
      </c>
      <c r="H1" s="291" t="s">
        <v>38</v>
      </c>
      <c r="I1" s="291"/>
    </row>
    <row r="2" spans="1:9" x14ac:dyDescent="0.2">
      <c r="A2" s="68" t="s">
        <v>152</v>
      </c>
      <c r="B2" s="68" t="s">
        <v>54</v>
      </c>
      <c r="C2" s="68" t="s">
        <v>54</v>
      </c>
      <c r="D2" s="68" t="s">
        <v>54</v>
      </c>
      <c r="E2" s="68" t="s">
        <v>54</v>
      </c>
      <c r="F2" s="68" t="s">
        <v>54</v>
      </c>
      <c r="G2" s="68" t="s">
        <v>54</v>
      </c>
      <c r="H2" s="68" t="s">
        <v>54</v>
      </c>
    </row>
    <row r="6" spans="1:9" x14ac:dyDescent="0.2">
      <c r="A6" s="68" t="s">
        <v>2</v>
      </c>
      <c r="B6" s="68" t="s">
        <v>657</v>
      </c>
      <c r="C6" s="68" t="s">
        <v>1132</v>
      </c>
      <c r="D6" s="68" t="s">
        <v>658</v>
      </c>
    </row>
    <row r="7" spans="1:9" x14ac:dyDescent="0.2">
      <c r="A7" s="68" t="s">
        <v>21</v>
      </c>
      <c r="B7" s="68">
        <v>208539</v>
      </c>
      <c r="C7" s="68">
        <v>211048</v>
      </c>
      <c r="D7" s="202">
        <v>2509</v>
      </c>
    </row>
    <row r="8" spans="1:9" x14ac:dyDescent="0.2">
      <c r="A8" s="68" t="s">
        <v>17</v>
      </c>
      <c r="B8" s="68">
        <v>461602</v>
      </c>
      <c r="C8" s="68">
        <v>465270</v>
      </c>
      <c r="D8" s="202">
        <v>3668</v>
      </c>
      <c r="E8" s="68">
        <f>_xlfn.RANK.EQ(D8,$D$8:$D$39,0)</f>
        <v>32</v>
      </c>
    </row>
    <row r="9" spans="1:9" x14ac:dyDescent="0.2">
      <c r="A9" s="68" t="s">
        <v>30</v>
      </c>
      <c r="B9" s="68">
        <v>99057</v>
      </c>
      <c r="C9" s="68">
        <v>103100</v>
      </c>
      <c r="D9" s="202">
        <v>4043</v>
      </c>
      <c r="E9" s="68">
        <f t="shared" ref="E9:E39" si="0">_xlfn.RANK.EQ(D9,$D$8:$D$39,0)</f>
        <v>31</v>
      </c>
    </row>
    <row r="10" spans="1:9" x14ac:dyDescent="0.2">
      <c r="A10" s="68" t="s">
        <v>11</v>
      </c>
      <c r="B10" s="68">
        <v>135945</v>
      </c>
      <c r="C10" s="68">
        <v>140370</v>
      </c>
      <c r="D10" s="202">
        <v>4425</v>
      </c>
      <c r="E10" s="68">
        <f t="shared" si="0"/>
        <v>30</v>
      </c>
    </row>
    <row r="11" spans="1:9" x14ac:dyDescent="0.2">
      <c r="A11" s="68" t="s">
        <v>6</v>
      </c>
      <c r="B11" s="68">
        <v>125731</v>
      </c>
      <c r="C11" s="68">
        <v>131218</v>
      </c>
      <c r="D11" s="202">
        <v>5487</v>
      </c>
      <c r="E11" s="68">
        <f t="shared" si="0"/>
        <v>29</v>
      </c>
    </row>
    <row r="12" spans="1:9" x14ac:dyDescent="0.2">
      <c r="A12" s="68" t="s">
        <v>15</v>
      </c>
      <c r="B12" s="68">
        <v>146771</v>
      </c>
      <c r="C12" s="68">
        <v>153546</v>
      </c>
      <c r="D12" s="202">
        <v>6775</v>
      </c>
      <c r="E12" s="68">
        <f t="shared" si="0"/>
        <v>28</v>
      </c>
    </row>
    <row r="13" spans="1:9" x14ac:dyDescent="0.2">
      <c r="A13" s="68" t="s">
        <v>18</v>
      </c>
      <c r="B13" s="68">
        <v>205308</v>
      </c>
      <c r="C13" s="68">
        <v>213192</v>
      </c>
      <c r="D13" s="202">
        <v>7884</v>
      </c>
      <c r="E13" s="68">
        <f t="shared" si="0"/>
        <v>27</v>
      </c>
    </row>
    <row r="14" spans="1:9" x14ac:dyDescent="0.2">
      <c r="A14" s="68" t="s">
        <v>33</v>
      </c>
      <c r="B14" s="68">
        <v>187080</v>
      </c>
      <c r="C14" s="68">
        <v>195976</v>
      </c>
      <c r="D14" s="202">
        <v>8896</v>
      </c>
      <c r="E14" s="68">
        <f t="shared" si="0"/>
        <v>26</v>
      </c>
    </row>
    <row r="15" spans="1:9" x14ac:dyDescent="0.2">
      <c r="A15" s="68" t="s">
        <v>31</v>
      </c>
      <c r="B15" s="68">
        <v>725198</v>
      </c>
      <c r="C15" s="68">
        <v>734685</v>
      </c>
      <c r="D15" s="202">
        <v>9487</v>
      </c>
      <c r="E15" s="68">
        <f t="shared" si="0"/>
        <v>25</v>
      </c>
    </row>
    <row r="16" spans="1:9" x14ac:dyDescent="0.2">
      <c r="A16" s="68" t="s">
        <v>25</v>
      </c>
      <c r="B16" s="68">
        <v>440501</v>
      </c>
      <c r="C16" s="68">
        <v>451010</v>
      </c>
      <c r="D16" s="202">
        <v>10509</v>
      </c>
      <c r="E16" s="68">
        <f t="shared" si="0"/>
        <v>24</v>
      </c>
    </row>
    <row r="17" spans="1:5" x14ac:dyDescent="0.2">
      <c r="A17" s="68" t="s">
        <v>19</v>
      </c>
      <c r="B17" s="68">
        <v>149477</v>
      </c>
      <c r="C17" s="68">
        <v>160665</v>
      </c>
      <c r="D17" s="202">
        <v>11188</v>
      </c>
      <c r="E17" s="68">
        <f t="shared" si="0"/>
        <v>23</v>
      </c>
    </row>
    <row r="18" spans="1:5" x14ac:dyDescent="0.2">
      <c r="A18" s="68" t="s">
        <v>7</v>
      </c>
      <c r="B18" s="68">
        <v>221463</v>
      </c>
      <c r="C18" s="68">
        <v>235059</v>
      </c>
      <c r="D18" s="202">
        <v>13596</v>
      </c>
      <c r="E18" s="68">
        <f t="shared" si="0"/>
        <v>22</v>
      </c>
    </row>
    <row r="19" spans="1:5" x14ac:dyDescent="0.2">
      <c r="A19" s="68" t="s">
        <v>3</v>
      </c>
      <c r="B19" s="68">
        <v>321424</v>
      </c>
      <c r="C19" s="68">
        <v>335529</v>
      </c>
      <c r="D19" s="202">
        <v>14105</v>
      </c>
      <c r="E19" s="68">
        <f t="shared" si="0"/>
        <v>21</v>
      </c>
    </row>
    <row r="20" spans="1:5" x14ac:dyDescent="0.2">
      <c r="A20" s="68" t="s">
        <v>12</v>
      </c>
      <c r="B20" s="68">
        <v>239136</v>
      </c>
      <c r="C20" s="68">
        <v>254204</v>
      </c>
      <c r="D20" s="202">
        <v>15068</v>
      </c>
      <c r="E20" s="68">
        <f t="shared" si="0"/>
        <v>20</v>
      </c>
    </row>
    <row r="21" spans="1:5" x14ac:dyDescent="0.2">
      <c r="A21" s="68" t="s">
        <v>26</v>
      </c>
      <c r="B21" s="68">
        <v>570100</v>
      </c>
      <c r="C21" s="68">
        <v>586281</v>
      </c>
      <c r="D21" s="202">
        <v>16181</v>
      </c>
      <c r="E21" s="68">
        <f t="shared" si="0"/>
        <v>19</v>
      </c>
    </row>
    <row r="22" spans="1:5" x14ac:dyDescent="0.2">
      <c r="A22" s="68" t="s">
        <v>5</v>
      </c>
      <c r="B22" s="68">
        <v>170112</v>
      </c>
      <c r="C22" s="68">
        <v>190885</v>
      </c>
      <c r="D22" s="202">
        <v>20773</v>
      </c>
      <c r="E22" s="68">
        <f t="shared" si="0"/>
        <v>18</v>
      </c>
    </row>
    <row r="23" spans="1:5" x14ac:dyDescent="0.2">
      <c r="A23" s="68" t="s">
        <v>27</v>
      </c>
      <c r="B23" s="68">
        <v>575636</v>
      </c>
      <c r="C23" s="68">
        <v>596602</v>
      </c>
      <c r="D23" s="202">
        <v>20966</v>
      </c>
      <c r="E23" s="68">
        <f t="shared" si="0"/>
        <v>17</v>
      </c>
    </row>
    <row r="24" spans="1:5" x14ac:dyDescent="0.2">
      <c r="A24" s="68" t="s">
        <v>22</v>
      </c>
      <c r="B24" s="68">
        <v>590229</v>
      </c>
      <c r="C24" s="68">
        <v>611779</v>
      </c>
      <c r="D24" s="202">
        <v>21550</v>
      </c>
      <c r="E24" s="68">
        <f t="shared" si="0"/>
        <v>16</v>
      </c>
    </row>
    <row r="25" spans="1:5" x14ac:dyDescent="0.2">
      <c r="A25" s="68" t="s">
        <v>16</v>
      </c>
      <c r="B25" s="68">
        <v>218499</v>
      </c>
      <c r="C25" s="68">
        <v>240431</v>
      </c>
      <c r="D25" s="202">
        <v>21932</v>
      </c>
      <c r="E25" s="68">
        <f t="shared" si="0"/>
        <v>15</v>
      </c>
    </row>
    <row r="26" spans="1:5" x14ac:dyDescent="0.2">
      <c r="A26" s="68" t="s">
        <v>29</v>
      </c>
      <c r="B26" s="68">
        <v>672536</v>
      </c>
      <c r="C26" s="68">
        <v>696086</v>
      </c>
      <c r="D26" s="202">
        <v>23550</v>
      </c>
      <c r="E26" s="68">
        <f t="shared" si="0"/>
        <v>14</v>
      </c>
    </row>
    <row r="27" spans="1:5" x14ac:dyDescent="0.2">
      <c r="A27" s="68" t="s">
        <v>8</v>
      </c>
      <c r="B27" s="68">
        <v>903594</v>
      </c>
      <c r="C27" s="68">
        <v>930477</v>
      </c>
      <c r="D27" s="202">
        <v>26883</v>
      </c>
      <c r="E27" s="68">
        <f t="shared" si="0"/>
        <v>13</v>
      </c>
    </row>
    <row r="28" spans="1:5" x14ac:dyDescent="0.2">
      <c r="A28" s="68" t="s">
        <v>32</v>
      </c>
      <c r="B28" s="68">
        <v>364449</v>
      </c>
      <c r="C28" s="68">
        <v>393339</v>
      </c>
      <c r="D28" s="202">
        <v>28890</v>
      </c>
      <c r="E28" s="68">
        <f t="shared" si="0"/>
        <v>12</v>
      </c>
    </row>
    <row r="29" spans="1:5" x14ac:dyDescent="0.2">
      <c r="A29" s="68" t="s">
        <v>10</v>
      </c>
      <c r="B29" s="68">
        <v>757473</v>
      </c>
      <c r="C29" s="68">
        <v>789468</v>
      </c>
      <c r="D29" s="202">
        <v>31995</v>
      </c>
      <c r="E29" s="68">
        <f t="shared" si="0"/>
        <v>11</v>
      </c>
    </row>
    <row r="30" spans="1:5" x14ac:dyDescent="0.2">
      <c r="A30" s="68" t="s">
        <v>23</v>
      </c>
      <c r="B30" s="68">
        <v>595496</v>
      </c>
      <c r="C30" s="68">
        <v>628676</v>
      </c>
      <c r="D30" s="202">
        <v>33180</v>
      </c>
      <c r="E30" s="68">
        <f t="shared" si="0"/>
        <v>10</v>
      </c>
    </row>
    <row r="31" spans="1:5" x14ac:dyDescent="0.2">
      <c r="A31" s="68" t="s">
        <v>28</v>
      </c>
      <c r="B31" s="68">
        <v>174213</v>
      </c>
      <c r="C31" s="68">
        <v>209338</v>
      </c>
      <c r="D31" s="202">
        <v>35125</v>
      </c>
      <c r="E31" s="68">
        <f t="shared" si="0"/>
        <v>9</v>
      </c>
    </row>
    <row r="32" spans="1:5" x14ac:dyDescent="0.2">
      <c r="A32" s="68" t="s">
        <v>14</v>
      </c>
      <c r="B32" s="68">
        <v>973396</v>
      </c>
      <c r="C32" s="68">
        <v>1014873</v>
      </c>
      <c r="D32" s="202">
        <v>41477</v>
      </c>
      <c r="E32" s="68">
        <f t="shared" si="0"/>
        <v>8</v>
      </c>
    </row>
    <row r="33" spans="1:5" x14ac:dyDescent="0.2">
      <c r="A33" s="68" t="s">
        <v>13</v>
      </c>
      <c r="B33" s="68">
        <v>1593415</v>
      </c>
      <c r="C33" s="68">
        <v>1650381</v>
      </c>
      <c r="D33" s="202">
        <v>56966</v>
      </c>
      <c r="E33" s="68">
        <f t="shared" si="0"/>
        <v>7</v>
      </c>
    </row>
    <row r="34" spans="1:5" x14ac:dyDescent="0.2">
      <c r="A34" s="68" t="s">
        <v>4</v>
      </c>
      <c r="B34" s="68">
        <v>944174</v>
      </c>
      <c r="C34" s="68">
        <v>1004354</v>
      </c>
      <c r="D34" s="202">
        <v>60180</v>
      </c>
      <c r="E34" s="68">
        <f t="shared" si="0"/>
        <v>6</v>
      </c>
    </row>
    <row r="35" spans="1:5" x14ac:dyDescent="0.2">
      <c r="A35" s="68" t="s">
        <v>9</v>
      </c>
      <c r="B35" s="68">
        <v>3246669</v>
      </c>
      <c r="C35" s="68">
        <v>3312592</v>
      </c>
      <c r="D35" s="202">
        <v>65923</v>
      </c>
      <c r="E35" s="68">
        <f t="shared" si="0"/>
        <v>5</v>
      </c>
    </row>
    <row r="36" spans="1:5" x14ac:dyDescent="0.2">
      <c r="A36" s="68" t="s">
        <v>24</v>
      </c>
      <c r="B36" s="68">
        <v>365783</v>
      </c>
      <c r="C36" s="68">
        <v>432986</v>
      </c>
      <c r="D36" s="202">
        <v>67203</v>
      </c>
      <c r="E36" s="68">
        <f t="shared" si="0"/>
        <v>4</v>
      </c>
    </row>
    <row r="37" spans="1:5" x14ac:dyDescent="0.2">
      <c r="A37" s="68" t="s">
        <v>0</v>
      </c>
      <c r="B37" s="68">
        <v>1780367</v>
      </c>
      <c r="C37" s="68">
        <v>1849999</v>
      </c>
      <c r="D37" s="202">
        <v>69632</v>
      </c>
      <c r="E37" s="68">
        <f t="shared" si="0"/>
        <v>3</v>
      </c>
    </row>
    <row r="38" spans="1:5" x14ac:dyDescent="0.2">
      <c r="A38" s="68" t="s">
        <v>20</v>
      </c>
      <c r="B38" s="68">
        <v>1610359</v>
      </c>
      <c r="C38" s="68">
        <v>1696729</v>
      </c>
      <c r="D38" s="202">
        <v>86370</v>
      </c>
      <c r="E38" s="68">
        <f t="shared" si="0"/>
        <v>2</v>
      </c>
    </row>
    <row r="39" spans="1:5" x14ac:dyDescent="0.2">
      <c r="A39" s="68" t="s">
        <v>1</v>
      </c>
      <c r="B39" s="68">
        <v>19773732</v>
      </c>
      <c r="C39" s="68">
        <v>20620148</v>
      </c>
      <c r="D39" s="202">
        <v>846416</v>
      </c>
      <c r="E39" s="68">
        <f t="shared" si="0"/>
        <v>1</v>
      </c>
    </row>
  </sheetData>
  <mergeCells count="1">
    <mergeCell ref="H1:I1"/>
  </mergeCells>
  <hyperlinks>
    <hyperlink ref="H1:I1" location="Index!A1" display="Regresar al Índice" xr:uid="{74109415-3CBA-4C93-811C-EEAAB67B6406}"/>
  </hyperlink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0033E-D818-42DE-9F2A-2107FD0099CD}">
  <sheetPr codeName="Hoja75"/>
  <dimension ref="A1:I39"/>
  <sheetViews>
    <sheetView workbookViewId="0"/>
  </sheetViews>
  <sheetFormatPr baseColWidth="10" defaultColWidth="9.140625" defaultRowHeight="14.25" x14ac:dyDescent="0.2"/>
  <cols>
    <col min="1" max="1" width="60.7109375" style="68" customWidth="1"/>
    <col min="2" max="3" width="20.7109375" style="68" customWidth="1"/>
    <col min="4" max="4" width="11.7109375" style="68" customWidth="1"/>
    <col min="5" max="5" width="4.7109375" style="68" customWidth="1"/>
    <col min="6" max="8" width="3.7109375" style="68" customWidth="1"/>
    <col min="9" max="10" width="9.140625" style="68" customWidth="1"/>
    <col min="11" max="16384" width="9.140625" style="68"/>
  </cols>
  <sheetData>
    <row r="1" spans="1:9" x14ac:dyDescent="0.2">
      <c r="A1" s="13" t="s">
        <v>1234</v>
      </c>
      <c r="B1" s="68" t="s">
        <v>54</v>
      </c>
      <c r="C1" s="68" t="s">
        <v>54</v>
      </c>
      <c r="D1" s="68" t="s">
        <v>54</v>
      </c>
      <c r="E1" s="68" t="s">
        <v>54</v>
      </c>
      <c r="F1" s="68" t="s">
        <v>54</v>
      </c>
      <c r="G1" s="68" t="s">
        <v>54</v>
      </c>
      <c r="H1" s="291" t="s">
        <v>38</v>
      </c>
      <c r="I1" s="291"/>
    </row>
    <row r="2" spans="1:9" x14ac:dyDescent="0.2">
      <c r="A2" s="68" t="s">
        <v>152</v>
      </c>
      <c r="B2" s="68" t="s">
        <v>54</v>
      </c>
      <c r="C2" s="68" t="s">
        <v>54</v>
      </c>
      <c r="D2" s="68" t="s">
        <v>54</v>
      </c>
      <c r="E2" s="68" t="s">
        <v>54</v>
      </c>
      <c r="F2" s="68" t="s">
        <v>54</v>
      </c>
      <c r="G2" s="68" t="s">
        <v>54</v>
      </c>
      <c r="H2" s="68" t="s">
        <v>54</v>
      </c>
    </row>
    <row r="6" spans="1:9" x14ac:dyDescent="0.2">
      <c r="A6" s="68" t="s">
        <v>2</v>
      </c>
      <c r="B6" s="68" t="s">
        <v>657</v>
      </c>
      <c r="C6" s="68" t="s">
        <v>1132</v>
      </c>
      <c r="D6" s="68" t="s">
        <v>659</v>
      </c>
    </row>
    <row r="7" spans="1:9" x14ac:dyDescent="0.2">
      <c r="A7" s="68" t="s">
        <v>17</v>
      </c>
      <c r="B7" s="68">
        <v>461602</v>
      </c>
      <c r="C7" s="68">
        <v>465270</v>
      </c>
      <c r="D7" s="296">
        <v>7.9462394010425541E-3</v>
      </c>
      <c r="E7" s="68">
        <f>_xlfn.RANK.EQ(D7,$D$7:$D$39,0)</f>
        <v>33</v>
      </c>
    </row>
    <row r="8" spans="1:9" x14ac:dyDescent="0.2">
      <c r="A8" s="68" t="s">
        <v>21</v>
      </c>
      <c r="B8" s="68">
        <v>208539</v>
      </c>
      <c r="C8" s="68">
        <v>211048</v>
      </c>
      <c r="D8" s="296">
        <v>1.2031322678252021E-2</v>
      </c>
      <c r="E8" s="68">
        <f t="shared" ref="E8:E39" si="0">_xlfn.RANK.EQ(D8,$D$7:$D$39,0)</f>
        <v>32</v>
      </c>
    </row>
    <row r="9" spans="1:9" x14ac:dyDescent="0.2">
      <c r="A9" s="68" t="s">
        <v>31</v>
      </c>
      <c r="B9" s="68">
        <v>725198</v>
      </c>
      <c r="C9" s="68">
        <v>734685</v>
      </c>
      <c r="D9" s="296">
        <v>1.3081944517221444E-2</v>
      </c>
      <c r="E9" s="68">
        <f t="shared" si="0"/>
        <v>31</v>
      </c>
    </row>
    <row r="10" spans="1:9" x14ac:dyDescent="0.2">
      <c r="A10" s="68" t="s">
        <v>9</v>
      </c>
      <c r="B10" s="68">
        <v>3246669</v>
      </c>
      <c r="C10" s="68">
        <v>3312592</v>
      </c>
      <c r="D10" s="296">
        <v>2.0304810869232526E-2</v>
      </c>
      <c r="E10" s="68">
        <f t="shared" si="0"/>
        <v>30</v>
      </c>
    </row>
    <row r="11" spans="1:9" x14ac:dyDescent="0.2">
      <c r="A11" s="68" t="s">
        <v>25</v>
      </c>
      <c r="B11" s="68">
        <v>440501</v>
      </c>
      <c r="C11" s="68">
        <v>451010</v>
      </c>
      <c r="D11" s="296">
        <v>2.3856926545002155E-2</v>
      </c>
      <c r="E11" s="68">
        <f t="shared" si="0"/>
        <v>29</v>
      </c>
    </row>
    <row r="12" spans="1:9" x14ac:dyDescent="0.2">
      <c r="A12" s="68" t="s">
        <v>26</v>
      </c>
      <c r="B12" s="68">
        <v>570100</v>
      </c>
      <c r="C12" s="68">
        <v>586281</v>
      </c>
      <c r="D12" s="296">
        <v>2.8382739870198126E-2</v>
      </c>
      <c r="E12" s="68">
        <f t="shared" si="0"/>
        <v>28</v>
      </c>
    </row>
    <row r="13" spans="1:9" x14ac:dyDescent="0.2">
      <c r="A13" s="68" t="s">
        <v>8</v>
      </c>
      <c r="B13" s="68">
        <v>903594</v>
      </c>
      <c r="C13" s="68">
        <v>930477</v>
      </c>
      <c r="D13" s="296">
        <v>2.9751193567022272E-2</v>
      </c>
      <c r="E13" s="68">
        <f t="shared" si="0"/>
        <v>27</v>
      </c>
    </row>
    <row r="14" spans="1:9" x14ac:dyDescent="0.2">
      <c r="A14" s="68" t="s">
        <v>11</v>
      </c>
      <c r="B14" s="68">
        <v>135945</v>
      </c>
      <c r="C14" s="68">
        <v>140370</v>
      </c>
      <c r="D14" s="296">
        <v>3.2549928279818952E-2</v>
      </c>
      <c r="E14" s="68">
        <f t="shared" si="0"/>
        <v>26</v>
      </c>
    </row>
    <row r="15" spans="1:9" x14ac:dyDescent="0.2">
      <c r="A15" s="68" t="s">
        <v>29</v>
      </c>
      <c r="B15" s="68">
        <v>672536</v>
      </c>
      <c r="C15" s="68">
        <v>696086</v>
      </c>
      <c r="D15" s="296">
        <v>3.5016712859980759E-2</v>
      </c>
      <c r="E15" s="68">
        <f t="shared" si="0"/>
        <v>25</v>
      </c>
    </row>
    <row r="16" spans="1:9" x14ac:dyDescent="0.2">
      <c r="A16" s="68" t="s">
        <v>13</v>
      </c>
      <c r="B16" s="68">
        <v>1593415</v>
      </c>
      <c r="C16" s="68">
        <v>1650381</v>
      </c>
      <c r="D16" s="296">
        <v>3.5750887245318941E-2</v>
      </c>
      <c r="E16" s="68">
        <f t="shared" si="0"/>
        <v>24</v>
      </c>
    </row>
    <row r="17" spans="1:5" x14ac:dyDescent="0.2">
      <c r="A17" s="68" t="s">
        <v>27</v>
      </c>
      <c r="B17" s="68">
        <v>575636</v>
      </c>
      <c r="C17" s="68">
        <v>596602</v>
      </c>
      <c r="D17" s="296">
        <v>3.6422322439875199E-2</v>
      </c>
      <c r="E17" s="68">
        <f t="shared" si="0"/>
        <v>23</v>
      </c>
    </row>
    <row r="18" spans="1:5" x14ac:dyDescent="0.2">
      <c r="A18" s="68" t="s">
        <v>22</v>
      </c>
      <c r="B18" s="68">
        <v>590229</v>
      </c>
      <c r="C18" s="68">
        <v>611779</v>
      </c>
      <c r="D18" s="296">
        <v>3.6511252412199324E-2</v>
      </c>
      <c r="E18" s="68">
        <f t="shared" si="0"/>
        <v>22</v>
      </c>
    </row>
    <row r="19" spans="1:5" x14ac:dyDescent="0.2">
      <c r="A19" s="68" t="s">
        <v>18</v>
      </c>
      <c r="B19" s="68">
        <v>205308</v>
      </c>
      <c r="C19" s="68">
        <v>213192</v>
      </c>
      <c r="D19" s="296">
        <v>3.840084166228297E-2</v>
      </c>
      <c r="E19" s="68">
        <f t="shared" si="0"/>
        <v>21</v>
      </c>
    </row>
    <row r="20" spans="1:5" x14ac:dyDescent="0.2">
      <c r="A20" s="68" t="s">
        <v>0</v>
      </c>
      <c r="B20" s="68">
        <v>1780367</v>
      </c>
      <c r="C20" s="68">
        <v>1849999</v>
      </c>
      <c r="D20" s="296">
        <v>3.911103721873066E-2</v>
      </c>
      <c r="E20" s="68">
        <f t="shared" si="0"/>
        <v>20</v>
      </c>
    </row>
    <row r="21" spans="1:5" x14ac:dyDescent="0.2">
      <c r="A21" s="68" t="s">
        <v>30</v>
      </c>
      <c r="B21" s="68">
        <v>99057</v>
      </c>
      <c r="C21" s="68">
        <v>103100</v>
      </c>
      <c r="D21" s="296">
        <v>4.0814884359510195E-2</v>
      </c>
      <c r="E21" s="68">
        <f t="shared" si="0"/>
        <v>19</v>
      </c>
    </row>
    <row r="22" spans="1:5" x14ac:dyDescent="0.2">
      <c r="A22" s="68" t="s">
        <v>10</v>
      </c>
      <c r="B22" s="68">
        <v>757473</v>
      </c>
      <c r="C22" s="68">
        <v>789468</v>
      </c>
      <c r="D22" s="296">
        <v>4.2239129315500445E-2</v>
      </c>
      <c r="E22" s="68">
        <f t="shared" si="0"/>
        <v>18</v>
      </c>
    </row>
    <row r="23" spans="1:5" x14ac:dyDescent="0.2">
      <c r="A23" s="68" t="s">
        <v>14</v>
      </c>
      <c r="B23" s="68">
        <v>973396</v>
      </c>
      <c r="C23" s="68">
        <v>1014873</v>
      </c>
      <c r="D23" s="296">
        <v>4.2610612741371456E-2</v>
      </c>
      <c r="E23" s="68">
        <f t="shared" si="0"/>
        <v>17</v>
      </c>
    </row>
    <row r="24" spans="1:5" x14ac:dyDescent="0.2">
      <c r="A24" s="68" t="s">
        <v>1</v>
      </c>
      <c r="B24" s="68">
        <v>19773732</v>
      </c>
      <c r="C24" s="68">
        <v>20620148</v>
      </c>
      <c r="D24" s="296">
        <v>4.2805070888995544E-2</v>
      </c>
      <c r="E24" s="68">
        <f t="shared" si="0"/>
        <v>16</v>
      </c>
    </row>
    <row r="25" spans="1:5" x14ac:dyDescent="0.2">
      <c r="A25" s="68" t="s">
        <v>6</v>
      </c>
      <c r="B25" s="68">
        <v>125731</v>
      </c>
      <c r="C25" s="68">
        <v>131218</v>
      </c>
      <c r="D25" s="296">
        <v>4.3640788667870245E-2</v>
      </c>
      <c r="E25" s="68">
        <f t="shared" si="0"/>
        <v>15</v>
      </c>
    </row>
    <row r="26" spans="1:5" x14ac:dyDescent="0.2">
      <c r="A26" s="68" t="s">
        <v>3</v>
      </c>
      <c r="B26" s="68">
        <v>321424</v>
      </c>
      <c r="C26" s="68">
        <v>335529</v>
      </c>
      <c r="D26" s="296">
        <v>4.3882846333814562E-2</v>
      </c>
      <c r="E26" s="68">
        <f t="shared" si="0"/>
        <v>14</v>
      </c>
    </row>
    <row r="27" spans="1:5" x14ac:dyDescent="0.2">
      <c r="A27" s="68" t="s">
        <v>15</v>
      </c>
      <c r="B27" s="68">
        <v>146771</v>
      </c>
      <c r="C27" s="68">
        <v>153546</v>
      </c>
      <c r="D27" s="296">
        <v>4.6160345027287386E-2</v>
      </c>
      <c r="E27" s="68">
        <f t="shared" si="0"/>
        <v>13</v>
      </c>
    </row>
    <row r="28" spans="1:5" x14ac:dyDescent="0.2">
      <c r="A28" s="68" t="s">
        <v>33</v>
      </c>
      <c r="B28" s="68">
        <v>187080</v>
      </c>
      <c r="C28" s="68">
        <v>195976</v>
      </c>
      <c r="D28" s="296">
        <v>4.755184947615998E-2</v>
      </c>
      <c r="E28" s="68">
        <f t="shared" si="0"/>
        <v>12</v>
      </c>
    </row>
    <row r="29" spans="1:5" x14ac:dyDescent="0.2">
      <c r="A29" s="68" t="s">
        <v>20</v>
      </c>
      <c r="B29" s="68">
        <v>1610359</v>
      </c>
      <c r="C29" s="68">
        <v>1696729</v>
      </c>
      <c r="D29" s="296">
        <v>5.3634003349563697E-2</v>
      </c>
      <c r="E29" s="68">
        <f t="shared" si="0"/>
        <v>11</v>
      </c>
    </row>
    <row r="30" spans="1:5" x14ac:dyDescent="0.2">
      <c r="A30" s="68" t="s">
        <v>23</v>
      </c>
      <c r="B30" s="68">
        <v>595496</v>
      </c>
      <c r="C30" s="68">
        <v>628676</v>
      </c>
      <c r="D30" s="296">
        <v>5.5718258393003373E-2</v>
      </c>
      <c r="E30" s="68">
        <f t="shared" si="0"/>
        <v>10</v>
      </c>
    </row>
    <row r="31" spans="1:5" x14ac:dyDescent="0.2">
      <c r="A31" s="68" t="s">
        <v>7</v>
      </c>
      <c r="B31" s="68">
        <v>221463</v>
      </c>
      <c r="C31" s="68">
        <v>235059</v>
      </c>
      <c r="D31" s="296">
        <v>6.1391744896438727E-2</v>
      </c>
      <c r="E31" s="68">
        <f t="shared" si="0"/>
        <v>9</v>
      </c>
    </row>
    <row r="32" spans="1:5" x14ac:dyDescent="0.2">
      <c r="A32" s="68" t="s">
        <v>12</v>
      </c>
      <c r="B32" s="68">
        <v>239136</v>
      </c>
      <c r="C32" s="68">
        <v>254204</v>
      </c>
      <c r="D32" s="296">
        <v>6.3010169945135752E-2</v>
      </c>
      <c r="E32" s="68">
        <f t="shared" si="0"/>
        <v>8</v>
      </c>
    </row>
    <row r="33" spans="1:5" x14ac:dyDescent="0.2">
      <c r="A33" s="68" t="s">
        <v>4</v>
      </c>
      <c r="B33" s="68">
        <v>944174</v>
      </c>
      <c r="C33" s="68">
        <v>1004354</v>
      </c>
      <c r="D33" s="296">
        <v>6.3738251635821364E-2</v>
      </c>
      <c r="E33" s="68">
        <f t="shared" si="0"/>
        <v>7</v>
      </c>
    </row>
    <row r="34" spans="1:5" x14ac:dyDescent="0.2">
      <c r="A34" s="68" t="s">
        <v>19</v>
      </c>
      <c r="B34" s="68">
        <v>149477</v>
      </c>
      <c r="C34" s="68">
        <v>160665</v>
      </c>
      <c r="D34" s="296">
        <v>7.4847635422171876E-2</v>
      </c>
      <c r="E34" s="68">
        <f t="shared" si="0"/>
        <v>6</v>
      </c>
    </row>
    <row r="35" spans="1:5" x14ac:dyDescent="0.2">
      <c r="A35" s="68" t="s">
        <v>32</v>
      </c>
      <c r="B35" s="68">
        <v>364449</v>
      </c>
      <c r="C35" s="68">
        <v>393339</v>
      </c>
      <c r="D35" s="296">
        <v>7.9270350584032423E-2</v>
      </c>
      <c r="E35" s="68">
        <f t="shared" si="0"/>
        <v>5</v>
      </c>
    </row>
    <row r="36" spans="1:5" x14ac:dyDescent="0.2">
      <c r="A36" s="68" t="s">
        <v>16</v>
      </c>
      <c r="B36" s="68">
        <v>218499</v>
      </c>
      <c r="C36" s="68">
        <v>240431</v>
      </c>
      <c r="D36" s="296">
        <v>0.10037574542675243</v>
      </c>
      <c r="E36" s="68">
        <f t="shared" si="0"/>
        <v>4</v>
      </c>
    </row>
    <row r="37" spans="1:5" x14ac:dyDescent="0.2">
      <c r="A37" s="68" t="s">
        <v>5</v>
      </c>
      <c r="B37" s="68">
        <v>170112</v>
      </c>
      <c r="C37" s="68">
        <v>190885</v>
      </c>
      <c r="D37" s="296">
        <v>0.12211366629044385</v>
      </c>
      <c r="E37" s="68">
        <f t="shared" si="0"/>
        <v>3</v>
      </c>
    </row>
    <row r="38" spans="1:5" x14ac:dyDescent="0.2">
      <c r="A38" s="68" t="s">
        <v>24</v>
      </c>
      <c r="B38" s="68">
        <v>365783</v>
      </c>
      <c r="C38" s="68">
        <v>432986</v>
      </c>
      <c r="D38" s="296">
        <v>0.18372368316734233</v>
      </c>
      <c r="E38" s="68">
        <f t="shared" si="0"/>
        <v>2</v>
      </c>
    </row>
    <row r="39" spans="1:5" x14ac:dyDescent="0.2">
      <c r="A39" s="68" t="s">
        <v>28</v>
      </c>
      <c r="B39" s="68">
        <v>174213</v>
      </c>
      <c r="C39" s="68">
        <v>209338</v>
      </c>
      <c r="D39" s="296">
        <v>0.20162100417305262</v>
      </c>
      <c r="E39" s="68">
        <f t="shared" si="0"/>
        <v>1</v>
      </c>
    </row>
  </sheetData>
  <mergeCells count="1">
    <mergeCell ref="H1:I1"/>
  </mergeCells>
  <hyperlinks>
    <hyperlink ref="H1:I1" location="Index!A1" display="Regresar al Índice" xr:uid="{73DC3410-8CD8-4DA9-9E5E-594B5988E53E}"/>
  </hyperlink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B3A0E-B1C9-4D85-9931-BDD02B45836E}">
  <sheetPr codeName="Hoja76"/>
  <dimension ref="A1:I46"/>
  <sheetViews>
    <sheetView zoomScaleNormal="100" workbookViewId="0"/>
  </sheetViews>
  <sheetFormatPr baseColWidth="10" defaultColWidth="9.140625" defaultRowHeight="14.25" x14ac:dyDescent="0.2"/>
  <cols>
    <col min="1" max="1" width="60.7109375" style="68" customWidth="1"/>
    <col min="2" max="2" width="17.7109375" style="68" customWidth="1"/>
    <col min="3" max="3" width="14.7109375" style="68" customWidth="1"/>
    <col min="4" max="4" width="9.140625" style="68" bestFit="1" customWidth="1"/>
    <col min="5" max="5" width="22.7109375" style="68" customWidth="1"/>
    <col min="6" max="6" width="19.7109375" style="68" customWidth="1"/>
    <col min="7" max="7" width="11.7109375" style="68" customWidth="1"/>
    <col min="8" max="8" width="10.7109375" style="68" customWidth="1"/>
    <col min="9" max="16384" width="9.140625" style="68"/>
  </cols>
  <sheetData>
    <row r="1" spans="1:9" x14ac:dyDescent="0.2">
      <c r="A1" s="13" t="s">
        <v>1235</v>
      </c>
      <c r="B1" s="68" t="s">
        <v>54</v>
      </c>
      <c r="C1" s="68" t="s">
        <v>54</v>
      </c>
      <c r="D1" s="68" t="s">
        <v>54</v>
      </c>
      <c r="E1" s="68" t="s">
        <v>54</v>
      </c>
      <c r="F1" s="68" t="s">
        <v>54</v>
      </c>
      <c r="G1" s="68" t="s">
        <v>54</v>
      </c>
      <c r="H1" s="291" t="s">
        <v>38</v>
      </c>
      <c r="I1" s="291"/>
    </row>
    <row r="2" spans="1:9" x14ac:dyDescent="0.2">
      <c r="A2" s="68" t="s">
        <v>152</v>
      </c>
      <c r="B2" s="68" t="s">
        <v>54</v>
      </c>
      <c r="C2" s="68" t="s">
        <v>54</v>
      </c>
      <c r="D2" s="68" t="s">
        <v>54</v>
      </c>
      <c r="E2" s="68" t="s">
        <v>54</v>
      </c>
      <c r="F2" s="68" t="s">
        <v>54</v>
      </c>
      <c r="G2" s="68" t="s">
        <v>54</v>
      </c>
      <c r="H2" s="68" t="s">
        <v>54</v>
      </c>
    </row>
    <row r="6" spans="1:9" x14ac:dyDescent="0.2">
      <c r="A6" s="68" t="s">
        <v>2</v>
      </c>
      <c r="B6" s="68" t="s">
        <v>948</v>
      </c>
      <c r="C6" s="68" t="s">
        <v>1133</v>
      </c>
      <c r="D6" s="68" t="s">
        <v>660</v>
      </c>
      <c r="E6" s="68" t="s">
        <v>949</v>
      </c>
      <c r="F6" s="68" t="s">
        <v>1134</v>
      </c>
      <c r="G6" s="68" t="s">
        <v>661</v>
      </c>
      <c r="H6" s="68" t="s">
        <v>662</v>
      </c>
    </row>
    <row r="7" spans="1:9" x14ac:dyDescent="0.2">
      <c r="A7" s="68" t="s">
        <v>1</v>
      </c>
      <c r="B7" s="202">
        <v>20933050</v>
      </c>
      <c r="C7" s="202">
        <v>20620148</v>
      </c>
      <c r="D7" s="202">
        <v>-312902</v>
      </c>
      <c r="E7" s="202">
        <v>18160738</v>
      </c>
      <c r="F7" s="202">
        <v>17944419</v>
      </c>
      <c r="G7" s="202">
        <v>-216319</v>
      </c>
      <c r="H7" s="202">
        <v>-96583</v>
      </c>
    </row>
    <row r="8" spans="1:9" x14ac:dyDescent="0.2">
      <c r="A8" s="68" t="s">
        <v>9</v>
      </c>
      <c r="B8" s="202">
        <v>3348570</v>
      </c>
      <c r="C8" s="202">
        <v>3312592</v>
      </c>
      <c r="D8" s="202">
        <v>-35978</v>
      </c>
      <c r="E8" s="202">
        <v>2946573</v>
      </c>
      <c r="F8" s="202">
        <v>2924129</v>
      </c>
      <c r="G8" s="202">
        <v>-22444</v>
      </c>
      <c r="H8" s="202">
        <v>-13534</v>
      </c>
    </row>
    <row r="9" spans="1:9" x14ac:dyDescent="0.2">
      <c r="A9" s="68" t="s">
        <v>20</v>
      </c>
      <c r="B9" s="202">
        <v>1730346</v>
      </c>
      <c r="C9" s="202">
        <v>1696729</v>
      </c>
      <c r="D9" s="202">
        <v>-33617</v>
      </c>
      <c r="E9" s="202">
        <v>1568591</v>
      </c>
      <c r="F9" s="202">
        <v>1543199</v>
      </c>
      <c r="G9" s="202">
        <v>-25392</v>
      </c>
      <c r="H9" s="202">
        <v>-8225</v>
      </c>
    </row>
    <row r="10" spans="1:9" x14ac:dyDescent="0.2">
      <c r="A10" s="68" t="s">
        <v>13</v>
      </c>
      <c r="B10" s="202">
        <v>1681296</v>
      </c>
      <c r="C10" s="202">
        <v>1650381</v>
      </c>
      <c r="D10" s="202">
        <v>-30915</v>
      </c>
      <c r="E10" s="202">
        <v>1431814</v>
      </c>
      <c r="F10" s="202">
        <v>1412895</v>
      </c>
      <c r="G10" s="202">
        <v>-18919</v>
      </c>
      <c r="H10" s="202">
        <v>-11996</v>
      </c>
    </row>
    <row r="11" spans="1:9" x14ac:dyDescent="0.2">
      <c r="A11" s="68" t="s">
        <v>4</v>
      </c>
      <c r="B11" s="202">
        <v>1034409</v>
      </c>
      <c r="C11" s="202">
        <v>1004354</v>
      </c>
      <c r="D11" s="202">
        <v>-30055</v>
      </c>
      <c r="E11" s="202">
        <v>938081</v>
      </c>
      <c r="F11" s="202">
        <v>916429</v>
      </c>
      <c r="G11" s="202">
        <v>-21652</v>
      </c>
      <c r="H11" s="202">
        <v>-8403</v>
      </c>
    </row>
    <row r="12" spans="1:9" x14ac:dyDescent="0.2">
      <c r="A12" s="68" t="s">
        <v>0</v>
      </c>
      <c r="B12" s="202">
        <v>1873476</v>
      </c>
      <c r="C12" s="202">
        <v>1849999</v>
      </c>
      <c r="D12" s="202">
        <v>-23477</v>
      </c>
      <c r="E12" s="202">
        <v>1626936</v>
      </c>
      <c r="F12" s="202">
        <v>1613314</v>
      </c>
      <c r="G12" s="202">
        <v>-13622</v>
      </c>
      <c r="H12" s="202">
        <v>-9855</v>
      </c>
    </row>
    <row r="13" spans="1:9" x14ac:dyDescent="0.2">
      <c r="A13" s="68" t="s">
        <v>8</v>
      </c>
      <c r="B13" s="202">
        <v>947984</v>
      </c>
      <c r="C13" s="202">
        <v>930477</v>
      </c>
      <c r="D13" s="202">
        <v>-17507</v>
      </c>
      <c r="E13" s="202">
        <v>869978</v>
      </c>
      <c r="F13" s="202">
        <v>856622</v>
      </c>
      <c r="G13" s="202">
        <v>-13356</v>
      </c>
      <c r="H13" s="202">
        <v>-4151</v>
      </c>
    </row>
    <row r="14" spans="1:9" x14ac:dyDescent="0.2">
      <c r="A14" s="68" t="s">
        <v>27</v>
      </c>
      <c r="B14" s="202">
        <v>613497</v>
      </c>
      <c r="C14" s="202">
        <v>596602</v>
      </c>
      <c r="D14" s="202">
        <v>-16895</v>
      </c>
      <c r="E14" s="202">
        <v>526819</v>
      </c>
      <c r="F14" s="202">
        <v>516298</v>
      </c>
      <c r="G14" s="202">
        <v>-10521</v>
      </c>
      <c r="H14" s="202">
        <v>-6374</v>
      </c>
    </row>
    <row r="15" spans="1:9" x14ac:dyDescent="0.2">
      <c r="A15" s="68" t="s">
        <v>14</v>
      </c>
      <c r="B15" s="202">
        <v>1031331</v>
      </c>
      <c r="C15" s="202">
        <v>1014873</v>
      </c>
      <c r="D15" s="202">
        <v>-16458</v>
      </c>
      <c r="E15" s="202">
        <v>908631</v>
      </c>
      <c r="F15" s="202">
        <v>895780</v>
      </c>
      <c r="G15" s="202">
        <v>-12851</v>
      </c>
      <c r="H15" s="202">
        <v>-3607</v>
      </c>
    </row>
    <row r="16" spans="1:9" x14ac:dyDescent="0.2">
      <c r="A16" s="68" t="s">
        <v>10</v>
      </c>
      <c r="B16" s="202">
        <v>803412</v>
      </c>
      <c r="C16" s="202">
        <v>789468</v>
      </c>
      <c r="D16" s="202">
        <v>-13944</v>
      </c>
      <c r="E16" s="202">
        <v>723493</v>
      </c>
      <c r="F16" s="202">
        <v>713425</v>
      </c>
      <c r="G16" s="202">
        <v>-10068</v>
      </c>
      <c r="H16" s="202">
        <v>-3876</v>
      </c>
    </row>
    <row r="17" spans="1:8" x14ac:dyDescent="0.2">
      <c r="A17" s="68" t="s">
        <v>29</v>
      </c>
      <c r="B17" s="202">
        <v>709875</v>
      </c>
      <c r="C17" s="202">
        <v>696086</v>
      </c>
      <c r="D17" s="202">
        <v>-13789</v>
      </c>
      <c r="E17" s="202">
        <v>643712</v>
      </c>
      <c r="F17" s="202">
        <v>630914</v>
      </c>
      <c r="G17" s="202">
        <v>-12798</v>
      </c>
      <c r="H17" s="202">
        <v>-991</v>
      </c>
    </row>
    <row r="18" spans="1:8" x14ac:dyDescent="0.2">
      <c r="A18" s="68" t="s">
        <v>23</v>
      </c>
      <c r="B18" s="202">
        <v>639432</v>
      </c>
      <c r="C18" s="202">
        <v>628676</v>
      </c>
      <c r="D18" s="202">
        <v>-10756</v>
      </c>
      <c r="E18" s="202">
        <v>531025</v>
      </c>
      <c r="F18" s="202">
        <v>524247</v>
      </c>
      <c r="G18" s="202">
        <v>-6778</v>
      </c>
      <c r="H18" s="202">
        <v>-3978</v>
      </c>
    </row>
    <row r="19" spans="1:8" x14ac:dyDescent="0.2">
      <c r="A19" s="68" t="s">
        <v>24</v>
      </c>
      <c r="B19" s="202">
        <v>442048</v>
      </c>
      <c r="C19" s="202">
        <v>432986</v>
      </c>
      <c r="D19" s="202">
        <v>-9062</v>
      </c>
      <c r="E19" s="202">
        <v>311832</v>
      </c>
      <c r="F19" s="202">
        <v>309475</v>
      </c>
      <c r="G19" s="202">
        <v>-2357</v>
      </c>
      <c r="H19" s="202">
        <v>-6705</v>
      </c>
    </row>
    <row r="20" spans="1:8" x14ac:dyDescent="0.2">
      <c r="A20" s="68" t="s">
        <v>5</v>
      </c>
      <c r="B20" s="202">
        <v>199392</v>
      </c>
      <c r="C20" s="202">
        <v>190885</v>
      </c>
      <c r="D20" s="202">
        <v>-8507</v>
      </c>
      <c r="E20" s="202">
        <v>138751</v>
      </c>
      <c r="F20" s="202">
        <v>136625</v>
      </c>
      <c r="G20" s="202">
        <v>-2126</v>
      </c>
      <c r="H20" s="202">
        <v>-6381</v>
      </c>
    </row>
    <row r="21" spans="1:8" x14ac:dyDescent="0.2">
      <c r="A21" s="68" t="s">
        <v>25</v>
      </c>
      <c r="B21" s="202">
        <v>458236</v>
      </c>
      <c r="C21" s="202">
        <v>451010</v>
      </c>
      <c r="D21" s="202">
        <v>-7226</v>
      </c>
      <c r="E21" s="202">
        <v>383678</v>
      </c>
      <c r="F21" s="202">
        <v>378729</v>
      </c>
      <c r="G21" s="202">
        <v>-4949</v>
      </c>
      <c r="H21" s="202">
        <v>-2277</v>
      </c>
    </row>
    <row r="22" spans="1:8" x14ac:dyDescent="0.2">
      <c r="A22" s="68" t="s">
        <v>3</v>
      </c>
      <c r="B22" s="202">
        <v>340465</v>
      </c>
      <c r="C22" s="202">
        <v>335529</v>
      </c>
      <c r="D22" s="202">
        <v>-4936</v>
      </c>
      <c r="E22" s="202">
        <v>314580</v>
      </c>
      <c r="F22" s="202">
        <v>310314</v>
      </c>
      <c r="G22" s="202">
        <v>-4266</v>
      </c>
      <c r="H22" s="202">
        <v>-670</v>
      </c>
    </row>
    <row r="23" spans="1:8" x14ac:dyDescent="0.2">
      <c r="A23" s="68" t="s">
        <v>17</v>
      </c>
      <c r="B23" s="202">
        <v>470114</v>
      </c>
      <c r="C23" s="202">
        <v>465270</v>
      </c>
      <c r="D23" s="202">
        <v>-4844</v>
      </c>
      <c r="E23" s="202">
        <v>389433</v>
      </c>
      <c r="F23" s="202">
        <v>386934</v>
      </c>
      <c r="G23" s="202">
        <v>-2499</v>
      </c>
      <c r="H23" s="202">
        <v>-2345</v>
      </c>
    </row>
    <row r="24" spans="1:8" x14ac:dyDescent="0.2">
      <c r="A24" s="68" t="s">
        <v>22</v>
      </c>
      <c r="B24" s="202">
        <v>615837</v>
      </c>
      <c r="C24" s="202">
        <v>611779</v>
      </c>
      <c r="D24" s="202">
        <v>-4058</v>
      </c>
      <c r="E24" s="202">
        <v>538940</v>
      </c>
      <c r="F24" s="202">
        <v>535627</v>
      </c>
      <c r="G24" s="202">
        <v>-3313</v>
      </c>
      <c r="H24" s="202">
        <v>-745</v>
      </c>
    </row>
    <row r="25" spans="1:8" x14ac:dyDescent="0.2">
      <c r="A25" s="68" t="s">
        <v>16</v>
      </c>
      <c r="B25" s="202">
        <v>244466</v>
      </c>
      <c r="C25" s="202">
        <v>240431</v>
      </c>
      <c r="D25" s="202">
        <v>-4035</v>
      </c>
      <c r="E25" s="202">
        <v>201432</v>
      </c>
      <c r="F25" s="202">
        <v>199555</v>
      </c>
      <c r="G25" s="202">
        <v>-1877</v>
      </c>
      <c r="H25" s="202">
        <v>-2158</v>
      </c>
    </row>
    <row r="26" spans="1:8" x14ac:dyDescent="0.2">
      <c r="A26" s="68" t="s">
        <v>32</v>
      </c>
      <c r="B26" s="202">
        <v>397354</v>
      </c>
      <c r="C26" s="202">
        <v>393339</v>
      </c>
      <c r="D26" s="202">
        <v>-4015</v>
      </c>
      <c r="E26" s="202">
        <v>351354</v>
      </c>
      <c r="F26" s="202">
        <v>349388</v>
      </c>
      <c r="G26" s="202">
        <v>-1966</v>
      </c>
      <c r="H26" s="202">
        <v>-2049</v>
      </c>
    </row>
    <row r="27" spans="1:8" x14ac:dyDescent="0.2">
      <c r="A27" s="68" t="s">
        <v>12</v>
      </c>
      <c r="B27" s="202">
        <v>258213</v>
      </c>
      <c r="C27" s="202">
        <v>254204</v>
      </c>
      <c r="D27" s="202">
        <v>-4009</v>
      </c>
      <c r="E27" s="202">
        <v>233968</v>
      </c>
      <c r="F27" s="202">
        <v>231610</v>
      </c>
      <c r="G27" s="202">
        <v>-2358</v>
      </c>
      <c r="H27" s="202">
        <v>-1651</v>
      </c>
    </row>
    <row r="28" spans="1:8" x14ac:dyDescent="0.2">
      <c r="A28" s="68" t="s">
        <v>28</v>
      </c>
      <c r="B28" s="202">
        <v>213110</v>
      </c>
      <c r="C28" s="202">
        <v>209338</v>
      </c>
      <c r="D28" s="202">
        <v>-3772</v>
      </c>
      <c r="E28" s="202">
        <v>165243</v>
      </c>
      <c r="F28" s="202">
        <v>162904</v>
      </c>
      <c r="G28" s="202">
        <v>-2339</v>
      </c>
      <c r="H28" s="202">
        <v>-1433</v>
      </c>
    </row>
    <row r="29" spans="1:8" x14ac:dyDescent="0.2">
      <c r="A29" s="68" t="s">
        <v>19</v>
      </c>
      <c r="B29" s="202">
        <v>164103</v>
      </c>
      <c r="C29" s="202">
        <v>160665</v>
      </c>
      <c r="D29" s="202">
        <v>-3438</v>
      </c>
      <c r="E29" s="202">
        <v>124719</v>
      </c>
      <c r="F29" s="202">
        <v>123081</v>
      </c>
      <c r="G29" s="202">
        <v>-1638</v>
      </c>
      <c r="H29" s="202">
        <v>-1800</v>
      </c>
    </row>
    <row r="30" spans="1:8" x14ac:dyDescent="0.2">
      <c r="A30" s="68" t="s">
        <v>6</v>
      </c>
      <c r="B30" s="202">
        <v>134083</v>
      </c>
      <c r="C30" s="202">
        <v>131218</v>
      </c>
      <c r="D30" s="202">
        <v>-2865</v>
      </c>
      <c r="E30" s="202">
        <v>107613</v>
      </c>
      <c r="F30" s="202">
        <v>105841</v>
      </c>
      <c r="G30" s="202">
        <v>-1772</v>
      </c>
      <c r="H30" s="202">
        <v>-1093</v>
      </c>
    </row>
    <row r="31" spans="1:8" x14ac:dyDescent="0.2">
      <c r="A31" s="68" t="s">
        <v>21</v>
      </c>
      <c r="B31" s="202">
        <v>213743</v>
      </c>
      <c r="C31" s="202">
        <v>211048</v>
      </c>
      <c r="D31" s="202">
        <v>-2695</v>
      </c>
      <c r="E31" s="202">
        <v>186357</v>
      </c>
      <c r="F31" s="202">
        <v>184723</v>
      </c>
      <c r="G31" s="202">
        <v>-1634</v>
      </c>
      <c r="H31" s="202">
        <v>-1061</v>
      </c>
    </row>
    <row r="32" spans="1:8" x14ac:dyDescent="0.2">
      <c r="A32" s="68" t="s">
        <v>18</v>
      </c>
      <c r="B32" s="202">
        <v>215678</v>
      </c>
      <c r="C32" s="202">
        <v>213192</v>
      </c>
      <c r="D32" s="202">
        <v>-2486</v>
      </c>
      <c r="E32" s="202">
        <v>186336</v>
      </c>
      <c r="F32" s="202">
        <v>184185</v>
      </c>
      <c r="G32" s="202">
        <v>-2151</v>
      </c>
      <c r="H32" s="202">
        <v>-335</v>
      </c>
    </row>
    <row r="33" spans="1:8" x14ac:dyDescent="0.2">
      <c r="A33" s="68" t="s">
        <v>11</v>
      </c>
      <c r="B33" s="202">
        <v>142842</v>
      </c>
      <c r="C33" s="202">
        <v>140370</v>
      </c>
      <c r="D33" s="202">
        <v>-2472</v>
      </c>
      <c r="E33" s="202">
        <v>117991</v>
      </c>
      <c r="F33" s="202">
        <v>115724</v>
      </c>
      <c r="G33" s="202">
        <v>-2267</v>
      </c>
      <c r="H33" s="202">
        <v>-205</v>
      </c>
    </row>
    <row r="34" spans="1:8" x14ac:dyDescent="0.2">
      <c r="A34" s="68" t="s">
        <v>30</v>
      </c>
      <c r="B34" s="202">
        <v>105292</v>
      </c>
      <c r="C34" s="202">
        <v>103100</v>
      </c>
      <c r="D34" s="202">
        <v>-2192</v>
      </c>
      <c r="E34" s="202">
        <v>83299</v>
      </c>
      <c r="F34" s="202">
        <v>82219</v>
      </c>
      <c r="G34" s="202">
        <v>-1080</v>
      </c>
      <c r="H34" s="202">
        <v>-1112</v>
      </c>
    </row>
    <row r="35" spans="1:8" x14ac:dyDescent="0.2">
      <c r="A35" s="68" t="s">
        <v>7</v>
      </c>
      <c r="B35" s="202">
        <v>236364</v>
      </c>
      <c r="C35" s="202">
        <v>235059</v>
      </c>
      <c r="D35" s="202">
        <v>-1305</v>
      </c>
      <c r="E35" s="202">
        <v>209688</v>
      </c>
      <c r="F35" s="202">
        <v>208756</v>
      </c>
      <c r="G35" s="202">
        <v>-932</v>
      </c>
      <c r="H35" s="202">
        <v>-373</v>
      </c>
    </row>
    <row r="36" spans="1:8" x14ac:dyDescent="0.2">
      <c r="A36" s="68" t="s">
        <v>26</v>
      </c>
      <c r="B36" s="202">
        <v>587453</v>
      </c>
      <c r="C36" s="202">
        <v>586281</v>
      </c>
      <c r="D36" s="202">
        <v>-1172</v>
      </c>
      <c r="E36" s="202">
        <v>483352</v>
      </c>
      <c r="F36" s="202">
        <v>478487</v>
      </c>
      <c r="G36" s="202">
        <v>-4865</v>
      </c>
      <c r="H36" s="202">
        <v>3693</v>
      </c>
    </row>
    <row r="37" spans="1:8" x14ac:dyDescent="0.2">
      <c r="A37" s="68" t="s">
        <v>33</v>
      </c>
      <c r="B37" s="202">
        <v>197130</v>
      </c>
      <c r="C37" s="202">
        <v>195976</v>
      </c>
      <c r="D37" s="202">
        <v>-1154</v>
      </c>
      <c r="E37" s="202">
        <v>167279</v>
      </c>
      <c r="F37" s="202">
        <v>166021</v>
      </c>
      <c r="G37" s="202">
        <v>-1258</v>
      </c>
      <c r="H37" s="202">
        <v>104</v>
      </c>
    </row>
    <row r="38" spans="1:8" x14ac:dyDescent="0.2">
      <c r="A38" s="68" t="s">
        <v>31</v>
      </c>
      <c r="B38" s="202">
        <v>732809</v>
      </c>
      <c r="C38" s="202">
        <v>734685</v>
      </c>
      <c r="D38" s="202">
        <v>1876</v>
      </c>
      <c r="E38" s="202">
        <v>625680</v>
      </c>
      <c r="F38" s="202">
        <v>621244</v>
      </c>
      <c r="G38" s="202">
        <v>-4436</v>
      </c>
      <c r="H38" s="202">
        <v>6312</v>
      </c>
    </row>
    <row r="39" spans="1:8" x14ac:dyDescent="0.2">
      <c r="A39" s="68" t="s">
        <v>15</v>
      </c>
      <c r="B39" s="202">
        <v>150690</v>
      </c>
      <c r="C39" s="202">
        <v>153546</v>
      </c>
      <c r="D39" s="202">
        <v>2856</v>
      </c>
      <c r="E39" s="202">
        <v>123560</v>
      </c>
      <c r="F39" s="202">
        <v>125725</v>
      </c>
      <c r="G39" s="202">
        <v>2165</v>
      </c>
      <c r="H39" s="202">
        <v>691</v>
      </c>
    </row>
    <row r="40" spans="1:8" x14ac:dyDescent="0.2">
      <c r="G40" s="298">
        <f>G38/D38</f>
        <v>-2.3646055437100215</v>
      </c>
      <c r="H40" s="298">
        <f>H38/D38</f>
        <v>3.3646055437100215</v>
      </c>
    </row>
    <row r="45" spans="1:8" x14ac:dyDescent="0.2">
      <c r="E45" s="202"/>
      <c r="F45" s="202"/>
      <c r="G45" s="202"/>
    </row>
    <row r="46" spans="1:8" x14ac:dyDescent="0.2">
      <c r="F46" s="298"/>
      <c r="G46" s="298"/>
    </row>
  </sheetData>
  <mergeCells count="1">
    <mergeCell ref="H1:I1"/>
  </mergeCells>
  <hyperlinks>
    <hyperlink ref="H1:I1" location="Index!A1" display="Regresar al Índice" xr:uid="{FF82BDBB-3BAE-4BBF-BD2C-5165FA494964}"/>
  </hyperlink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58294-7B64-4888-B741-5523489B8808}">
  <sheetPr codeName="Hoja77"/>
  <dimension ref="A1:J259"/>
  <sheetViews>
    <sheetView workbookViewId="0"/>
  </sheetViews>
  <sheetFormatPr baseColWidth="10" defaultColWidth="9.140625" defaultRowHeight="14.25" x14ac:dyDescent="0.2"/>
  <cols>
    <col min="1" max="1" width="44.7109375" style="68" customWidth="1"/>
    <col min="2" max="2" width="32.7109375" style="68" customWidth="1"/>
    <col min="3" max="4" width="8.7109375" style="68" customWidth="1"/>
    <col min="5" max="5" width="11.85546875" style="68" bestFit="1" customWidth="1"/>
    <col min="6" max="6" width="8.7109375" style="68" customWidth="1"/>
    <col min="7" max="7" width="10" style="68" bestFit="1" customWidth="1"/>
    <col min="8" max="8" width="11.7109375" style="68" customWidth="1"/>
    <col min="9" max="9" width="10.7109375" style="68" customWidth="1"/>
    <col min="10" max="12" width="9.140625" style="68"/>
    <col min="13" max="15" width="11.85546875" style="68" bestFit="1" customWidth="1"/>
    <col min="16" max="16" width="9.140625" style="68"/>
    <col min="17" max="17" width="11.85546875" style="68" bestFit="1" customWidth="1"/>
    <col min="18" max="16384" width="9.140625" style="68"/>
  </cols>
  <sheetData>
    <row r="1" spans="1:10" x14ac:dyDescent="0.2">
      <c r="A1" s="13" t="s">
        <v>1319</v>
      </c>
      <c r="F1" s="68" t="s">
        <v>54</v>
      </c>
      <c r="G1" s="68" t="s">
        <v>54</v>
      </c>
      <c r="H1" s="291" t="s">
        <v>38</v>
      </c>
      <c r="I1" s="291"/>
    </row>
    <row r="2" spans="1:10" x14ac:dyDescent="0.2">
      <c r="A2" s="68" t="s">
        <v>152</v>
      </c>
      <c r="B2" s="68" t="s">
        <v>54</v>
      </c>
      <c r="C2" s="68" t="s">
        <v>54</v>
      </c>
      <c r="D2" s="68" t="s">
        <v>54</v>
      </c>
      <c r="E2" s="68" t="s">
        <v>54</v>
      </c>
      <c r="F2" s="68" t="s">
        <v>54</v>
      </c>
      <c r="G2" s="68" t="s">
        <v>54</v>
      </c>
      <c r="H2" s="68" t="s">
        <v>54</v>
      </c>
    </row>
    <row r="6" spans="1:10" x14ac:dyDescent="0.2">
      <c r="A6" s="68" t="s">
        <v>669</v>
      </c>
      <c r="B6" s="68" t="s">
        <v>670</v>
      </c>
      <c r="C6" s="68" t="s">
        <v>1126</v>
      </c>
      <c r="D6" s="68" t="s">
        <v>1127</v>
      </c>
      <c r="E6" s="68" t="s">
        <v>1128</v>
      </c>
      <c r="F6" s="68" t="s">
        <v>1129</v>
      </c>
      <c r="G6" s="68" t="s">
        <v>660</v>
      </c>
      <c r="H6" s="68" t="s">
        <v>661</v>
      </c>
      <c r="I6" s="68" t="s">
        <v>662</v>
      </c>
    </row>
    <row r="7" spans="1:10" x14ac:dyDescent="0.2">
      <c r="A7" s="68">
        <v>39</v>
      </c>
      <c r="B7" s="68" t="s">
        <v>57</v>
      </c>
      <c r="C7" s="202">
        <v>663693</v>
      </c>
      <c r="D7" s="202">
        <v>610795</v>
      </c>
      <c r="E7" s="202">
        <v>691788</v>
      </c>
      <c r="F7" s="202">
        <v>628460</v>
      </c>
      <c r="G7" s="202">
        <v>-28095</v>
      </c>
      <c r="H7" s="202">
        <v>-17665</v>
      </c>
      <c r="I7" s="202">
        <v>-10430</v>
      </c>
      <c r="J7" s="202"/>
    </row>
    <row r="8" spans="1:10" x14ac:dyDescent="0.2">
      <c r="A8" s="68">
        <v>121</v>
      </c>
      <c r="B8" s="68" t="s">
        <v>160</v>
      </c>
      <c r="C8" s="202">
        <v>5985</v>
      </c>
      <c r="D8" s="202">
        <v>3602</v>
      </c>
      <c r="E8" s="202">
        <v>7135</v>
      </c>
      <c r="F8" s="202">
        <v>2672</v>
      </c>
      <c r="G8" s="202">
        <v>-1150</v>
      </c>
      <c r="H8" s="202">
        <v>930</v>
      </c>
      <c r="I8" s="202">
        <v>-2080</v>
      </c>
      <c r="J8" s="202"/>
    </row>
    <row r="9" spans="1:10" x14ac:dyDescent="0.2">
      <c r="A9" s="68">
        <v>108</v>
      </c>
      <c r="B9" s="68" t="s">
        <v>169</v>
      </c>
      <c r="C9" s="202">
        <v>2954</v>
      </c>
      <c r="D9" s="202">
        <v>2347</v>
      </c>
      <c r="E9" s="202">
        <v>3449</v>
      </c>
      <c r="F9" s="202">
        <v>1862</v>
      </c>
      <c r="G9" s="202">
        <v>-495</v>
      </c>
      <c r="H9" s="202">
        <v>485</v>
      </c>
      <c r="I9" s="202">
        <v>-980</v>
      </c>
      <c r="J9" s="202"/>
    </row>
    <row r="10" spans="1:10" x14ac:dyDescent="0.2">
      <c r="A10" s="68">
        <v>119</v>
      </c>
      <c r="B10" s="68" t="s">
        <v>275</v>
      </c>
      <c r="C10" s="202">
        <v>2484</v>
      </c>
      <c r="D10" s="202">
        <v>1258</v>
      </c>
      <c r="E10" s="202">
        <v>2821</v>
      </c>
      <c r="F10" s="202">
        <v>982</v>
      </c>
      <c r="G10" s="202">
        <v>-337</v>
      </c>
      <c r="H10" s="202">
        <v>276</v>
      </c>
      <c r="I10" s="202">
        <v>-613</v>
      </c>
      <c r="J10" s="202"/>
    </row>
    <row r="11" spans="1:10" x14ac:dyDescent="0.2">
      <c r="A11" s="68">
        <v>91</v>
      </c>
      <c r="B11" s="68" t="s">
        <v>189</v>
      </c>
      <c r="C11" s="202">
        <v>1458</v>
      </c>
      <c r="D11" s="202">
        <v>1354</v>
      </c>
      <c r="E11" s="202">
        <v>1719</v>
      </c>
      <c r="F11" s="202">
        <v>1585</v>
      </c>
      <c r="G11" s="202">
        <v>-261</v>
      </c>
      <c r="H11" s="202">
        <v>-231</v>
      </c>
      <c r="I11" s="202">
        <v>-30</v>
      </c>
      <c r="J11" s="202"/>
    </row>
    <row r="12" spans="1:10" x14ac:dyDescent="0.2">
      <c r="A12" s="68">
        <v>76</v>
      </c>
      <c r="B12" s="68" t="s">
        <v>218</v>
      </c>
      <c r="C12" s="202">
        <v>98</v>
      </c>
      <c r="D12" s="202">
        <v>90</v>
      </c>
      <c r="E12" s="202">
        <v>339</v>
      </c>
      <c r="F12" s="202">
        <v>288</v>
      </c>
      <c r="G12" s="202">
        <v>-241</v>
      </c>
      <c r="H12" s="202">
        <v>-198</v>
      </c>
      <c r="I12" s="202">
        <v>-43</v>
      </c>
      <c r="J12" s="202"/>
    </row>
    <row r="13" spans="1:10" x14ac:dyDescent="0.2">
      <c r="A13" s="299">
        <v>83</v>
      </c>
      <c r="B13" s="299" t="s">
        <v>171</v>
      </c>
      <c r="C13" s="300">
        <v>15078</v>
      </c>
      <c r="D13" s="300">
        <v>11404</v>
      </c>
      <c r="E13" s="202">
        <v>15301</v>
      </c>
      <c r="F13" s="202">
        <v>10790</v>
      </c>
      <c r="G13" s="202">
        <v>-223</v>
      </c>
      <c r="H13" s="202">
        <v>614</v>
      </c>
      <c r="I13" s="202">
        <v>-837</v>
      </c>
      <c r="J13" s="202"/>
    </row>
    <row r="14" spans="1:10" x14ac:dyDescent="0.2">
      <c r="A14" s="68">
        <v>50</v>
      </c>
      <c r="B14" s="68" t="s">
        <v>163</v>
      </c>
      <c r="C14" s="202">
        <v>8037</v>
      </c>
      <c r="D14" s="202">
        <v>4094</v>
      </c>
      <c r="E14" s="202">
        <v>8259</v>
      </c>
      <c r="F14" s="202">
        <v>3677</v>
      </c>
      <c r="G14" s="202">
        <v>-222</v>
      </c>
      <c r="H14" s="202">
        <v>417</v>
      </c>
      <c r="I14" s="202">
        <v>-639</v>
      </c>
      <c r="J14" s="202"/>
    </row>
    <row r="15" spans="1:10" x14ac:dyDescent="0.2">
      <c r="A15" s="68">
        <v>123</v>
      </c>
      <c r="B15" s="68" t="s">
        <v>161</v>
      </c>
      <c r="C15" s="202">
        <v>2333</v>
      </c>
      <c r="D15" s="202">
        <v>2325</v>
      </c>
      <c r="E15" s="202">
        <v>2543</v>
      </c>
      <c r="F15" s="202">
        <v>2540</v>
      </c>
      <c r="G15" s="202">
        <v>-210</v>
      </c>
      <c r="H15" s="202">
        <v>-215</v>
      </c>
      <c r="I15" s="202">
        <v>5</v>
      </c>
      <c r="J15" s="202"/>
    </row>
    <row r="16" spans="1:10" x14ac:dyDescent="0.2">
      <c r="A16" s="68">
        <v>15</v>
      </c>
      <c r="B16" s="68" t="s">
        <v>266</v>
      </c>
      <c r="C16" s="202">
        <v>11209</v>
      </c>
      <c r="D16" s="202">
        <v>8615</v>
      </c>
      <c r="E16" s="202">
        <v>11330</v>
      </c>
      <c r="F16" s="202">
        <v>8369</v>
      </c>
      <c r="G16" s="202">
        <v>-121</v>
      </c>
      <c r="H16" s="202">
        <v>246</v>
      </c>
      <c r="I16" s="202">
        <v>-367</v>
      </c>
      <c r="J16" s="202"/>
    </row>
    <row r="17" spans="1:10" x14ac:dyDescent="0.2">
      <c r="A17" s="68">
        <v>118</v>
      </c>
      <c r="B17" s="68" t="s">
        <v>253</v>
      </c>
      <c r="C17" s="202">
        <v>520</v>
      </c>
      <c r="D17" s="202">
        <v>487</v>
      </c>
      <c r="E17" s="202">
        <v>631</v>
      </c>
      <c r="F17" s="202">
        <v>492</v>
      </c>
      <c r="G17" s="202">
        <v>-111</v>
      </c>
      <c r="H17" s="202">
        <v>-5</v>
      </c>
      <c r="I17" s="202">
        <v>-106</v>
      </c>
      <c r="J17" s="202"/>
    </row>
    <row r="18" spans="1:10" x14ac:dyDescent="0.2">
      <c r="A18" s="68">
        <v>113</v>
      </c>
      <c r="B18" s="68" t="s">
        <v>274</v>
      </c>
      <c r="C18" s="202">
        <v>3758</v>
      </c>
      <c r="D18" s="202">
        <v>1575</v>
      </c>
      <c r="E18" s="202">
        <v>3860</v>
      </c>
      <c r="F18" s="202">
        <v>1576</v>
      </c>
      <c r="G18" s="202">
        <v>-102</v>
      </c>
      <c r="H18" s="202">
        <v>-1</v>
      </c>
      <c r="I18" s="202">
        <v>-101</v>
      </c>
      <c r="J18" s="202"/>
    </row>
    <row r="19" spans="1:10" x14ac:dyDescent="0.2">
      <c r="A19" s="68">
        <v>43</v>
      </c>
      <c r="B19" s="68" t="s">
        <v>170</v>
      </c>
      <c r="C19" s="202">
        <v>2293</v>
      </c>
      <c r="D19" s="202">
        <v>1344</v>
      </c>
      <c r="E19" s="202">
        <v>2377</v>
      </c>
      <c r="F19" s="202">
        <v>1398</v>
      </c>
      <c r="G19" s="202">
        <v>-84</v>
      </c>
      <c r="H19" s="202">
        <v>-54</v>
      </c>
      <c r="I19" s="202">
        <v>-30</v>
      </c>
      <c r="J19" s="202"/>
    </row>
    <row r="20" spans="1:10" x14ac:dyDescent="0.2">
      <c r="A20" s="68">
        <v>92</v>
      </c>
      <c r="B20" s="68" t="s">
        <v>174</v>
      </c>
      <c r="C20" s="202">
        <v>466</v>
      </c>
      <c r="D20" s="202">
        <v>260</v>
      </c>
      <c r="E20" s="202">
        <v>531</v>
      </c>
      <c r="F20" s="202">
        <v>269</v>
      </c>
      <c r="G20" s="202">
        <v>-65</v>
      </c>
      <c r="H20" s="202">
        <v>-9</v>
      </c>
      <c r="I20" s="202">
        <v>-56</v>
      </c>
      <c r="J20" s="202"/>
    </row>
    <row r="21" spans="1:10" x14ac:dyDescent="0.2">
      <c r="A21" s="68">
        <v>103</v>
      </c>
      <c r="B21" s="68" t="s">
        <v>200</v>
      </c>
      <c r="C21" s="202">
        <v>398</v>
      </c>
      <c r="D21" s="202">
        <v>376</v>
      </c>
      <c r="E21" s="202">
        <v>447</v>
      </c>
      <c r="F21" s="202">
        <v>417</v>
      </c>
      <c r="G21" s="202">
        <v>-49</v>
      </c>
      <c r="H21" s="202">
        <v>-41</v>
      </c>
      <c r="I21" s="202">
        <v>-8</v>
      </c>
      <c r="J21" s="202"/>
    </row>
    <row r="22" spans="1:10" x14ac:dyDescent="0.2">
      <c r="A22" s="68">
        <v>60</v>
      </c>
      <c r="B22" s="68" t="s">
        <v>226</v>
      </c>
      <c r="C22" s="202">
        <v>13</v>
      </c>
      <c r="D22" s="202">
        <v>12</v>
      </c>
      <c r="E22" s="202">
        <v>52</v>
      </c>
      <c r="F22" s="202">
        <v>51</v>
      </c>
      <c r="G22" s="202">
        <v>-39</v>
      </c>
      <c r="H22" s="202">
        <v>-39</v>
      </c>
      <c r="I22" s="202">
        <v>0</v>
      </c>
      <c r="J22" s="202"/>
    </row>
    <row r="23" spans="1:10" x14ac:dyDescent="0.2">
      <c r="A23" s="68">
        <v>114</v>
      </c>
      <c r="B23" s="68" t="s">
        <v>261</v>
      </c>
      <c r="C23" s="202">
        <v>992</v>
      </c>
      <c r="D23" s="202">
        <v>871</v>
      </c>
      <c r="E23" s="202">
        <v>1029</v>
      </c>
      <c r="F23" s="202">
        <v>875</v>
      </c>
      <c r="G23" s="202">
        <v>-37</v>
      </c>
      <c r="H23" s="202">
        <v>-4</v>
      </c>
      <c r="I23" s="202">
        <v>-33</v>
      </c>
      <c r="J23" s="202"/>
    </row>
    <row r="24" spans="1:10" x14ac:dyDescent="0.2">
      <c r="A24" s="68">
        <v>21</v>
      </c>
      <c r="B24" s="68" t="s">
        <v>198</v>
      </c>
      <c r="C24" s="202">
        <v>3357</v>
      </c>
      <c r="D24" s="202">
        <v>2568</v>
      </c>
      <c r="E24" s="202">
        <v>3393</v>
      </c>
      <c r="F24" s="202">
        <v>2569</v>
      </c>
      <c r="G24" s="202">
        <v>-36</v>
      </c>
      <c r="H24" s="202">
        <v>-1</v>
      </c>
      <c r="I24" s="202">
        <v>-35</v>
      </c>
      <c r="J24" s="202"/>
    </row>
    <row r="25" spans="1:10" x14ac:dyDescent="0.2">
      <c r="A25" s="68">
        <v>68</v>
      </c>
      <c r="B25" s="68" t="s">
        <v>229</v>
      </c>
      <c r="C25" s="202">
        <v>126</v>
      </c>
      <c r="D25" s="202">
        <v>113</v>
      </c>
      <c r="E25" s="202">
        <v>160</v>
      </c>
      <c r="F25" s="202">
        <v>136</v>
      </c>
      <c r="G25" s="202">
        <v>-34</v>
      </c>
      <c r="H25" s="202">
        <v>-23</v>
      </c>
      <c r="I25" s="202">
        <v>-11</v>
      </c>
      <c r="J25" s="202"/>
    </row>
    <row r="26" spans="1:10" x14ac:dyDescent="0.2">
      <c r="A26" s="68">
        <v>87</v>
      </c>
      <c r="B26" s="68" t="s">
        <v>244</v>
      </c>
      <c r="C26" s="202">
        <v>681</v>
      </c>
      <c r="D26" s="202">
        <v>654</v>
      </c>
      <c r="E26" s="202">
        <v>715</v>
      </c>
      <c r="F26" s="202">
        <v>684</v>
      </c>
      <c r="G26" s="202">
        <v>-34</v>
      </c>
      <c r="H26" s="202">
        <v>-30</v>
      </c>
      <c r="I26" s="202">
        <v>-4</v>
      </c>
      <c r="J26" s="202"/>
    </row>
    <row r="27" spans="1:10" x14ac:dyDescent="0.2">
      <c r="A27" s="68">
        <v>95</v>
      </c>
      <c r="B27" s="68" t="s">
        <v>172</v>
      </c>
      <c r="C27" s="202">
        <v>563</v>
      </c>
      <c r="D27" s="202">
        <v>385</v>
      </c>
      <c r="E27" s="202">
        <v>586</v>
      </c>
      <c r="F27" s="202">
        <v>238</v>
      </c>
      <c r="G27" s="202">
        <v>-23</v>
      </c>
      <c r="H27" s="202">
        <v>147</v>
      </c>
      <c r="I27" s="202">
        <v>-170</v>
      </c>
      <c r="J27" s="202"/>
    </row>
    <row r="28" spans="1:10" x14ac:dyDescent="0.2">
      <c r="A28" s="68">
        <v>41</v>
      </c>
      <c r="B28" s="68" t="s">
        <v>217</v>
      </c>
      <c r="C28" s="202">
        <v>102</v>
      </c>
      <c r="D28" s="202">
        <v>101</v>
      </c>
      <c r="E28" s="202">
        <v>123</v>
      </c>
      <c r="F28" s="202">
        <v>99</v>
      </c>
      <c r="G28" s="202">
        <v>-21</v>
      </c>
      <c r="H28" s="202">
        <v>2</v>
      </c>
      <c r="I28" s="202">
        <v>-23</v>
      </c>
      <c r="J28" s="202"/>
    </row>
    <row r="29" spans="1:10" x14ac:dyDescent="0.2">
      <c r="A29" s="68">
        <v>96</v>
      </c>
      <c r="B29" s="68" t="s">
        <v>205</v>
      </c>
      <c r="C29" s="202">
        <v>520</v>
      </c>
      <c r="D29" s="202">
        <v>450</v>
      </c>
      <c r="E29" s="202">
        <v>538</v>
      </c>
      <c r="F29" s="202">
        <v>456</v>
      </c>
      <c r="G29" s="202">
        <v>-18</v>
      </c>
      <c r="H29" s="202">
        <v>-6</v>
      </c>
      <c r="I29" s="202">
        <v>-12</v>
      </c>
      <c r="J29" s="202"/>
    </row>
    <row r="30" spans="1:10" x14ac:dyDescent="0.2">
      <c r="A30" s="68">
        <v>102</v>
      </c>
      <c r="B30" s="68" t="s">
        <v>247</v>
      </c>
      <c r="C30" s="202">
        <v>926</v>
      </c>
      <c r="D30" s="202">
        <v>421</v>
      </c>
      <c r="E30" s="202">
        <v>943</v>
      </c>
      <c r="F30" s="202">
        <v>439</v>
      </c>
      <c r="G30" s="202">
        <v>-17</v>
      </c>
      <c r="H30" s="202">
        <v>-18</v>
      </c>
      <c r="I30" s="202">
        <v>1</v>
      </c>
      <c r="J30" s="202"/>
    </row>
    <row r="31" spans="1:10" x14ac:dyDescent="0.2">
      <c r="A31" s="68">
        <v>110</v>
      </c>
      <c r="B31" s="68" t="s">
        <v>237</v>
      </c>
      <c r="C31" s="202">
        <v>548</v>
      </c>
      <c r="D31" s="202">
        <v>492</v>
      </c>
      <c r="E31" s="202">
        <v>564</v>
      </c>
      <c r="F31" s="202">
        <v>476</v>
      </c>
      <c r="G31" s="202">
        <v>-16</v>
      </c>
      <c r="H31" s="202">
        <v>16</v>
      </c>
      <c r="I31" s="202">
        <v>-32</v>
      </c>
      <c r="J31" s="202"/>
    </row>
    <row r="32" spans="1:10" x14ac:dyDescent="0.2">
      <c r="A32" s="68">
        <v>72</v>
      </c>
      <c r="B32" s="68" t="s">
        <v>242</v>
      </c>
      <c r="C32" s="202">
        <v>70</v>
      </c>
      <c r="D32" s="202">
        <v>66</v>
      </c>
      <c r="E32" s="202">
        <v>83</v>
      </c>
      <c r="F32" s="202">
        <v>79</v>
      </c>
      <c r="G32" s="202">
        <v>-13</v>
      </c>
      <c r="H32" s="202">
        <v>-13</v>
      </c>
      <c r="I32" s="202">
        <v>0</v>
      </c>
      <c r="J32" s="202"/>
    </row>
    <row r="33" spans="1:10" x14ac:dyDescent="0.2">
      <c r="A33" s="68">
        <v>84</v>
      </c>
      <c r="B33" s="68" t="s">
        <v>250</v>
      </c>
      <c r="C33" s="202">
        <v>411</v>
      </c>
      <c r="D33" s="202">
        <v>380</v>
      </c>
      <c r="E33" s="202">
        <v>424</v>
      </c>
      <c r="F33" s="202">
        <v>355</v>
      </c>
      <c r="G33" s="202">
        <v>-13</v>
      </c>
      <c r="H33" s="202">
        <v>25</v>
      </c>
      <c r="I33" s="202">
        <v>-38</v>
      </c>
      <c r="J33" s="202"/>
    </row>
    <row r="34" spans="1:10" x14ac:dyDescent="0.2">
      <c r="A34" s="68">
        <v>40</v>
      </c>
      <c r="B34" s="68" t="s">
        <v>216</v>
      </c>
      <c r="C34" s="202">
        <v>204</v>
      </c>
      <c r="D34" s="202">
        <v>124</v>
      </c>
      <c r="E34" s="202">
        <v>211</v>
      </c>
      <c r="F34" s="202">
        <v>115</v>
      </c>
      <c r="G34" s="202">
        <v>-7</v>
      </c>
      <c r="H34" s="202">
        <v>9</v>
      </c>
      <c r="I34" s="202">
        <v>-16</v>
      </c>
      <c r="J34" s="202"/>
    </row>
    <row r="35" spans="1:10" x14ac:dyDescent="0.2">
      <c r="A35" s="68">
        <v>26</v>
      </c>
      <c r="B35" s="68" t="s">
        <v>245</v>
      </c>
      <c r="C35" s="202">
        <v>120</v>
      </c>
      <c r="D35" s="202">
        <v>106</v>
      </c>
      <c r="E35" s="202">
        <v>126</v>
      </c>
      <c r="F35" s="202">
        <v>110</v>
      </c>
      <c r="G35" s="202">
        <v>-6</v>
      </c>
      <c r="H35" s="202">
        <v>-4</v>
      </c>
      <c r="I35" s="202">
        <v>-2</v>
      </c>
      <c r="J35" s="202"/>
    </row>
    <row r="36" spans="1:10" x14ac:dyDescent="0.2">
      <c r="A36" s="68">
        <v>61</v>
      </c>
      <c r="B36" s="68" t="s">
        <v>227</v>
      </c>
      <c r="C36" s="202">
        <v>178</v>
      </c>
      <c r="D36" s="202">
        <v>174</v>
      </c>
      <c r="E36" s="202">
        <v>183</v>
      </c>
      <c r="F36" s="202">
        <v>178</v>
      </c>
      <c r="G36" s="202">
        <v>-5</v>
      </c>
      <c r="H36" s="202">
        <v>-4</v>
      </c>
      <c r="I36" s="202">
        <v>-1</v>
      </c>
      <c r="J36" s="202"/>
    </row>
    <row r="37" spans="1:10" x14ac:dyDescent="0.2">
      <c r="A37" s="68">
        <v>27</v>
      </c>
      <c r="B37" s="68" t="s">
        <v>258</v>
      </c>
      <c r="C37" s="202">
        <v>55</v>
      </c>
      <c r="D37" s="202">
        <v>49</v>
      </c>
      <c r="E37" s="202">
        <v>58</v>
      </c>
      <c r="F37" s="202">
        <v>42</v>
      </c>
      <c r="G37" s="202">
        <v>-3</v>
      </c>
      <c r="H37" s="202">
        <v>7</v>
      </c>
      <c r="I37" s="202">
        <v>-10</v>
      </c>
      <c r="J37" s="202"/>
    </row>
    <row r="38" spans="1:10" x14ac:dyDescent="0.2">
      <c r="A38" s="68">
        <v>69</v>
      </c>
      <c r="B38" s="68" t="s">
        <v>230</v>
      </c>
      <c r="C38" s="202">
        <v>19</v>
      </c>
      <c r="D38" s="202">
        <v>17</v>
      </c>
      <c r="E38" s="202">
        <v>22</v>
      </c>
      <c r="F38" s="202">
        <v>8</v>
      </c>
      <c r="G38" s="202">
        <v>-3</v>
      </c>
      <c r="H38" s="202">
        <v>9</v>
      </c>
      <c r="I38" s="202">
        <v>-12</v>
      </c>
      <c r="J38" s="202"/>
    </row>
    <row r="39" spans="1:10" x14ac:dyDescent="0.2">
      <c r="A39" s="68">
        <v>116</v>
      </c>
      <c r="B39" s="68" t="s">
        <v>188</v>
      </c>
      <c r="C39" s="202">
        <v>667</v>
      </c>
      <c r="D39" s="202">
        <v>641</v>
      </c>
      <c r="E39" s="202">
        <v>670</v>
      </c>
      <c r="F39" s="202">
        <v>645</v>
      </c>
      <c r="G39" s="202">
        <v>-3</v>
      </c>
      <c r="H39" s="202">
        <v>-4</v>
      </c>
      <c r="I39" s="202">
        <v>1</v>
      </c>
      <c r="J39" s="202"/>
    </row>
    <row r="40" spans="1:10" x14ac:dyDescent="0.2">
      <c r="A40" s="68">
        <v>75</v>
      </c>
      <c r="B40" s="68" t="s">
        <v>233</v>
      </c>
      <c r="C40" s="202">
        <v>29</v>
      </c>
      <c r="D40" s="202">
        <v>29</v>
      </c>
      <c r="E40" s="202">
        <v>31</v>
      </c>
      <c r="F40" s="202">
        <v>30</v>
      </c>
      <c r="G40" s="202">
        <v>-2</v>
      </c>
      <c r="H40" s="202">
        <v>-1</v>
      </c>
      <c r="I40" s="202">
        <v>-1</v>
      </c>
      <c r="J40" s="202"/>
    </row>
    <row r="41" spans="1:10" x14ac:dyDescent="0.2">
      <c r="A41" s="68">
        <v>34</v>
      </c>
      <c r="B41" s="68" t="s">
        <v>248</v>
      </c>
      <c r="C41" s="202">
        <v>8</v>
      </c>
      <c r="D41" s="202">
        <v>8</v>
      </c>
      <c r="E41" s="202">
        <v>9</v>
      </c>
      <c r="F41" s="202">
        <v>7</v>
      </c>
      <c r="G41" s="202">
        <v>-1</v>
      </c>
      <c r="H41" s="202">
        <v>1</v>
      </c>
      <c r="I41" s="202">
        <v>-2</v>
      </c>
      <c r="J41" s="202"/>
    </row>
    <row r="42" spans="1:10" x14ac:dyDescent="0.2">
      <c r="A42" s="68">
        <v>49</v>
      </c>
      <c r="B42" s="68" t="s">
        <v>246</v>
      </c>
      <c r="C42" s="202">
        <v>59</v>
      </c>
      <c r="D42" s="202">
        <v>57</v>
      </c>
      <c r="E42" s="202">
        <v>60</v>
      </c>
      <c r="F42" s="202">
        <v>58</v>
      </c>
      <c r="G42" s="202">
        <v>-1</v>
      </c>
      <c r="H42" s="202">
        <v>-1</v>
      </c>
      <c r="I42" s="202">
        <v>0</v>
      </c>
      <c r="J42" s="202"/>
    </row>
    <row r="43" spans="1:10" x14ac:dyDescent="0.2">
      <c r="A43" s="68">
        <v>56</v>
      </c>
      <c r="B43" s="68" t="s">
        <v>224</v>
      </c>
      <c r="C43" s="202">
        <v>0</v>
      </c>
      <c r="D43" s="202">
        <v>0</v>
      </c>
      <c r="E43" s="202">
        <v>1</v>
      </c>
      <c r="F43" s="202">
        <v>1</v>
      </c>
      <c r="G43" s="202">
        <v>-1</v>
      </c>
      <c r="H43" s="202">
        <v>-1</v>
      </c>
      <c r="I43" s="202">
        <v>0</v>
      </c>
      <c r="J43" s="202"/>
    </row>
    <row r="44" spans="1:10" x14ac:dyDescent="0.2">
      <c r="A44" s="68">
        <v>36</v>
      </c>
      <c r="B44" s="68" t="s">
        <v>206</v>
      </c>
      <c r="C44" s="202">
        <v>706</v>
      </c>
      <c r="D44" s="202">
        <v>645</v>
      </c>
      <c r="E44" s="202">
        <v>706</v>
      </c>
      <c r="F44" s="202">
        <v>646</v>
      </c>
      <c r="G44" s="202">
        <v>0</v>
      </c>
      <c r="H44" s="202">
        <v>-1</v>
      </c>
      <c r="I44" s="202">
        <v>1</v>
      </c>
      <c r="J44" s="202"/>
    </row>
    <row r="45" spans="1:10" x14ac:dyDescent="0.2">
      <c r="A45" s="68">
        <v>81</v>
      </c>
      <c r="B45" s="68" t="s">
        <v>234</v>
      </c>
      <c r="C45" s="202">
        <v>1</v>
      </c>
      <c r="D45" s="202">
        <v>1</v>
      </c>
      <c r="E45" s="202">
        <v>1</v>
      </c>
      <c r="F45" s="202">
        <v>1</v>
      </c>
      <c r="G45" s="202">
        <v>0</v>
      </c>
      <c r="H45" s="202">
        <v>0</v>
      </c>
      <c r="I45" s="202">
        <v>0</v>
      </c>
      <c r="J45" s="202"/>
    </row>
    <row r="46" spans="1:10" x14ac:dyDescent="0.2">
      <c r="A46" s="68">
        <v>54</v>
      </c>
      <c r="B46" s="68" t="s">
        <v>212</v>
      </c>
      <c r="C46" s="202">
        <v>159</v>
      </c>
      <c r="D46" s="202">
        <v>147</v>
      </c>
      <c r="E46" s="202">
        <v>158</v>
      </c>
      <c r="F46" s="202">
        <v>157</v>
      </c>
      <c r="G46" s="202">
        <v>1</v>
      </c>
      <c r="H46" s="202">
        <v>-10</v>
      </c>
      <c r="I46" s="202">
        <v>11</v>
      </c>
      <c r="J46" s="202"/>
    </row>
    <row r="47" spans="1:10" x14ac:dyDescent="0.2">
      <c r="A47" s="68">
        <v>104</v>
      </c>
      <c r="B47" s="68" t="s">
        <v>220</v>
      </c>
      <c r="C47" s="202">
        <v>50</v>
      </c>
      <c r="D47" s="202">
        <v>45</v>
      </c>
      <c r="E47" s="202">
        <v>49</v>
      </c>
      <c r="F47" s="202">
        <v>40</v>
      </c>
      <c r="G47" s="202">
        <v>1</v>
      </c>
      <c r="H47" s="202">
        <v>5</v>
      </c>
      <c r="I47" s="202">
        <v>-4</v>
      </c>
      <c r="J47" s="202"/>
    </row>
    <row r="48" spans="1:10" x14ac:dyDescent="0.2">
      <c r="A48" s="68">
        <v>31</v>
      </c>
      <c r="B48" s="68" t="s">
        <v>241</v>
      </c>
      <c r="C48" s="202">
        <v>3</v>
      </c>
      <c r="D48" s="202">
        <v>3</v>
      </c>
      <c r="E48" s="202">
        <v>1</v>
      </c>
      <c r="F48" s="202">
        <v>1</v>
      </c>
      <c r="G48" s="202">
        <v>2</v>
      </c>
      <c r="H48" s="202">
        <v>2</v>
      </c>
      <c r="I48" s="202">
        <v>0</v>
      </c>
      <c r="J48" s="202"/>
    </row>
    <row r="49" spans="1:10" x14ac:dyDescent="0.2">
      <c r="A49" s="68">
        <v>28</v>
      </c>
      <c r="B49" s="68" t="s">
        <v>240</v>
      </c>
      <c r="C49" s="202">
        <v>56</v>
      </c>
      <c r="D49" s="202">
        <v>13</v>
      </c>
      <c r="E49" s="202">
        <v>53</v>
      </c>
      <c r="F49" s="202">
        <v>16</v>
      </c>
      <c r="G49" s="202">
        <v>3</v>
      </c>
      <c r="H49" s="202">
        <v>-3</v>
      </c>
      <c r="I49" s="202">
        <v>6</v>
      </c>
      <c r="J49" s="202"/>
    </row>
    <row r="50" spans="1:10" x14ac:dyDescent="0.2">
      <c r="A50" s="68">
        <v>115</v>
      </c>
      <c r="B50" s="68" t="s">
        <v>214</v>
      </c>
      <c r="C50" s="202">
        <v>44</v>
      </c>
      <c r="D50" s="202">
        <v>44</v>
      </c>
      <c r="E50" s="202">
        <v>41</v>
      </c>
      <c r="F50" s="202">
        <v>41</v>
      </c>
      <c r="G50" s="202">
        <v>3</v>
      </c>
      <c r="H50" s="202">
        <v>3</v>
      </c>
      <c r="I50" s="202">
        <v>0</v>
      </c>
      <c r="J50" s="202"/>
    </row>
    <row r="51" spans="1:10" x14ac:dyDescent="0.2">
      <c r="A51" s="68">
        <v>38</v>
      </c>
      <c r="B51" s="68" t="s">
        <v>210</v>
      </c>
      <c r="C51" s="202">
        <v>155</v>
      </c>
      <c r="D51" s="202">
        <v>111</v>
      </c>
      <c r="E51" s="202">
        <v>151</v>
      </c>
      <c r="F51" s="202">
        <v>117</v>
      </c>
      <c r="G51" s="202">
        <v>4</v>
      </c>
      <c r="H51" s="202">
        <v>-6</v>
      </c>
      <c r="I51" s="202">
        <v>10</v>
      </c>
      <c r="J51" s="202"/>
    </row>
    <row r="52" spans="1:10" x14ac:dyDescent="0.2">
      <c r="A52" s="68">
        <v>37</v>
      </c>
      <c r="B52" s="68" t="s">
        <v>209</v>
      </c>
      <c r="C52" s="202">
        <v>2508</v>
      </c>
      <c r="D52" s="202">
        <v>2086</v>
      </c>
      <c r="E52" s="202">
        <v>2503</v>
      </c>
      <c r="F52" s="202">
        <v>2046</v>
      </c>
      <c r="G52" s="202">
        <v>5</v>
      </c>
      <c r="H52" s="202">
        <v>40</v>
      </c>
      <c r="I52" s="202">
        <v>-35</v>
      </c>
      <c r="J52" s="202"/>
    </row>
    <row r="53" spans="1:10" x14ac:dyDescent="0.2">
      <c r="A53" s="68">
        <v>62</v>
      </c>
      <c r="B53" s="68" t="s">
        <v>228</v>
      </c>
      <c r="C53" s="202">
        <v>34</v>
      </c>
      <c r="D53" s="202">
        <v>33</v>
      </c>
      <c r="E53" s="202">
        <v>29</v>
      </c>
      <c r="F53" s="202">
        <v>27</v>
      </c>
      <c r="G53" s="202">
        <v>5</v>
      </c>
      <c r="H53" s="202">
        <v>6</v>
      </c>
      <c r="I53" s="202">
        <v>-1</v>
      </c>
      <c r="J53" s="202"/>
    </row>
    <row r="54" spans="1:10" x14ac:dyDescent="0.2">
      <c r="A54" s="68">
        <v>90</v>
      </c>
      <c r="B54" s="68" t="s">
        <v>219</v>
      </c>
      <c r="C54" s="202">
        <v>118</v>
      </c>
      <c r="D54" s="202">
        <v>106</v>
      </c>
      <c r="E54" s="202">
        <v>113</v>
      </c>
      <c r="F54" s="202">
        <v>105</v>
      </c>
      <c r="G54" s="202">
        <v>5</v>
      </c>
      <c r="H54" s="202">
        <v>1</v>
      </c>
      <c r="I54" s="202">
        <v>4</v>
      </c>
      <c r="J54" s="202"/>
    </row>
    <row r="55" spans="1:10" x14ac:dyDescent="0.2">
      <c r="A55" s="68">
        <v>12</v>
      </c>
      <c r="B55" s="68" t="s">
        <v>222</v>
      </c>
      <c r="C55" s="202">
        <v>99</v>
      </c>
      <c r="D55" s="202">
        <v>89</v>
      </c>
      <c r="E55" s="202">
        <v>93</v>
      </c>
      <c r="F55" s="202">
        <v>82</v>
      </c>
      <c r="G55" s="202">
        <v>6</v>
      </c>
      <c r="H55" s="202">
        <v>7</v>
      </c>
      <c r="I55" s="202">
        <v>-1</v>
      </c>
      <c r="J55" s="202"/>
    </row>
    <row r="56" spans="1:10" x14ac:dyDescent="0.2">
      <c r="A56" s="68">
        <v>17</v>
      </c>
      <c r="B56" s="68" t="s">
        <v>215</v>
      </c>
      <c r="C56" s="202">
        <v>359</v>
      </c>
      <c r="D56" s="202">
        <v>316</v>
      </c>
      <c r="E56" s="202">
        <v>351</v>
      </c>
      <c r="F56" s="202">
        <v>312</v>
      </c>
      <c r="G56" s="202">
        <v>8</v>
      </c>
      <c r="H56" s="202">
        <v>4</v>
      </c>
      <c r="I56" s="202">
        <v>4</v>
      </c>
      <c r="J56" s="202"/>
    </row>
    <row r="57" spans="1:10" x14ac:dyDescent="0.2">
      <c r="A57" s="68">
        <v>52</v>
      </c>
      <c r="B57" s="68" t="s">
        <v>203</v>
      </c>
      <c r="C57" s="202">
        <v>95</v>
      </c>
      <c r="D57" s="202">
        <v>94</v>
      </c>
      <c r="E57" s="202">
        <v>87</v>
      </c>
      <c r="F57" s="202">
        <v>85</v>
      </c>
      <c r="G57" s="202">
        <v>8</v>
      </c>
      <c r="H57" s="202">
        <v>9</v>
      </c>
      <c r="I57" s="202">
        <v>-1</v>
      </c>
      <c r="J57" s="202"/>
    </row>
    <row r="58" spans="1:10" x14ac:dyDescent="0.2">
      <c r="A58" s="68">
        <v>122</v>
      </c>
      <c r="B58" s="68" t="s">
        <v>201</v>
      </c>
      <c r="C58" s="202">
        <v>51</v>
      </c>
      <c r="D58" s="202">
        <v>50</v>
      </c>
      <c r="E58" s="202">
        <v>43</v>
      </c>
      <c r="F58" s="202">
        <v>42</v>
      </c>
      <c r="G58" s="202">
        <v>8</v>
      </c>
      <c r="H58" s="202">
        <v>8</v>
      </c>
      <c r="I58" s="202">
        <v>0</v>
      </c>
      <c r="J58" s="202"/>
    </row>
    <row r="59" spans="1:10" x14ac:dyDescent="0.2">
      <c r="A59" s="68">
        <v>107</v>
      </c>
      <c r="B59" s="68" t="s">
        <v>265</v>
      </c>
      <c r="C59" s="202">
        <v>376</v>
      </c>
      <c r="D59" s="202">
        <v>85</v>
      </c>
      <c r="E59" s="202">
        <v>367</v>
      </c>
      <c r="F59" s="202">
        <v>105</v>
      </c>
      <c r="G59" s="202">
        <v>9</v>
      </c>
      <c r="H59" s="202">
        <v>-20</v>
      </c>
      <c r="I59" s="202">
        <v>29</v>
      </c>
      <c r="J59" s="202"/>
    </row>
    <row r="60" spans="1:10" x14ac:dyDescent="0.2">
      <c r="A60" s="68">
        <v>11</v>
      </c>
      <c r="B60" s="68" t="s">
        <v>236</v>
      </c>
      <c r="C60" s="202">
        <v>29</v>
      </c>
      <c r="D60" s="202">
        <v>29</v>
      </c>
      <c r="E60" s="202">
        <v>18</v>
      </c>
      <c r="F60" s="202">
        <v>18</v>
      </c>
      <c r="G60" s="202">
        <v>11</v>
      </c>
      <c r="H60" s="202">
        <v>11</v>
      </c>
      <c r="I60" s="202">
        <v>0</v>
      </c>
      <c r="J60" s="202"/>
    </row>
    <row r="61" spans="1:10" x14ac:dyDescent="0.2">
      <c r="A61" s="68">
        <v>71</v>
      </c>
      <c r="B61" s="68" t="s">
        <v>231</v>
      </c>
      <c r="C61" s="202">
        <v>41</v>
      </c>
      <c r="D61" s="202">
        <v>32</v>
      </c>
      <c r="E61" s="202">
        <v>26</v>
      </c>
      <c r="F61" s="202">
        <v>26</v>
      </c>
      <c r="G61" s="202">
        <v>15</v>
      </c>
      <c r="H61" s="202">
        <v>6</v>
      </c>
      <c r="I61" s="202">
        <v>9</v>
      </c>
      <c r="J61" s="202"/>
    </row>
    <row r="62" spans="1:10" x14ac:dyDescent="0.2">
      <c r="A62" s="68">
        <v>4</v>
      </c>
      <c r="B62" s="68" t="s">
        <v>207</v>
      </c>
      <c r="C62" s="202">
        <v>92</v>
      </c>
      <c r="D62" s="202">
        <v>74</v>
      </c>
      <c r="E62" s="202">
        <v>76</v>
      </c>
      <c r="F62" s="202">
        <v>69</v>
      </c>
      <c r="G62" s="202">
        <v>16</v>
      </c>
      <c r="H62" s="202">
        <v>5</v>
      </c>
      <c r="I62" s="202">
        <v>11</v>
      </c>
      <c r="J62" s="202"/>
    </row>
    <row r="63" spans="1:10" x14ac:dyDescent="0.2">
      <c r="A63" s="68">
        <v>25</v>
      </c>
      <c r="B63" s="68" t="s">
        <v>239</v>
      </c>
      <c r="C63" s="202">
        <v>622</v>
      </c>
      <c r="D63" s="202">
        <v>583</v>
      </c>
      <c r="E63" s="202">
        <v>605</v>
      </c>
      <c r="F63" s="202">
        <v>524</v>
      </c>
      <c r="G63" s="202">
        <v>17</v>
      </c>
      <c r="H63" s="202">
        <v>59</v>
      </c>
      <c r="I63" s="202">
        <v>-42</v>
      </c>
      <c r="J63" s="202"/>
    </row>
    <row r="64" spans="1:10" x14ac:dyDescent="0.2">
      <c r="A64" s="68">
        <v>99</v>
      </c>
      <c r="B64" s="68" t="s">
        <v>267</v>
      </c>
      <c r="C64" s="202">
        <v>977</v>
      </c>
      <c r="D64" s="202">
        <v>429</v>
      </c>
      <c r="E64" s="202">
        <v>958</v>
      </c>
      <c r="F64" s="202">
        <v>456</v>
      </c>
      <c r="G64" s="202">
        <v>19</v>
      </c>
      <c r="H64" s="202">
        <v>-27</v>
      </c>
      <c r="I64" s="202">
        <v>46</v>
      </c>
      <c r="J64" s="202"/>
    </row>
    <row r="65" spans="1:10" x14ac:dyDescent="0.2">
      <c r="A65" s="68">
        <v>29</v>
      </c>
      <c r="B65" s="68" t="s">
        <v>223</v>
      </c>
      <c r="C65" s="202">
        <v>227</v>
      </c>
      <c r="D65" s="202">
        <v>202</v>
      </c>
      <c r="E65" s="202">
        <v>199</v>
      </c>
      <c r="F65" s="202">
        <v>160</v>
      </c>
      <c r="G65" s="202">
        <v>28</v>
      </c>
      <c r="H65" s="202">
        <v>42</v>
      </c>
      <c r="I65" s="202">
        <v>-14</v>
      </c>
      <c r="J65" s="202"/>
    </row>
    <row r="66" spans="1:10" x14ac:dyDescent="0.2">
      <c r="A66" s="68">
        <v>14</v>
      </c>
      <c r="B66" s="68" t="s">
        <v>264</v>
      </c>
      <c r="C66" s="202">
        <v>581</v>
      </c>
      <c r="D66" s="202">
        <v>513</v>
      </c>
      <c r="E66" s="202">
        <v>547</v>
      </c>
      <c r="F66" s="202">
        <v>352</v>
      </c>
      <c r="G66" s="202">
        <v>34</v>
      </c>
      <c r="H66" s="202">
        <v>161</v>
      </c>
      <c r="I66" s="202">
        <v>-127</v>
      </c>
      <c r="J66" s="202"/>
    </row>
    <row r="67" spans="1:10" x14ac:dyDescent="0.2">
      <c r="A67" s="68">
        <v>105</v>
      </c>
      <c r="B67" s="68" t="s">
        <v>259</v>
      </c>
      <c r="C67" s="202">
        <v>1952</v>
      </c>
      <c r="D67" s="202">
        <v>1786</v>
      </c>
      <c r="E67" s="202">
        <v>1917</v>
      </c>
      <c r="F67" s="202">
        <v>1723</v>
      </c>
      <c r="G67" s="202">
        <v>35</v>
      </c>
      <c r="H67" s="202">
        <v>63</v>
      </c>
      <c r="I67" s="202">
        <v>-28</v>
      </c>
      <c r="J67" s="202"/>
    </row>
    <row r="68" spans="1:10" x14ac:dyDescent="0.2">
      <c r="A68" s="68">
        <v>19</v>
      </c>
      <c r="B68" s="68" t="s">
        <v>271</v>
      </c>
      <c r="C68" s="202">
        <v>691</v>
      </c>
      <c r="D68" s="202">
        <v>469</v>
      </c>
      <c r="E68" s="202">
        <v>655</v>
      </c>
      <c r="F68" s="202">
        <v>506</v>
      </c>
      <c r="G68" s="202">
        <v>36</v>
      </c>
      <c r="H68" s="202">
        <v>-37</v>
      </c>
      <c r="I68" s="202">
        <v>73</v>
      </c>
      <c r="J68" s="202"/>
    </row>
    <row r="69" spans="1:10" x14ac:dyDescent="0.2">
      <c r="A69" s="68">
        <v>32</v>
      </c>
      <c r="B69" s="68" t="s">
        <v>196</v>
      </c>
      <c r="C69" s="202">
        <v>184</v>
      </c>
      <c r="D69" s="202">
        <v>146</v>
      </c>
      <c r="E69" s="202">
        <v>141</v>
      </c>
      <c r="F69" s="202">
        <v>130</v>
      </c>
      <c r="G69" s="202">
        <v>43</v>
      </c>
      <c r="H69" s="202">
        <v>16</v>
      </c>
      <c r="I69" s="202">
        <v>27</v>
      </c>
      <c r="J69" s="202"/>
    </row>
    <row r="70" spans="1:10" x14ac:dyDescent="0.2">
      <c r="A70" s="68">
        <v>74</v>
      </c>
      <c r="B70" s="68" t="s">
        <v>232</v>
      </c>
      <c r="C70" s="202">
        <v>868</v>
      </c>
      <c r="D70" s="202">
        <v>824</v>
      </c>
      <c r="E70" s="202">
        <v>820</v>
      </c>
      <c r="F70" s="202">
        <v>785</v>
      </c>
      <c r="G70" s="202">
        <v>48</v>
      </c>
      <c r="H70" s="202">
        <v>39</v>
      </c>
      <c r="I70" s="202">
        <v>9</v>
      </c>
      <c r="J70" s="202"/>
    </row>
    <row r="71" spans="1:10" x14ac:dyDescent="0.2">
      <c r="A71" s="68">
        <v>57</v>
      </c>
      <c r="B71" s="68" t="s">
        <v>225</v>
      </c>
      <c r="C71" s="202">
        <v>142</v>
      </c>
      <c r="D71" s="202">
        <v>124</v>
      </c>
      <c r="E71" s="202">
        <v>93</v>
      </c>
      <c r="F71" s="202">
        <v>88</v>
      </c>
      <c r="G71" s="202">
        <v>49</v>
      </c>
      <c r="H71" s="202">
        <v>36</v>
      </c>
      <c r="I71" s="202">
        <v>13</v>
      </c>
      <c r="J71" s="202"/>
    </row>
    <row r="72" spans="1:10" x14ac:dyDescent="0.2">
      <c r="A72" s="68">
        <v>117</v>
      </c>
      <c r="B72" s="68" t="s">
        <v>221</v>
      </c>
      <c r="C72" s="202">
        <v>98</v>
      </c>
      <c r="D72" s="202">
        <v>96</v>
      </c>
      <c r="E72" s="202">
        <v>46</v>
      </c>
      <c r="F72" s="202">
        <v>46</v>
      </c>
      <c r="G72" s="202">
        <v>52</v>
      </c>
      <c r="H72" s="202">
        <v>50</v>
      </c>
      <c r="I72" s="202">
        <v>2</v>
      </c>
      <c r="J72" s="202"/>
    </row>
    <row r="73" spans="1:10" x14ac:dyDescent="0.2">
      <c r="A73" s="68">
        <v>20</v>
      </c>
      <c r="B73" s="68" t="s">
        <v>184</v>
      </c>
      <c r="C73" s="202">
        <v>325</v>
      </c>
      <c r="D73" s="202">
        <v>274</v>
      </c>
      <c r="E73" s="202">
        <v>271</v>
      </c>
      <c r="F73" s="202">
        <v>229</v>
      </c>
      <c r="G73" s="202">
        <v>54</v>
      </c>
      <c r="H73" s="202">
        <v>45</v>
      </c>
      <c r="I73" s="202">
        <v>9</v>
      </c>
      <c r="J73" s="202"/>
    </row>
    <row r="74" spans="1:10" x14ac:dyDescent="0.2">
      <c r="A74" s="68">
        <v>58</v>
      </c>
      <c r="B74" s="68" t="s">
        <v>243</v>
      </c>
      <c r="C74" s="202">
        <v>615</v>
      </c>
      <c r="D74" s="202">
        <v>540</v>
      </c>
      <c r="E74" s="202">
        <v>561</v>
      </c>
      <c r="F74" s="202">
        <v>524</v>
      </c>
      <c r="G74" s="202">
        <v>54</v>
      </c>
      <c r="H74" s="202">
        <v>16</v>
      </c>
      <c r="I74" s="202">
        <v>38</v>
      </c>
      <c r="J74" s="202"/>
    </row>
    <row r="75" spans="1:10" x14ac:dyDescent="0.2">
      <c r="A75" s="68">
        <v>45</v>
      </c>
      <c r="B75" s="68" t="s">
        <v>211</v>
      </c>
      <c r="C75" s="202">
        <v>597</v>
      </c>
      <c r="D75" s="202">
        <v>590</v>
      </c>
      <c r="E75" s="202">
        <v>541</v>
      </c>
      <c r="F75" s="202">
        <v>529</v>
      </c>
      <c r="G75" s="202">
        <v>56</v>
      </c>
      <c r="H75" s="202">
        <v>61</v>
      </c>
      <c r="I75" s="202">
        <v>-5</v>
      </c>
      <c r="J75" s="202"/>
    </row>
    <row r="76" spans="1:10" x14ac:dyDescent="0.2">
      <c r="A76" s="68">
        <v>80</v>
      </c>
      <c r="B76" s="68" t="s">
        <v>194</v>
      </c>
      <c r="C76" s="202">
        <v>169</v>
      </c>
      <c r="D76" s="202">
        <v>139</v>
      </c>
      <c r="E76" s="202">
        <v>107</v>
      </c>
      <c r="F76" s="202">
        <v>66</v>
      </c>
      <c r="G76" s="202">
        <v>62</v>
      </c>
      <c r="H76" s="202">
        <v>73</v>
      </c>
      <c r="I76" s="202">
        <v>-11</v>
      </c>
      <c r="J76" s="202"/>
    </row>
    <row r="77" spans="1:10" x14ac:dyDescent="0.2">
      <c r="A77" s="68">
        <v>47</v>
      </c>
      <c r="B77" s="68" t="s">
        <v>190</v>
      </c>
      <c r="C77" s="202">
        <v>1393</v>
      </c>
      <c r="D77" s="202">
        <v>1336</v>
      </c>
      <c r="E77" s="202">
        <v>1320</v>
      </c>
      <c r="F77" s="202">
        <v>1239</v>
      </c>
      <c r="G77" s="202">
        <v>73</v>
      </c>
      <c r="H77" s="202">
        <v>97</v>
      </c>
      <c r="I77" s="202">
        <v>-24</v>
      </c>
      <c r="J77" s="202"/>
    </row>
    <row r="78" spans="1:10" x14ac:dyDescent="0.2">
      <c r="A78" s="68">
        <v>18</v>
      </c>
      <c r="B78" s="68" t="s">
        <v>276</v>
      </c>
      <c r="C78" s="202">
        <v>5069</v>
      </c>
      <c r="D78" s="202">
        <v>4416</v>
      </c>
      <c r="E78" s="202">
        <v>4995</v>
      </c>
      <c r="F78" s="202">
        <v>4227</v>
      </c>
      <c r="G78" s="202">
        <v>74</v>
      </c>
      <c r="H78" s="202">
        <v>189</v>
      </c>
      <c r="I78" s="202">
        <v>-115</v>
      </c>
      <c r="J78" s="202"/>
    </row>
    <row r="79" spans="1:10" x14ac:dyDescent="0.2">
      <c r="A79" s="68">
        <v>112</v>
      </c>
      <c r="B79" s="68" t="s">
        <v>260</v>
      </c>
      <c r="C79" s="202">
        <v>511</v>
      </c>
      <c r="D79" s="202">
        <v>500</v>
      </c>
      <c r="E79" s="202">
        <v>428</v>
      </c>
      <c r="F79" s="202">
        <v>416</v>
      </c>
      <c r="G79" s="202">
        <v>83</v>
      </c>
      <c r="H79" s="202">
        <v>84</v>
      </c>
      <c r="I79" s="202">
        <v>-1</v>
      </c>
      <c r="J79" s="202"/>
    </row>
    <row r="80" spans="1:10" x14ac:dyDescent="0.2">
      <c r="A80" s="68">
        <v>7</v>
      </c>
      <c r="B80" s="68" t="s">
        <v>252</v>
      </c>
      <c r="C80" s="202">
        <v>214</v>
      </c>
      <c r="D80" s="202">
        <v>152</v>
      </c>
      <c r="E80" s="202">
        <v>124</v>
      </c>
      <c r="F80" s="202">
        <v>109</v>
      </c>
      <c r="G80" s="202">
        <v>90</v>
      </c>
      <c r="H80" s="202">
        <v>43</v>
      </c>
      <c r="I80" s="202">
        <v>47</v>
      </c>
      <c r="J80" s="202"/>
    </row>
    <row r="81" spans="1:10" x14ac:dyDescent="0.2">
      <c r="A81" s="68">
        <v>55</v>
      </c>
      <c r="B81" s="68" t="s">
        <v>255</v>
      </c>
      <c r="C81" s="202">
        <v>1123</v>
      </c>
      <c r="D81" s="202">
        <v>1079</v>
      </c>
      <c r="E81" s="202">
        <v>1033</v>
      </c>
      <c r="F81" s="202">
        <v>963</v>
      </c>
      <c r="G81" s="202">
        <v>90</v>
      </c>
      <c r="H81" s="202">
        <v>116</v>
      </c>
      <c r="I81" s="202">
        <v>-26</v>
      </c>
      <c r="J81" s="202"/>
    </row>
    <row r="82" spans="1:10" x14ac:dyDescent="0.2">
      <c r="A82" s="68">
        <v>64</v>
      </c>
      <c r="B82" s="68" t="s">
        <v>256</v>
      </c>
      <c r="C82" s="202">
        <v>627</v>
      </c>
      <c r="D82" s="202">
        <v>510</v>
      </c>
      <c r="E82" s="202">
        <v>526</v>
      </c>
      <c r="F82" s="202">
        <v>468</v>
      </c>
      <c r="G82" s="202">
        <v>101</v>
      </c>
      <c r="H82" s="202">
        <v>42</v>
      </c>
      <c r="I82" s="202">
        <v>59</v>
      </c>
      <c r="J82" s="202"/>
    </row>
    <row r="83" spans="1:10" x14ac:dyDescent="0.2">
      <c r="A83" s="68">
        <v>3</v>
      </c>
      <c r="B83" s="68" t="s">
        <v>168</v>
      </c>
      <c r="C83" s="202">
        <v>1463</v>
      </c>
      <c r="D83" s="202">
        <v>1115</v>
      </c>
      <c r="E83" s="202">
        <v>1349</v>
      </c>
      <c r="F83" s="202">
        <v>1129</v>
      </c>
      <c r="G83" s="202">
        <v>114</v>
      </c>
      <c r="H83" s="202">
        <v>-14</v>
      </c>
      <c r="I83" s="202">
        <v>128</v>
      </c>
      <c r="J83" s="202"/>
    </row>
    <row r="84" spans="1:10" x14ac:dyDescent="0.2">
      <c r="A84" s="68">
        <v>65</v>
      </c>
      <c r="B84" s="68" t="s">
        <v>208</v>
      </c>
      <c r="C84" s="202">
        <v>571</v>
      </c>
      <c r="D84" s="202">
        <v>563</v>
      </c>
      <c r="E84" s="202">
        <v>445</v>
      </c>
      <c r="F84" s="202">
        <v>416</v>
      </c>
      <c r="G84" s="202">
        <v>126</v>
      </c>
      <c r="H84" s="202">
        <v>147</v>
      </c>
      <c r="I84" s="202">
        <v>-21</v>
      </c>
      <c r="J84" s="202"/>
    </row>
    <row r="85" spans="1:10" x14ac:dyDescent="0.2">
      <c r="A85" s="68">
        <v>77</v>
      </c>
      <c r="B85" s="68" t="s">
        <v>191</v>
      </c>
      <c r="C85" s="202">
        <v>1160</v>
      </c>
      <c r="D85" s="202">
        <v>976</v>
      </c>
      <c r="E85" s="202">
        <v>1034</v>
      </c>
      <c r="F85" s="202">
        <v>887</v>
      </c>
      <c r="G85" s="202">
        <v>126</v>
      </c>
      <c r="H85" s="202">
        <v>89</v>
      </c>
      <c r="I85" s="202">
        <v>37</v>
      </c>
      <c r="J85" s="202"/>
    </row>
    <row r="86" spans="1:10" x14ac:dyDescent="0.2">
      <c r="A86" s="68">
        <v>59</v>
      </c>
      <c r="B86" s="68" t="s">
        <v>251</v>
      </c>
      <c r="C86" s="202">
        <v>1093</v>
      </c>
      <c r="D86" s="202">
        <v>933</v>
      </c>
      <c r="E86" s="202">
        <v>964</v>
      </c>
      <c r="F86" s="202">
        <v>817</v>
      </c>
      <c r="G86" s="202">
        <v>129</v>
      </c>
      <c r="H86" s="202">
        <v>116</v>
      </c>
      <c r="I86" s="202">
        <v>13</v>
      </c>
      <c r="J86" s="202"/>
    </row>
    <row r="87" spans="1:10" x14ac:dyDescent="0.2">
      <c r="A87" s="68">
        <v>106</v>
      </c>
      <c r="B87" s="68" t="s">
        <v>182</v>
      </c>
      <c r="C87" s="202">
        <v>2955</v>
      </c>
      <c r="D87" s="202">
        <v>1384</v>
      </c>
      <c r="E87" s="202">
        <v>2826</v>
      </c>
      <c r="F87" s="202">
        <v>1161</v>
      </c>
      <c r="G87" s="202">
        <v>129</v>
      </c>
      <c r="H87" s="202">
        <v>223</v>
      </c>
      <c r="I87" s="202">
        <v>-94</v>
      </c>
      <c r="J87" s="202"/>
    </row>
    <row r="88" spans="1:10" x14ac:dyDescent="0.2">
      <c r="A88" s="68">
        <v>22</v>
      </c>
      <c r="B88" s="68" t="s">
        <v>181</v>
      </c>
      <c r="C88" s="202">
        <v>2309</v>
      </c>
      <c r="D88" s="202">
        <v>1839</v>
      </c>
      <c r="E88" s="202">
        <v>2158</v>
      </c>
      <c r="F88" s="202">
        <v>1833</v>
      </c>
      <c r="G88" s="202">
        <v>151</v>
      </c>
      <c r="H88" s="202">
        <v>6</v>
      </c>
      <c r="I88" s="202">
        <v>145</v>
      </c>
      <c r="J88" s="202"/>
    </row>
    <row r="89" spans="1:10" x14ac:dyDescent="0.2">
      <c r="A89" s="68">
        <v>51</v>
      </c>
      <c r="B89" s="68" t="s">
        <v>177</v>
      </c>
      <c r="C89" s="202">
        <v>1318</v>
      </c>
      <c r="D89" s="202">
        <v>1286</v>
      </c>
      <c r="E89" s="202">
        <v>1157</v>
      </c>
      <c r="F89" s="202">
        <v>1138</v>
      </c>
      <c r="G89" s="202">
        <v>161</v>
      </c>
      <c r="H89" s="202">
        <v>148</v>
      </c>
      <c r="I89" s="202">
        <v>13</v>
      </c>
      <c r="J89" s="202"/>
    </row>
    <row r="90" spans="1:10" x14ac:dyDescent="0.2">
      <c r="A90" s="68">
        <v>46</v>
      </c>
      <c r="B90" s="68" t="s">
        <v>178</v>
      </c>
      <c r="C90" s="202">
        <v>2714</v>
      </c>
      <c r="D90" s="202">
        <v>2685</v>
      </c>
      <c r="E90" s="202">
        <v>2549</v>
      </c>
      <c r="F90" s="202">
        <v>2491</v>
      </c>
      <c r="G90" s="202">
        <v>165</v>
      </c>
      <c r="H90" s="202">
        <v>194</v>
      </c>
      <c r="I90" s="202">
        <v>-29</v>
      </c>
      <c r="J90" s="202"/>
    </row>
    <row r="91" spans="1:10" x14ac:dyDescent="0.2">
      <c r="A91" s="68">
        <v>111</v>
      </c>
      <c r="B91" s="68" t="s">
        <v>268</v>
      </c>
      <c r="C91" s="202">
        <v>2137</v>
      </c>
      <c r="D91" s="202">
        <v>2123</v>
      </c>
      <c r="E91" s="202">
        <v>1972</v>
      </c>
      <c r="F91" s="202">
        <v>1956</v>
      </c>
      <c r="G91" s="202">
        <v>165</v>
      </c>
      <c r="H91" s="202">
        <v>167</v>
      </c>
      <c r="I91" s="202">
        <v>-2</v>
      </c>
      <c r="J91" s="202"/>
    </row>
    <row r="92" spans="1:10" x14ac:dyDescent="0.2">
      <c r="A92" s="68">
        <v>88</v>
      </c>
      <c r="B92" s="68" t="s">
        <v>199</v>
      </c>
      <c r="C92" s="202">
        <v>1100</v>
      </c>
      <c r="D92" s="202">
        <v>1061</v>
      </c>
      <c r="E92" s="202">
        <v>934</v>
      </c>
      <c r="F92" s="202">
        <v>883</v>
      </c>
      <c r="G92" s="202">
        <v>166</v>
      </c>
      <c r="H92" s="202">
        <v>178</v>
      </c>
      <c r="I92" s="202">
        <v>-12</v>
      </c>
      <c r="J92" s="202"/>
    </row>
    <row r="93" spans="1:10" x14ac:dyDescent="0.2">
      <c r="A93" s="68">
        <v>100</v>
      </c>
      <c r="B93" s="68" t="s">
        <v>273</v>
      </c>
      <c r="C93" s="202">
        <v>1098</v>
      </c>
      <c r="D93" s="202">
        <v>979</v>
      </c>
      <c r="E93" s="202">
        <v>927</v>
      </c>
      <c r="F93" s="202">
        <v>857</v>
      </c>
      <c r="G93" s="202">
        <v>171</v>
      </c>
      <c r="H93" s="202">
        <v>122</v>
      </c>
      <c r="I93" s="202">
        <v>49</v>
      </c>
      <c r="J93" s="202"/>
    </row>
    <row r="94" spans="1:10" x14ac:dyDescent="0.2">
      <c r="A94" s="68">
        <v>35</v>
      </c>
      <c r="B94" s="68" t="s">
        <v>180</v>
      </c>
      <c r="C94" s="202">
        <v>3444</v>
      </c>
      <c r="D94" s="202">
        <v>3328</v>
      </c>
      <c r="E94" s="202">
        <v>3243</v>
      </c>
      <c r="F94" s="202">
        <v>3151</v>
      </c>
      <c r="G94" s="202">
        <v>201</v>
      </c>
      <c r="H94" s="202">
        <v>177</v>
      </c>
      <c r="I94" s="202">
        <v>24</v>
      </c>
      <c r="J94" s="202"/>
    </row>
    <row r="95" spans="1:10" x14ac:dyDescent="0.2">
      <c r="A95" s="68">
        <v>85</v>
      </c>
      <c r="B95" s="68" t="s">
        <v>164</v>
      </c>
      <c r="C95" s="202">
        <v>7662</v>
      </c>
      <c r="D95" s="202">
        <v>5910</v>
      </c>
      <c r="E95" s="202">
        <v>7434</v>
      </c>
      <c r="F95" s="202">
        <v>5803</v>
      </c>
      <c r="G95" s="202">
        <v>228</v>
      </c>
      <c r="H95" s="202">
        <v>107</v>
      </c>
      <c r="I95" s="202">
        <v>121</v>
      </c>
      <c r="J95" s="202"/>
    </row>
    <row r="96" spans="1:10" x14ac:dyDescent="0.2">
      <c r="A96" s="68">
        <v>125</v>
      </c>
      <c r="B96" s="68" t="s">
        <v>204</v>
      </c>
      <c r="C96" s="202">
        <v>898</v>
      </c>
      <c r="D96" s="202">
        <v>823</v>
      </c>
      <c r="E96" s="202">
        <v>663</v>
      </c>
      <c r="F96" s="202">
        <v>600</v>
      </c>
      <c r="G96" s="202">
        <v>235</v>
      </c>
      <c r="H96" s="202">
        <v>223</v>
      </c>
      <c r="I96" s="202">
        <v>12</v>
      </c>
      <c r="J96" s="202"/>
    </row>
    <row r="97" spans="1:10" x14ac:dyDescent="0.2">
      <c r="A97" s="68">
        <v>33</v>
      </c>
      <c r="B97" s="68" t="s">
        <v>202</v>
      </c>
      <c r="C97" s="202">
        <v>977</v>
      </c>
      <c r="D97" s="202">
        <v>962</v>
      </c>
      <c r="E97" s="202">
        <v>720</v>
      </c>
      <c r="F97" s="202">
        <v>698</v>
      </c>
      <c r="G97" s="202">
        <v>257</v>
      </c>
      <c r="H97" s="202">
        <v>264</v>
      </c>
      <c r="I97" s="202">
        <v>-7</v>
      </c>
      <c r="J97" s="202"/>
    </row>
    <row r="98" spans="1:10" x14ac:dyDescent="0.2">
      <c r="A98" s="68">
        <v>89</v>
      </c>
      <c r="B98" s="68" t="s">
        <v>235</v>
      </c>
      <c r="C98" s="202">
        <v>318</v>
      </c>
      <c r="D98" s="202">
        <v>49</v>
      </c>
      <c r="E98" s="202">
        <v>48</v>
      </c>
      <c r="F98" s="202">
        <v>38</v>
      </c>
      <c r="G98" s="202">
        <v>270</v>
      </c>
      <c r="H98" s="202">
        <v>11</v>
      </c>
      <c r="I98" s="202">
        <v>259</v>
      </c>
      <c r="J98" s="202"/>
    </row>
    <row r="99" spans="1:10" x14ac:dyDescent="0.2">
      <c r="A99" s="68">
        <v>78</v>
      </c>
      <c r="B99" s="68" t="s">
        <v>192</v>
      </c>
      <c r="C99" s="202">
        <v>4000</v>
      </c>
      <c r="D99" s="202">
        <v>3903</v>
      </c>
      <c r="E99" s="202">
        <v>3723</v>
      </c>
      <c r="F99" s="202">
        <v>3699</v>
      </c>
      <c r="G99" s="202">
        <v>277</v>
      </c>
      <c r="H99" s="202">
        <v>204</v>
      </c>
      <c r="I99" s="202">
        <v>73</v>
      </c>
      <c r="J99" s="202"/>
    </row>
    <row r="100" spans="1:10" x14ac:dyDescent="0.2">
      <c r="A100" s="68">
        <v>109</v>
      </c>
      <c r="B100" s="68" t="s">
        <v>195</v>
      </c>
      <c r="C100" s="202">
        <v>1486</v>
      </c>
      <c r="D100" s="202">
        <v>1451</v>
      </c>
      <c r="E100" s="202">
        <v>1169</v>
      </c>
      <c r="F100" s="202">
        <v>1163</v>
      </c>
      <c r="G100" s="202">
        <v>317</v>
      </c>
      <c r="H100" s="202">
        <v>288</v>
      </c>
      <c r="I100" s="202">
        <v>29</v>
      </c>
      <c r="J100" s="202"/>
    </row>
    <row r="101" spans="1:10" x14ac:dyDescent="0.2">
      <c r="A101" s="68">
        <v>48</v>
      </c>
      <c r="B101" s="68" t="s">
        <v>263</v>
      </c>
      <c r="C101" s="202">
        <v>2057</v>
      </c>
      <c r="D101" s="202">
        <v>1991</v>
      </c>
      <c r="E101" s="202">
        <v>1735</v>
      </c>
      <c r="F101" s="202">
        <v>1729</v>
      </c>
      <c r="G101" s="202">
        <v>322</v>
      </c>
      <c r="H101" s="202">
        <v>262</v>
      </c>
      <c r="I101" s="202">
        <v>60</v>
      </c>
      <c r="J101" s="202"/>
    </row>
    <row r="102" spans="1:10" x14ac:dyDescent="0.2">
      <c r="A102" s="68">
        <v>42</v>
      </c>
      <c r="B102" s="68" t="s">
        <v>186</v>
      </c>
      <c r="C102" s="202">
        <v>990</v>
      </c>
      <c r="D102" s="202">
        <v>947</v>
      </c>
      <c r="E102" s="202">
        <v>657</v>
      </c>
      <c r="F102" s="202">
        <v>629</v>
      </c>
      <c r="G102" s="202">
        <v>333</v>
      </c>
      <c r="H102" s="202">
        <v>318</v>
      </c>
      <c r="I102" s="202">
        <v>15</v>
      </c>
      <c r="J102" s="202"/>
    </row>
    <row r="103" spans="1:10" x14ac:dyDescent="0.2">
      <c r="A103" s="68">
        <v>1</v>
      </c>
      <c r="B103" s="68" t="s">
        <v>185</v>
      </c>
      <c r="C103" s="202">
        <v>5022</v>
      </c>
      <c r="D103" s="202">
        <v>4497</v>
      </c>
      <c r="E103" s="202">
        <v>4685</v>
      </c>
      <c r="F103" s="202">
        <v>4365</v>
      </c>
      <c r="G103" s="202">
        <v>337</v>
      </c>
      <c r="H103" s="202">
        <v>132</v>
      </c>
      <c r="I103" s="202">
        <v>205</v>
      </c>
      <c r="J103" s="202"/>
    </row>
    <row r="104" spans="1:10" x14ac:dyDescent="0.2">
      <c r="A104" s="68">
        <v>30</v>
      </c>
      <c r="B104" s="68" t="s">
        <v>179</v>
      </c>
      <c r="C104" s="202">
        <v>5950</v>
      </c>
      <c r="D104" s="202">
        <v>5018</v>
      </c>
      <c r="E104" s="202">
        <v>5591</v>
      </c>
      <c r="F104" s="202">
        <v>4608</v>
      </c>
      <c r="G104" s="202">
        <v>359</v>
      </c>
      <c r="H104" s="202">
        <v>410</v>
      </c>
      <c r="I104" s="202">
        <v>-51</v>
      </c>
      <c r="J104" s="202"/>
    </row>
    <row r="105" spans="1:10" x14ac:dyDescent="0.2">
      <c r="A105" s="68">
        <v>124</v>
      </c>
      <c r="B105" s="68" t="s">
        <v>238</v>
      </c>
      <c r="C105" s="202">
        <v>6518</v>
      </c>
      <c r="D105" s="202">
        <v>5913</v>
      </c>
      <c r="E105" s="202">
        <v>6148</v>
      </c>
      <c r="F105" s="202">
        <v>5679</v>
      </c>
      <c r="G105" s="202">
        <v>370</v>
      </c>
      <c r="H105" s="202">
        <v>234</v>
      </c>
      <c r="I105" s="202">
        <v>136</v>
      </c>
      <c r="J105" s="202"/>
    </row>
    <row r="106" spans="1:10" x14ac:dyDescent="0.2">
      <c r="A106" s="68">
        <v>86</v>
      </c>
      <c r="B106" s="68" t="s">
        <v>166</v>
      </c>
      <c r="C106" s="202">
        <v>2846</v>
      </c>
      <c r="D106" s="202">
        <v>1410</v>
      </c>
      <c r="E106" s="202">
        <v>2425</v>
      </c>
      <c r="F106" s="202">
        <v>1236</v>
      </c>
      <c r="G106" s="202">
        <v>421</v>
      </c>
      <c r="H106" s="202">
        <v>174</v>
      </c>
      <c r="I106" s="202">
        <v>247</v>
      </c>
      <c r="J106" s="202"/>
    </row>
    <row r="107" spans="1:10" x14ac:dyDescent="0.2">
      <c r="A107" s="68">
        <v>44</v>
      </c>
      <c r="B107" s="68" t="s">
        <v>257</v>
      </c>
      <c r="C107" s="202">
        <v>4488</v>
      </c>
      <c r="D107" s="202">
        <v>3986</v>
      </c>
      <c r="E107" s="202">
        <v>4059</v>
      </c>
      <c r="F107" s="202">
        <v>3863</v>
      </c>
      <c r="G107" s="202">
        <v>429</v>
      </c>
      <c r="H107" s="202">
        <v>123</v>
      </c>
      <c r="I107" s="202">
        <v>306</v>
      </c>
      <c r="J107" s="202"/>
    </row>
    <row r="108" spans="1:10" x14ac:dyDescent="0.2">
      <c r="A108" s="68">
        <v>24</v>
      </c>
      <c r="B108" s="68" t="s">
        <v>176</v>
      </c>
      <c r="C108" s="202">
        <v>2825</v>
      </c>
      <c r="D108" s="202">
        <v>2217</v>
      </c>
      <c r="E108" s="202">
        <v>2350</v>
      </c>
      <c r="F108" s="202">
        <v>2212</v>
      </c>
      <c r="G108" s="202">
        <v>475</v>
      </c>
      <c r="H108" s="202">
        <v>5</v>
      </c>
      <c r="I108" s="202">
        <v>470</v>
      </c>
      <c r="J108" s="202"/>
    </row>
    <row r="109" spans="1:10" x14ac:dyDescent="0.2">
      <c r="A109" s="68">
        <v>16</v>
      </c>
      <c r="B109" s="68" t="s">
        <v>272</v>
      </c>
      <c r="C109" s="202">
        <v>3755</v>
      </c>
      <c r="D109" s="202">
        <v>3429</v>
      </c>
      <c r="E109" s="202">
        <v>3204</v>
      </c>
      <c r="F109" s="202">
        <v>2883</v>
      </c>
      <c r="G109" s="202">
        <v>551</v>
      </c>
      <c r="H109" s="202">
        <v>546</v>
      </c>
      <c r="I109" s="202">
        <v>5</v>
      </c>
      <c r="J109" s="202"/>
    </row>
    <row r="110" spans="1:10" x14ac:dyDescent="0.2">
      <c r="A110" s="68">
        <v>53</v>
      </c>
      <c r="B110" s="68" t="s">
        <v>162</v>
      </c>
      <c r="C110" s="202">
        <v>34246</v>
      </c>
      <c r="D110" s="202">
        <v>27463</v>
      </c>
      <c r="E110" s="202">
        <v>33688</v>
      </c>
      <c r="F110" s="202">
        <v>24612</v>
      </c>
      <c r="G110" s="202">
        <v>558</v>
      </c>
      <c r="H110" s="202">
        <v>2851</v>
      </c>
      <c r="I110" s="202">
        <v>-2293</v>
      </c>
      <c r="J110" s="202"/>
    </row>
    <row r="111" spans="1:10" x14ac:dyDescent="0.2">
      <c r="A111" s="68">
        <v>10</v>
      </c>
      <c r="B111" s="68" t="s">
        <v>213</v>
      </c>
      <c r="C111" s="202">
        <v>698</v>
      </c>
      <c r="D111" s="202">
        <v>698</v>
      </c>
      <c r="E111" s="202">
        <v>62</v>
      </c>
      <c r="F111" s="202">
        <v>53</v>
      </c>
      <c r="G111" s="202">
        <v>636</v>
      </c>
      <c r="H111" s="202">
        <v>645</v>
      </c>
      <c r="I111" s="202">
        <v>-9</v>
      </c>
      <c r="J111" s="202"/>
    </row>
    <row r="112" spans="1:10" x14ac:dyDescent="0.2">
      <c r="A112" s="68">
        <v>6</v>
      </c>
      <c r="B112" s="68" t="s">
        <v>183</v>
      </c>
      <c r="C112" s="202">
        <v>7390</v>
      </c>
      <c r="D112" s="202">
        <v>6170</v>
      </c>
      <c r="E112" s="202">
        <v>6545</v>
      </c>
      <c r="F112" s="202">
        <v>5393</v>
      </c>
      <c r="G112" s="202">
        <v>845</v>
      </c>
      <c r="H112" s="202">
        <v>777</v>
      </c>
      <c r="I112" s="202">
        <v>68</v>
      </c>
      <c r="J112" s="202"/>
    </row>
    <row r="113" spans="1:10" x14ac:dyDescent="0.2">
      <c r="A113" s="68">
        <v>63</v>
      </c>
      <c r="B113" s="68" t="s">
        <v>158</v>
      </c>
      <c r="C113" s="202">
        <v>21721</v>
      </c>
      <c r="D113" s="202">
        <v>20411</v>
      </c>
      <c r="E113" s="202">
        <v>20854</v>
      </c>
      <c r="F113" s="202">
        <v>18902</v>
      </c>
      <c r="G113" s="202">
        <v>867</v>
      </c>
      <c r="H113" s="202">
        <v>1509</v>
      </c>
      <c r="I113" s="202">
        <v>-642</v>
      </c>
      <c r="J113" s="202"/>
    </row>
    <row r="114" spans="1:10" x14ac:dyDescent="0.2">
      <c r="A114" s="68">
        <v>8</v>
      </c>
      <c r="B114" s="68" t="s">
        <v>159</v>
      </c>
      <c r="C114" s="202">
        <v>12505</v>
      </c>
      <c r="D114" s="202">
        <v>12016</v>
      </c>
      <c r="E114" s="202">
        <v>11603</v>
      </c>
      <c r="F114" s="202">
        <v>11019</v>
      </c>
      <c r="G114" s="202">
        <v>902</v>
      </c>
      <c r="H114" s="202">
        <v>997</v>
      </c>
      <c r="I114" s="202">
        <v>-95</v>
      </c>
      <c r="J114" s="202"/>
    </row>
    <row r="115" spans="1:10" x14ac:dyDescent="0.2">
      <c r="A115" s="68">
        <v>79</v>
      </c>
      <c r="B115" s="68" t="s">
        <v>249</v>
      </c>
      <c r="C115" s="202">
        <v>2566</v>
      </c>
      <c r="D115" s="202">
        <v>1269</v>
      </c>
      <c r="E115" s="202">
        <v>1601</v>
      </c>
      <c r="F115" s="202">
        <v>950</v>
      </c>
      <c r="G115" s="202">
        <v>965</v>
      </c>
      <c r="H115" s="202">
        <v>319</v>
      </c>
      <c r="I115" s="202">
        <v>646</v>
      </c>
      <c r="J115" s="202"/>
    </row>
    <row r="116" spans="1:10" x14ac:dyDescent="0.2">
      <c r="A116" s="68">
        <v>101</v>
      </c>
      <c r="B116" s="68" t="s">
        <v>165</v>
      </c>
      <c r="C116" s="202">
        <v>30958</v>
      </c>
      <c r="D116" s="202">
        <v>29295</v>
      </c>
      <c r="E116" s="202">
        <v>29922</v>
      </c>
      <c r="F116" s="202">
        <v>28252</v>
      </c>
      <c r="G116" s="202">
        <v>1036</v>
      </c>
      <c r="H116" s="202">
        <v>1043</v>
      </c>
      <c r="I116" s="202">
        <v>-7</v>
      </c>
      <c r="J116" s="202"/>
    </row>
    <row r="117" spans="1:10" x14ac:dyDescent="0.2">
      <c r="A117" s="68">
        <v>82</v>
      </c>
      <c r="B117" s="68" t="s">
        <v>175</v>
      </c>
      <c r="C117" s="202">
        <v>5104</v>
      </c>
      <c r="D117" s="202">
        <v>2578</v>
      </c>
      <c r="E117" s="202">
        <v>4014</v>
      </c>
      <c r="F117" s="202">
        <v>2256</v>
      </c>
      <c r="G117" s="202">
        <v>1090</v>
      </c>
      <c r="H117" s="202">
        <v>322</v>
      </c>
      <c r="I117" s="202">
        <v>768</v>
      </c>
      <c r="J117" s="202"/>
    </row>
    <row r="118" spans="1:10" x14ac:dyDescent="0.2">
      <c r="A118" s="68">
        <v>66</v>
      </c>
      <c r="B118" s="68" t="s">
        <v>173</v>
      </c>
      <c r="C118" s="202">
        <v>5019</v>
      </c>
      <c r="D118" s="202">
        <v>3274</v>
      </c>
      <c r="E118" s="202">
        <v>3917</v>
      </c>
      <c r="F118" s="202">
        <v>2821</v>
      </c>
      <c r="G118" s="202">
        <v>1102</v>
      </c>
      <c r="H118" s="202">
        <v>453</v>
      </c>
      <c r="I118" s="202">
        <v>649</v>
      </c>
      <c r="J118" s="202"/>
    </row>
    <row r="119" spans="1:10" x14ac:dyDescent="0.2">
      <c r="A119" s="68">
        <v>9</v>
      </c>
      <c r="B119" s="68" t="s">
        <v>269</v>
      </c>
      <c r="C119" s="202">
        <v>3388</v>
      </c>
      <c r="D119" s="202">
        <v>2834</v>
      </c>
      <c r="E119" s="202">
        <v>2190</v>
      </c>
      <c r="F119" s="202">
        <v>1911</v>
      </c>
      <c r="G119" s="202">
        <v>1198</v>
      </c>
      <c r="H119" s="202">
        <v>923</v>
      </c>
      <c r="I119" s="202">
        <v>275</v>
      </c>
      <c r="J119" s="202"/>
    </row>
    <row r="120" spans="1:10" x14ac:dyDescent="0.2">
      <c r="A120" s="68">
        <v>5</v>
      </c>
      <c r="B120" s="68" t="s">
        <v>187</v>
      </c>
      <c r="C120" s="202">
        <v>2890</v>
      </c>
      <c r="D120" s="202">
        <v>2348</v>
      </c>
      <c r="E120" s="202">
        <v>1683</v>
      </c>
      <c r="F120" s="202">
        <v>1596</v>
      </c>
      <c r="G120" s="202">
        <v>1207</v>
      </c>
      <c r="H120" s="202">
        <v>752</v>
      </c>
      <c r="I120" s="202">
        <v>455</v>
      </c>
      <c r="J120" s="202"/>
    </row>
    <row r="121" spans="1:10" x14ac:dyDescent="0.2">
      <c r="A121" s="68">
        <v>2</v>
      </c>
      <c r="B121" s="68" t="s">
        <v>254</v>
      </c>
      <c r="C121" s="202">
        <v>7288</v>
      </c>
      <c r="D121" s="202">
        <v>5615</v>
      </c>
      <c r="E121" s="202">
        <v>5979</v>
      </c>
      <c r="F121" s="202">
        <v>4297</v>
      </c>
      <c r="G121" s="202">
        <v>1309</v>
      </c>
      <c r="H121" s="202">
        <v>1318</v>
      </c>
      <c r="I121" s="202">
        <v>-9</v>
      </c>
      <c r="J121" s="202"/>
    </row>
    <row r="122" spans="1:10" x14ac:dyDescent="0.2">
      <c r="A122" s="68">
        <v>93</v>
      </c>
      <c r="B122" s="68" t="s">
        <v>270</v>
      </c>
      <c r="C122" s="202">
        <v>37859</v>
      </c>
      <c r="D122" s="202">
        <v>33948</v>
      </c>
      <c r="E122" s="202">
        <v>36514</v>
      </c>
      <c r="F122" s="202">
        <v>33046</v>
      </c>
      <c r="G122" s="202">
        <v>1345</v>
      </c>
      <c r="H122" s="202">
        <v>902</v>
      </c>
      <c r="I122" s="202">
        <v>443</v>
      </c>
      <c r="J122" s="202"/>
    </row>
    <row r="123" spans="1:10" x14ac:dyDescent="0.2">
      <c r="A123" s="68">
        <v>13</v>
      </c>
      <c r="B123" s="68" t="s">
        <v>197</v>
      </c>
      <c r="C123" s="202">
        <v>11099</v>
      </c>
      <c r="D123" s="202">
        <v>9604</v>
      </c>
      <c r="E123" s="202">
        <v>9622</v>
      </c>
      <c r="F123" s="202">
        <v>8132</v>
      </c>
      <c r="G123" s="202">
        <v>1477</v>
      </c>
      <c r="H123" s="202">
        <v>1472</v>
      </c>
      <c r="I123" s="202">
        <v>5</v>
      </c>
      <c r="J123" s="202"/>
    </row>
    <row r="124" spans="1:10" x14ac:dyDescent="0.2">
      <c r="A124" s="68">
        <v>23</v>
      </c>
      <c r="B124" s="68" t="s">
        <v>157</v>
      </c>
      <c r="C124" s="202">
        <v>35796</v>
      </c>
      <c r="D124" s="202">
        <v>24301</v>
      </c>
      <c r="E124" s="202">
        <v>34212</v>
      </c>
      <c r="F124" s="202">
        <v>22740</v>
      </c>
      <c r="G124" s="202">
        <v>1584</v>
      </c>
      <c r="H124" s="202">
        <v>1561</v>
      </c>
      <c r="I124" s="202">
        <v>23</v>
      </c>
      <c r="J124" s="202"/>
    </row>
    <row r="125" spans="1:10" x14ac:dyDescent="0.2">
      <c r="A125" s="68">
        <v>94</v>
      </c>
      <c r="B125" s="68" t="s">
        <v>262</v>
      </c>
      <c r="C125" s="202">
        <v>7577</v>
      </c>
      <c r="D125" s="202">
        <v>4903</v>
      </c>
      <c r="E125" s="202">
        <v>5844</v>
      </c>
      <c r="F125" s="202">
        <v>3469</v>
      </c>
      <c r="G125" s="202">
        <v>1733</v>
      </c>
      <c r="H125" s="202">
        <v>1434</v>
      </c>
      <c r="I125" s="202">
        <v>299</v>
      </c>
      <c r="J125" s="202"/>
    </row>
    <row r="126" spans="1:10" x14ac:dyDescent="0.2">
      <c r="A126" s="68">
        <v>73</v>
      </c>
      <c r="B126" s="68" t="s">
        <v>193</v>
      </c>
      <c r="C126" s="202">
        <v>15804</v>
      </c>
      <c r="D126" s="202">
        <v>15417</v>
      </c>
      <c r="E126" s="202">
        <v>14048</v>
      </c>
      <c r="F126" s="202">
        <v>13835</v>
      </c>
      <c r="G126" s="202">
        <v>1756</v>
      </c>
      <c r="H126" s="202">
        <v>1582</v>
      </c>
      <c r="I126" s="202">
        <v>174</v>
      </c>
      <c r="J126" s="202"/>
    </row>
    <row r="127" spans="1:10" x14ac:dyDescent="0.2">
      <c r="A127" s="68">
        <v>67</v>
      </c>
      <c r="B127" s="68" t="s">
        <v>155</v>
      </c>
      <c r="C127" s="202">
        <v>70575</v>
      </c>
      <c r="D127" s="202">
        <v>52201</v>
      </c>
      <c r="E127" s="202">
        <v>68359</v>
      </c>
      <c r="F127" s="202">
        <v>49969</v>
      </c>
      <c r="G127" s="202">
        <v>2216</v>
      </c>
      <c r="H127" s="202">
        <v>2232</v>
      </c>
      <c r="I127" s="202">
        <v>-16</v>
      </c>
      <c r="J127" s="202"/>
    </row>
    <row r="128" spans="1:10" x14ac:dyDescent="0.2">
      <c r="A128" s="68">
        <v>70</v>
      </c>
      <c r="B128" s="68" t="s">
        <v>167</v>
      </c>
      <c r="C128" s="202">
        <v>61280</v>
      </c>
      <c r="D128" s="202">
        <v>51949</v>
      </c>
      <c r="E128" s="202">
        <v>50854</v>
      </c>
      <c r="F128" s="202">
        <v>41537</v>
      </c>
      <c r="G128" s="202">
        <v>10426</v>
      </c>
      <c r="H128" s="202">
        <v>10412</v>
      </c>
      <c r="I128" s="202">
        <v>14</v>
      </c>
      <c r="J128" s="202"/>
    </row>
    <row r="129" spans="1:10" x14ac:dyDescent="0.2">
      <c r="A129" s="68">
        <v>98</v>
      </c>
      <c r="B129" s="68" t="s">
        <v>156</v>
      </c>
      <c r="C129" s="202">
        <v>126049</v>
      </c>
      <c r="D129" s="202">
        <v>108859</v>
      </c>
      <c r="E129" s="202">
        <v>111170</v>
      </c>
      <c r="F129" s="202">
        <v>95477</v>
      </c>
      <c r="G129" s="202">
        <v>14879</v>
      </c>
      <c r="H129" s="202">
        <v>13382</v>
      </c>
      <c r="I129" s="202">
        <v>1497</v>
      </c>
      <c r="J129" s="202"/>
    </row>
    <row r="130" spans="1:10" x14ac:dyDescent="0.2">
      <c r="A130" s="68">
        <v>97</v>
      </c>
      <c r="B130" s="68" t="s">
        <v>154</v>
      </c>
      <c r="C130" s="202">
        <v>104209</v>
      </c>
      <c r="D130" s="202">
        <v>91378</v>
      </c>
      <c r="E130" s="202">
        <v>86998</v>
      </c>
      <c r="F130" s="202">
        <v>74441</v>
      </c>
      <c r="G130" s="202">
        <v>17211</v>
      </c>
      <c r="H130" s="202">
        <v>16937</v>
      </c>
      <c r="I130" s="202">
        <v>274</v>
      </c>
      <c r="J130" s="202"/>
    </row>
    <row r="131" spans="1:10" x14ac:dyDescent="0.2">
      <c r="A131" s="68">
        <v>120</v>
      </c>
      <c r="B131" s="68" t="s">
        <v>153</v>
      </c>
      <c r="C131" s="202">
        <v>422451</v>
      </c>
      <c r="D131" s="202">
        <v>369650</v>
      </c>
      <c r="E131" s="202">
        <v>393255</v>
      </c>
      <c r="F131" s="202">
        <v>337408</v>
      </c>
      <c r="G131" s="202">
        <v>29196</v>
      </c>
      <c r="H131" s="202">
        <v>32242</v>
      </c>
      <c r="I131" s="202">
        <v>-3046</v>
      </c>
      <c r="J131" s="202"/>
    </row>
    <row r="132" spans="1:10" x14ac:dyDescent="0.2">
      <c r="G132" s="202">
        <f>SUM(G7:G131)</f>
        <v>69632</v>
      </c>
    </row>
    <row r="133" spans="1:10" x14ac:dyDescent="0.2">
      <c r="G133" s="298">
        <f>35/125</f>
        <v>0.28000000000000003</v>
      </c>
      <c r="H133" s="301">
        <f>G129/G132</f>
        <v>0.21368049172794118</v>
      </c>
      <c r="I133" s="68">
        <f>86/125</f>
        <v>0.68799999999999994</v>
      </c>
      <c r="J133" s="68">
        <f>37/125</f>
        <v>0.29599999999999999</v>
      </c>
    </row>
    <row r="134" spans="1:10" x14ac:dyDescent="0.2">
      <c r="A134" s="68" t="s">
        <v>669</v>
      </c>
      <c r="B134" s="68" t="s">
        <v>670</v>
      </c>
      <c r="C134" s="68" t="s">
        <v>1128</v>
      </c>
      <c r="D134" s="68" t="s">
        <v>1130</v>
      </c>
      <c r="G134" s="298">
        <f>77/125</f>
        <v>0.61599999999999999</v>
      </c>
    </row>
    <row r="135" spans="1:10" x14ac:dyDescent="0.2">
      <c r="A135" s="68">
        <v>1</v>
      </c>
      <c r="B135" s="68" t="s">
        <v>185</v>
      </c>
      <c r="C135" s="68">
        <v>4685</v>
      </c>
      <c r="D135" s="68">
        <v>4365</v>
      </c>
      <c r="E135" s="68" t="b">
        <f>B135=B7</f>
        <v>0</v>
      </c>
      <c r="G135" s="202">
        <f>SUM(C127+C128+C126+C124+C131+C129)</f>
        <v>731955</v>
      </c>
    </row>
    <row r="136" spans="1:10" x14ac:dyDescent="0.2">
      <c r="A136" s="68">
        <v>2</v>
      </c>
      <c r="B136" s="68" t="s">
        <v>254</v>
      </c>
      <c r="C136" s="68">
        <v>5979</v>
      </c>
      <c r="D136" s="68">
        <v>4297</v>
      </c>
      <c r="E136" s="68" t="b">
        <f t="shared" ref="E136:E199" si="0">B136=B8</f>
        <v>0</v>
      </c>
      <c r="G136" s="68">
        <f>G135/1810884</f>
        <v>0.40419761840073687</v>
      </c>
    </row>
    <row r="137" spans="1:10" x14ac:dyDescent="0.2">
      <c r="A137" s="68">
        <v>3</v>
      </c>
      <c r="B137" s="68" t="s">
        <v>168</v>
      </c>
      <c r="C137" s="68">
        <v>1349</v>
      </c>
      <c r="D137" s="68">
        <v>1129</v>
      </c>
      <c r="E137" s="68" t="b">
        <f t="shared" si="0"/>
        <v>0</v>
      </c>
    </row>
    <row r="138" spans="1:10" x14ac:dyDescent="0.2">
      <c r="A138" s="68">
        <v>4</v>
      </c>
      <c r="B138" s="68" t="s">
        <v>207</v>
      </c>
      <c r="C138" s="68">
        <v>76</v>
      </c>
      <c r="D138" s="68">
        <v>69</v>
      </c>
      <c r="E138" s="68" t="b">
        <f t="shared" si="0"/>
        <v>0</v>
      </c>
    </row>
    <row r="139" spans="1:10" x14ac:dyDescent="0.2">
      <c r="A139" s="68">
        <v>5</v>
      </c>
      <c r="B139" s="68" t="s">
        <v>187</v>
      </c>
      <c r="C139" s="68">
        <v>1683</v>
      </c>
      <c r="D139" s="68">
        <v>1596</v>
      </c>
      <c r="E139" s="68" t="b">
        <f t="shared" si="0"/>
        <v>0</v>
      </c>
    </row>
    <row r="140" spans="1:10" x14ac:dyDescent="0.2">
      <c r="A140" s="68">
        <v>6</v>
      </c>
      <c r="B140" s="68" t="s">
        <v>183</v>
      </c>
      <c r="C140" s="68">
        <v>6545</v>
      </c>
      <c r="D140" s="68">
        <v>5393</v>
      </c>
      <c r="E140" s="68" t="b">
        <f t="shared" si="0"/>
        <v>0</v>
      </c>
    </row>
    <row r="141" spans="1:10" x14ac:dyDescent="0.2">
      <c r="A141" s="68">
        <v>7</v>
      </c>
      <c r="B141" s="68" t="s">
        <v>252</v>
      </c>
      <c r="C141" s="68">
        <v>124</v>
      </c>
      <c r="D141" s="68">
        <v>109</v>
      </c>
      <c r="E141" s="68" t="b">
        <f t="shared" si="0"/>
        <v>0</v>
      </c>
    </row>
    <row r="142" spans="1:10" x14ac:dyDescent="0.2">
      <c r="A142" s="68">
        <v>8</v>
      </c>
      <c r="B142" s="68" t="s">
        <v>159</v>
      </c>
      <c r="C142" s="68">
        <v>11603</v>
      </c>
      <c r="D142" s="68">
        <v>11019</v>
      </c>
      <c r="E142" s="68" t="b">
        <f t="shared" si="0"/>
        <v>0</v>
      </c>
    </row>
    <row r="143" spans="1:10" x14ac:dyDescent="0.2">
      <c r="A143" s="68">
        <v>9</v>
      </c>
      <c r="B143" s="68" t="s">
        <v>269</v>
      </c>
      <c r="C143" s="68">
        <v>2190</v>
      </c>
      <c r="D143" s="68">
        <v>1911</v>
      </c>
      <c r="E143" s="68" t="b">
        <f t="shared" si="0"/>
        <v>0</v>
      </c>
    </row>
    <row r="144" spans="1:10" x14ac:dyDescent="0.2">
      <c r="A144" s="68">
        <v>10</v>
      </c>
      <c r="B144" s="68" t="s">
        <v>213</v>
      </c>
      <c r="C144" s="68">
        <v>62</v>
      </c>
      <c r="D144" s="68">
        <v>53</v>
      </c>
      <c r="E144" s="68" t="b">
        <f t="shared" si="0"/>
        <v>0</v>
      </c>
    </row>
    <row r="145" spans="1:5" x14ac:dyDescent="0.2">
      <c r="A145" s="68">
        <v>11</v>
      </c>
      <c r="B145" s="68" t="s">
        <v>236</v>
      </c>
      <c r="C145" s="68">
        <v>18</v>
      </c>
      <c r="D145" s="68">
        <v>18</v>
      </c>
      <c r="E145" s="68" t="b">
        <f t="shared" si="0"/>
        <v>0</v>
      </c>
    </row>
    <row r="146" spans="1:5" x14ac:dyDescent="0.2">
      <c r="A146" s="68">
        <v>12</v>
      </c>
      <c r="B146" s="68" t="s">
        <v>222</v>
      </c>
      <c r="C146" s="68">
        <v>93</v>
      </c>
      <c r="D146" s="68">
        <v>82</v>
      </c>
      <c r="E146" s="68" t="b">
        <f t="shared" si="0"/>
        <v>0</v>
      </c>
    </row>
    <row r="147" spans="1:5" x14ac:dyDescent="0.2">
      <c r="A147" s="68">
        <v>13</v>
      </c>
      <c r="B147" s="68" t="s">
        <v>197</v>
      </c>
      <c r="C147" s="68">
        <v>9622</v>
      </c>
      <c r="D147" s="68">
        <v>8132</v>
      </c>
      <c r="E147" s="68" t="b">
        <f t="shared" si="0"/>
        <v>0</v>
      </c>
    </row>
    <row r="148" spans="1:5" x14ac:dyDescent="0.2">
      <c r="A148" s="68">
        <v>14</v>
      </c>
      <c r="B148" s="68" t="s">
        <v>264</v>
      </c>
      <c r="C148" s="68">
        <v>547</v>
      </c>
      <c r="D148" s="68">
        <v>352</v>
      </c>
      <c r="E148" s="68" t="b">
        <f t="shared" si="0"/>
        <v>0</v>
      </c>
    </row>
    <row r="149" spans="1:5" x14ac:dyDescent="0.2">
      <c r="A149" s="68">
        <v>15</v>
      </c>
      <c r="B149" s="68" t="s">
        <v>266</v>
      </c>
      <c r="C149" s="68">
        <v>11330</v>
      </c>
      <c r="D149" s="68">
        <v>8369</v>
      </c>
      <c r="E149" s="68" t="b">
        <f t="shared" si="0"/>
        <v>0</v>
      </c>
    </row>
    <row r="150" spans="1:5" x14ac:dyDescent="0.2">
      <c r="A150" s="68">
        <v>16</v>
      </c>
      <c r="B150" s="68" t="s">
        <v>272</v>
      </c>
      <c r="C150" s="68">
        <v>3204</v>
      </c>
      <c r="D150" s="68">
        <v>2883</v>
      </c>
      <c r="E150" s="68" t="b">
        <f t="shared" si="0"/>
        <v>0</v>
      </c>
    </row>
    <row r="151" spans="1:5" x14ac:dyDescent="0.2">
      <c r="A151" s="68">
        <v>17</v>
      </c>
      <c r="B151" s="68" t="s">
        <v>215</v>
      </c>
      <c r="C151" s="68">
        <v>351</v>
      </c>
      <c r="D151" s="68">
        <v>312</v>
      </c>
      <c r="E151" s="68" t="b">
        <f t="shared" si="0"/>
        <v>0</v>
      </c>
    </row>
    <row r="152" spans="1:5" x14ac:dyDescent="0.2">
      <c r="A152" s="68">
        <v>18</v>
      </c>
      <c r="B152" s="68" t="s">
        <v>276</v>
      </c>
      <c r="C152" s="68">
        <v>4995</v>
      </c>
      <c r="D152" s="68">
        <v>4227</v>
      </c>
      <c r="E152" s="68" t="b">
        <f t="shared" si="0"/>
        <v>0</v>
      </c>
    </row>
    <row r="153" spans="1:5" x14ac:dyDescent="0.2">
      <c r="A153" s="68">
        <v>19</v>
      </c>
      <c r="B153" s="68" t="s">
        <v>271</v>
      </c>
      <c r="C153" s="68">
        <v>655</v>
      </c>
      <c r="D153" s="68">
        <v>506</v>
      </c>
      <c r="E153" s="68" t="b">
        <f t="shared" si="0"/>
        <v>0</v>
      </c>
    </row>
    <row r="154" spans="1:5" x14ac:dyDescent="0.2">
      <c r="A154" s="68">
        <v>20</v>
      </c>
      <c r="B154" s="68" t="s">
        <v>184</v>
      </c>
      <c r="C154" s="68">
        <v>271</v>
      </c>
      <c r="D154" s="68">
        <v>229</v>
      </c>
      <c r="E154" s="68" t="b">
        <f t="shared" si="0"/>
        <v>0</v>
      </c>
    </row>
    <row r="155" spans="1:5" x14ac:dyDescent="0.2">
      <c r="A155" s="68">
        <v>21</v>
      </c>
      <c r="B155" s="68" t="s">
        <v>198</v>
      </c>
      <c r="C155" s="68">
        <v>3393</v>
      </c>
      <c r="D155" s="68">
        <v>2569</v>
      </c>
      <c r="E155" s="68" t="b">
        <f t="shared" si="0"/>
        <v>0</v>
      </c>
    </row>
    <row r="156" spans="1:5" x14ac:dyDescent="0.2">
      <c r="A156" s="68">
        <v>22</v>
      </c>
      <c r="B156" s="68" t="s">
        <v>181</v>
      </c>
      <c r="C156" s="68">
        <v>2158</v>
      </c>
      <c r="D156" s="68">
        <v>1833</v>
      </c>
      <c r="E156" s="68" t="b">
        <f t="shared" si="0"/>
        <v>0</v>
      </c>
    </row>
    <row r="157" spans="1:5" x14ac:dyDescent="0.2">
      <c r="A157" s="68">
        <v>23</v>
      </c>
      <c r="B157" s="68" t="s">
        <v>157</v>
      </c>
      <c r="C157" s="68">
        <v>34212</v>
      </c>
      <c r="D157" s="68">
        <v>22740</v>
      </c>
      <c r="E157" s="68" t="b">
        <f t="shared" si="0"/>
        <v>0</v>
      </c>
    </row>
    <row r="158" spans="1:5" x14ac:dyDescent="0.2">
      <c r="A158" s="68">
        <v>24</v>
      </c>
      <c r="B158" s="68" t="s">
        <v>176</v>
      </c>
      <c r="C158" s="68">
        <v>2350</v>
      </c>
      <c r="D158" s="68">
        <v>2212</v>
      </c>
      <c r="E158" s="68" t="b">
        <f t="shared" si="0"/>
        <v>0</v>
      </c>
    </row>
    <row r="159" spans="1:5" x14ac:dyDescent="0.2">
      <c r="A159" s="68">
        <v>25</v>
      </c>
      <c r="B159" s="68" t="s">
        <v>239</v>
      </c>
      <c r="C159" s="68">
        <v>605</v>
      </c>
      <c r="D159" s="68">
        <v>524</v>
      </c>
      <c r="E159" s="68" t="b">
        <f t="shared" si="0"/>
        <v>0</v>
      </c>
    </row>
    <row r="160" spans="1:5" x14ac:dyDescent="0.2">
      <c r="A160" s="68">
        <v>26</v>
      </c>
      <c r="B160" s="68" t="s">
        <v>245</v>
      </c>
      <c r="C160" s="68">
        <v>126</v>
      </c>
      <c r="D160" s="68">
        <v>110</v>
      </c>
      <c r="E160" s="68" t="b">
        <f t="shared" si="0"/>
        <v>0</v>
      </c>
    </row>
    <row r="161" spans="1:5" x14ac:dyDescent="0.2">
      <c r="A161" s="68">
        <v>27</v>
      </c>
      <c r="B161" s="68" t="s">
        <v>258</v>
      </c>
      <c r="C161" s="68">
        <v>58</v>
      </c>
      <c r="D161" s="68">
        <v>42</v>
      </c>
      <c r="E161" s="68" t="b">
        <f t="shared" si="0"/>
        <v>0</v>
      </c>
    </row>
    <row r="162" spans="1:5" x14ac:dyDescent="0.2">
      <c r="A162" s="68">
        <v>28</v>
      </c>
      <c r="B162" s="68" t="s">
        <v>240</v>
      </c>
      <c r="C162" s="68">
        <v>53</v>
      </c>
      <c r="D162" s="68">
        <v>16</v>
      </c>
      <c r="E162" s="68" t="b">
        <f t="shared" si="0"/>
        <v>0</v>
      </c>
    </row>
    <row r="163" spans="1:5" x14ac:dyDescent="0.2">
      <c r="A163" s="68">
        <v>29</v>
      </c>
      <c r="B163" s="68" t="s">
        <v>223</v>
      </c>
      <c r="C163" s="68">
        <v>199</v>
      </c>
      <c r="D163" s="68">
        <v>160</v>
      </c>
      <c r="E163" s="68" t="b">
        <f t="shared" si="0"/>
        <v>0</v>
      </c>
    </row>
    <row r="164" spans="1:5" x14ac:dyDescent="0.2">
      <c r="A164" s="68">
        <v>30</v>
      </c>
      <c r="B164" s="68" t="s">
        <v>179</v>
      </c>
      <c r="C164" s="68">
        <v>5591</v>
      </c>
      <c r="D164" s="68">
        <v>4608</v>
      </c>
      <c r="E164" s="68" t="b">
        <f t="shared" si="0"/>
        <v>0</v>
      </c>
    </row>
    <row r="165" spans="1:5" x14ac:dyDescent="0.2">
      <c r="A165" s="68">
        <v>31</v>
      </c>
      <c r="B165" s="68" t="s">
        <v>241</v>
      </c>
      <c r="C165" s="68">
        <v>1</v>
      </c>
      <c r="D165" s="68">
        <v>1</v>
      </c>
      <c r="E165" s="68" t="b">
        <f t="shared" si="0"/>
        <v>0</v>
      </c>
    </row>
    <row r="166" spans="1:5" x14ac:dyDescent="0.2">
      <c r="A166" s="68">
        <v>32</v>
      </c>
      <c r="B166" s="68" t="s">
        <v>196</v>
      </c>
      <c r="C166" s="68">
        <v>141</v>
      </c>
      <c r="D166" s="68">
        <v>130</v>
      </c>
      <c r="E166" s="68" t="b">
        <f t="shared" si="0"/>
        <v>0</v>
      </c>
    </row>
    <row r="167" spans="1:5" x14ac:dyDescent="0.2">
      <c r="A167" s="68">
        <v>33</v>
      </c>
      <c r="B167" s="68" t="s">
        <v>202</v>
      </c>
      <c r="C167" s="68">
        <v>720</v>
      </c>
      <c r="D167" s="68">
        <v>698</v>
      </c>
      <c r="E167" s="68" t="b">
        <f t="shared" si="0"/>
        <v>0</v>
      </c>
    </row>
    <row r="168" spans="1:5" x14ac:dyDescent="0.2">
      <c r="A168" s="68">
        <v>34</v>
      </c>
      <c r="B168" s="68" t="s">
        <v>248</v>
      </c>
      <c r="C168" s="68">
        <v>9</v>
      </c>
      <c r="D168" s="68">
        <v>7</v>
      </c>
      <c r="E168" s="68" t="b">
        <f t="shared" si="0"/>
        <v>0</v>
      </c>
    </row>
    <row r="169" spans="1:5" x14ac:dyDescent="0.2">
      <c r="A169" s="68">
        <v>35</v>
      </c>
      <c r="B169" s="68" t="s">
        <v>180</v>
      </c>
      <c r="C169" s="68">
        <v>3243</v>
      </c>
      <c r="D169" s="68">
        <v>3151</v>
      </c>
      <c r="E169" s="68" t="b">
        <f t="shared" si="0"/>
        <v>0</v>
      </c>
    </row>
    <row r="170" spans="1:5" x14ac:dyDescent="0.2">
      <c r="A170" s="68">
        <v>36</v>
      </c>
      <c r="B170" s="68" t="s">
        <v>206</v>
      </c>
      <c r="C170" s="68">
        <v>706</v>
      </c>
      <c r="D170" s="68">
        <v>646</v>
      </c>
      <c r="E170" s="68" t="b">
        <f t="shared" si="0"/>
        <v>0</v>
      </c>
    </row>
    <row r="171" spans="1:5" x14ac:dyDescent="0.2">
      <c r="A171" s="68">
        <v>37</v>
      </c>
      <c r="B171" s="68" t="s">
        <v>209</v>
      </c>
      <c r="C171" s="68">
        <v>2503</v>
      </c>
      <c r="D171" s="68">
        <v>2046</v>
      </c>
      <c r="E171" s="68" t="b">
        <f t="shared" si="0"/>
        <v>0</v>
      </c>
    </row>
    <row r="172" spans="1:5" x14ac:dyDescent="0.2">
      <c r="A172" s="68">
        <v>38</v>
      </c>
      <c r="B172" s="68" t="s">
        <v>210</v>
      </c>
      <c r="C172" s="68">
        <v>151</v>
      </c>
      <c r="D172" s="68">
        <v>117</v>
      </c>
      <c r="E172" s="68" t="b">
        <f t="shared" si="0"/>
        <v>0</v>
      </c>
    </row>
    <row r="173" spans="1:5" x14ac:dyDescent="0.2">
      <c r="A173" s="68">
        <v>39</v>
      </c>
      <c r="B173" s="68" t="s">
        <v>57</v>
      </c>
      <c r="C173" s="68">
        <v>691788</v>
      </c>
      <c r="D173" s="68">
        <v>628460</v>
      </c>
      <c r="E173" s="68" t="b">
        <f t="shared" si="0"/>
        <v>0</v>
      </c>
    </row>
    <row r="174" spans="1:5" x14ac:dyDescent="0.2">
      <c r="A174" s="68">
        <v>40</v>
      </c>
      <c r="B174" s="68" t="s">
        <v>216</v>
      </c>
      <c r="C174" s="68">
        <v>211</v>
      </c>
      <c r="D174" s="68">
        <v>115</v>
      </c>
      <c r="E174" s="68" t="b">
        <f t="shared" si="0"/>
        <v>0</v>
      </c>
    </row>
    <row r="175" spans="1:5" x14ac:dyDescent="0.2">
      <c r="A175" s="68">
        <v>41</v>
      </c>
      <c r="B175" s="68" t="s">
        <v>217</v>
      </c>
      <c r="C175" s="68">
        <v>123</v>
      </c>
      <c r="D175" s="68">
        <v>99</v>
      </c>
      <c r="E175" s="68" t="b">
        <f t="shared" si="0"/>
        <v>0</v>
      </c>
    </row>
    <row r="176" spans="1:5" x14ac:dyDescent="0.2">
      <c r="A176" s="68">
        <v>42</v>
      </c>
      <c r="B176" s="68" t="s">
        <v>186</v>
      </c>
      <c r="C176" s="68">
        <v>657</v>
      </c>
      <c r="D176" s="68">
        <v>629</v>
      </c>
      <c r="E176" s="68" t="b">
        <f t="shared" si="0"/>
        <v>0</v>
      </c>
    </row>
    <row r="177" spans="1:5" x14ac:dyDescent="0.2">
      <c r="A177" s="68">
        <v>43</v>
      </c>
      <c r="B177" s="68" t="s">
        <v>170</v>
      </c>
      <c r="C177" s="68">
        <v>2377</v>
      </c>
      <c r="D177" s="68">
        <v>1398</v>
      </c>
      <c r="E177" s="68" t="b">
        <f t="shared" si="0"/>
        <v>0</v>
      </c>
    </row>
    <row r="178" spans="1:5" x14ac:dyDescent="0.2">
      <c r="A178" s="68">
        <v>44</v>
      </c>
      <c r="B178" s="68" t="s">
        <v>257</v>
      </c>
      <c r="C178" s="68">
        <v>4059</v>
      </c>
      <c r="D178" s="68">
        <v>3863</v>
      </c>
      <c r="E178" s="68" t="b">
        <f t="shared" si="0"/>
        <v>0</v>
      </c>
    </row>
    <row r="179" spans="1:5" x14ac:dyDescent="0.2">
      <c r="A179" s="68">
        <v>45</v>
      </c>
      <c r="B179" s="68" t="s">
        <v>211</v>
      </c>
      <c r="C179" s="68">
        <v>541</v>
      </c>
      <c r="D179" s="68">
        <v>529</v>
      </c>
      <c r="E179" s="68" t="b">
        <f t="shared" si="0"/>
        <v>0</v>
      </c>
    </row>
    <row r="180" spans="1:5" x14ac:dyDescent="0.2">
      <c r="A180" s="68">
        <v>46</v>
      </c>
      <c r="B180" s="68" t="s">
        <v>178</v>
      </c>
      <c r="C180" s="68">
        <v>2549</v>
      </c>
      <c r="D180" s="68">
        <v>2491</v>
      </c>
      <c r="E180" s="68" t="b">
        <f t="shared" si="0"/>
        <v>0</v>
      </c>
    </row>
    <row r="181" spans="1:5" x14ac:dyDescent="0.2">
      <c r="A181" s="68">
        <v>47</v>
      </c>
      <c r="B181" s="68" t="s">
        <v>190</v>
      </c>
      <c r="C181" s="68">
        <v>1320</v>
      </c>
      <c r="D181" s="68">
        <v>1239</v>
      </c>
      <c r="E181" s="68" t="b">
        <f t="shared" si="0"/>
        <v>0</v>
      </c>
    </row>
    <row r="182" spans="1:5" x14ac:dyDescent="0.2">
      <c r="A182" s="68">
        <v>48</v>
      </c>
      <c r="B182" s="68" t="s">
        <v>263</v>
      </c>
      <c r="C182" s="68">
        <v>1735</v>
      </c>
      <c r="D182" s="68">
        <v>1729</v>
      </c>
      <c r="E182" s="68" t="b">
        <f t="shared" si="0"/>
        <v>0</v>
      </c>
    </row>
    <row r="183" spans="1:5" x14ac:dyDescent="0.2">
      <c r="A183" s="68">
        <v>49</v>
      </c>
      <c r="B183" s="68" t="s">
        <v>246</v>
      </c>
      <c r="C183" s="68">
        <v>60</v>
      </c>
      <c r="D183" s="68">
        <v>58</v>
      </c>
      <c r="E183" s="68" t="b">
        <f t="shared" si="0"/>
        <v>0</v>
      </c>
    </row>
    <row r="184" spans="1:5" x14ac:dyDescent="0.2">
      <c r="A184" s="68">
        <v>50</v>
      </c>
      <c r="B184" s="68" t="s">
        <v>163</v>
      </c>
      <c r="C184" s="68">
        <v>8259</v>
      </c>
      <c r="D184" s="68">
        <v>3677</v>
      </c>
      <c r="E184" s="68" t="b">
        <f t="shared" si="0"/>
        <v>0</v>
      </c>
    </row>
    <row r="185" spans="1:5" x14ac:dyDescent="0.2">
      <c r="A185" s="68">
        <v>51</v>
      </c>
      <c r="B185" s="68" t="s">
        <v>177</v>
      </c>
      <c r="C185" s="68">
        <v>1157</v>
      </c>
      <c r="D185" s="68">
        <v>1138</v>
      </c>
      <c r="E185" s="68" t="b">
        <f t="shared" si="0"/>
        <v>0</v>
      </c>
    </row>
    <row r="186" spans="1:5" x14ac:dyDescent="0.2">
      <c r="A186" s="68">
        <v>52</v>
      </c>
      <c r="B186" s="68" t="s">
        <v>203</v>
      </c>
      <c r="C186" s="68">
        <v>87</v>
      </c>
      <c r="D186" s="68">
        <v>85</v>
      </c>
      <c r="E186" s="68" t="b">
        <f t="shared" si="0"/>
        <v>0</v>
      </c>
    </row>
    <row r="187" spans="1:5" x14ac:dyDescent="0.2">
      <c r="A187" s="68">
        <v>53</v>
      </c>
      <c r="B187" s="68" t="s">
        <v>162</v>
      </c>
      <c r="C187" s="68">
        <v>33688</v>
      </c>
      <c r="D187" s="68">
        <v>24612</v>
      </c>
      <c r="E187" s="68" t="b">
        <f t="shared" si="0"/>
        <v>0</v>
      </c>
    </row>
    <row r="188" spans="1:5" x14ac:dyDescent="0.2">
      <c r="A188" s="68">
        <v>54</v>
      </c>
      <c r="B188" s="68" t="s">
        <v>212</v>
      </c>
      <c r="C188" s="68">
        <v>158</v>
      </c>
      <c r="D188" s="68">
        <v>157</v>
      </c>
      <c r="E188" s="68" t="b">
        <f t="shared" si="0"/>
        <v>0</v>
      </c>
    </row>
    <row r="189" spans="1:5" x14ac:dyDescent="0.2">
      <c r="A189" s="68">
        <v>55</v>
      </c>
      <c r="B189" s="68" t="s">
        <v>255</v>
      </c>
      <c r="C189" s="68">
        <v>1033</v>
      </c>
      <c r="D189" s="68">
        <v>963</v>
      </c>
      <c r="E189" s="68" t="b">
        <f t="shared" si="0"/>
        <v>0</v>
      </c>
    </row>
    <row r="190" spans="1:5" x14ac:dyDescent="0.2">
      <c r="A190" s="68">
        <v>56</v>
      </c>
      <c r="B190" s="68" t="s">
        <v>224</v>
      </c>
      <c r="C190" s="68">
        <v>1</v>
      </c>
      <c r="D190" s="68">
        <v>1</v>
      </c>
      <c r="E190" s="68" t="b">
        <f t="shared" si="0"/>
        <v>0</v>
      </c>
    </row>
    <row r="191" spans="1:5" x14ac:dyDescent="0.2">
      <c r="A191" s="68">
        <v>57</v>
      </c>
      <c r="B191" s="68" t="s">
        <v>225</v>
      </c>
      <c r="C191" s="68">
        <v>93</v>
      </c>
      <c r="D191" s="68">
        <v>88</v>
      </c>
      <c r="E191" s="68" t="b">
        <f t="shared" si="0"/>
        <v>0</v>
      </c>
    </row>
    <row r="192" spans="1:5" x14ac:dyDescent="0.2">
      <c r="A192" s="68">
        <v>58</v>
      </c>
      <c r="B192" s="68" t="s">
        <v>243</v>
      </c>
      <c r="C192" s="68">
        <v>561</v>
      </c>
      <c r="D192" s="68">
        <v>524</v>
      </c>
      <c r="E192" s="68" t="b">
        <f t="shared" si="0"/>
        <v>0</v>
      </c>
    </row>
    <row r="193" spans="1:5" x14ac:dyDescent="0.2">
      <c r="A193" s="68">
        <v>59</v>
      </c>
      <c r="B193" s="68" t="s">
        <v>251</v>
      </c>
      <c r="C193" s="68">
        <v>964</v>
      </c>
      <c r="D193" s="68">
        <v>817</v>
      </c>
      <c r="E193" s="68" t="b">
        <f t="shared" si="0"/>
        <v>0</v>
      </c>
    </row>
    <row r="194" spans="1:5" x14ac:dyDescent="0.2">
      <c r="A194" s="68">
        <v>60</v>
      </c>
      <c r="B194" s="68" t="s">
        <v>226</v>
      </c>
      <c r="C194" s="68">
        <v>52</v>
      </c>
      <c r="D194" s="68">
        <v>51</v>
      </c>
      <c r="E194" s="68" t="b">
        <f t="shared" si="0"/>
        <v>0</v>
      </c>
    </row>
    <row r="195" spans="1:5" x14ac:dyDescent="0.2">
      <c r="A195" s="68">
        <v>61</v>
      </c>
      <c r="B195" s="68" t="s">
        <v>227</v>
      </c>
      <c r="C195" s="68">
        <v>183</v>
      </c>
      <c r="D195" s="68">
        <v>178</v>
      </c>
      <c r="E195" s="68" t="b">
        <f t="shared" si="0"/>
        <v>0</v>
      </c>
    </row>
    <row r="196" spans="1:5" x14ac:dyDescent="0.2">
      <c r="A196" s="68">
        <v>62</v>
      </c>
      <c r="B196" s="68" t="s">
        <v>228</v>
      </c>
      <c r="C196" s="68">
        <v>29</v>
      </c>
      <c r="D196" s="68">
        <v>27</v>
      </c>
      <c r="E196" s="68" t="b">
        <f t="shared" si="0"/>
        <v>0</v>
      </c>
    </row>
    <row r="197" spans="1:5" x14ac:dyDescent="0.2">
      <c r="A197" s="68">
        <v>63</v>
      </c>
      <c r="B197" s="68" t="s">
        <v>158</v>
      </c>
      <c r="C197" s="68">
        <v>20854</v>
      </c>
      <c r="D197" s="68">
        <v>18902</v>
      </c>
      <c r="E197" s="68" t="b">
        <f t="shared" si="0"/>
        <v>0</v>
      </c>
    </row>
    <row r="198" spans="1:5" x14ac:dyDescent="0.2">
      <c r="A198" s="68">
        <v>64</v>
      </c>
      <c r="B198" s="68" t="s">
        <v>256</v>
      </c>
      <c r="C198" s="68">
        <v>526</v>
      </c>
      <c r="D198" s="68">
        <v>468</v>
      </c>
      <c r="E198" s="68" t="b">
        <f t="shared" si="0"/>
        <v>0</v>
      </c>
    </row>
    <row r="199" spans="1:5" x14ac:dyDescent="0.2">
      <c r="A199" s="68">
        <v>65</v>
      </c>
      <c r="B199" s="68" t="s">
        <v>208</v>
      </c>
      <c r="C199" s="68">
        <v>445</v>
      </c>
      <c r="D199" s="68">
        <v>416</v>
      </c>
      <c r="E199" s="68" t="b">
        <f t="shared" si="0"/>
        <v>0</v>
      </c>
    </row>
    <row r="200" spans="1:5" x14ac:dyDescent="0.2">
      <c r="A200" s="68">
        <v>66</v>
      </c>
      <c r="B200" s="68" t="s">
        <v>173</v>
      </c>
      <c r="C200" s="68">
        <v>3917</v>
      </c>
      <c r="D200" s="68">
        <v>2821</v>
      </c>
      <c r="E200" s="68" t="b">
        <f t="shared" ref="E200:E259" si="1">B200=B72</f>
        <v>0</v>
      </c>
    </row>
    <row r="201" spans="1:5" x14ac:dyDescent="0.2">
      <c r="A201" s="68">
        <v>67</v>
      </c>
      <c r="B201" s="68" t="s">
        <v>155</v>
      </c>
      <c r="C201" s="68">
        <v>68359</v>
      </c>
      <c r="D201" s="68">
        <v>49969</v>
      </c>
      <c r="E201" s="68" t="b">
        <f t="shared" si="1"/>
        <v>0</v>
      </c>
    </row>
    <row r="202" spans="1:5" x14ac:dyDescent="0.2">
      <c r="A202" s="68">
        <v>68</v>
      </c>
      <c r="B202" s="68" t="s">
        <v>229</v>
      </c>
      <c r="C202" s="68">
        <v>160</v>
      </c>
      <c r="D202" s="68">
        <v>136</v>
      </c>
      <c r="E202" s="68" t="b">
        <f t="shared" si="1"/>
        <v>0</v>
      </c>
    </row>
    <row r="203" spans="1:5" x14ac:dyDescent="0.2">
      <c r="A203" s="68">
        <v>69</v>
      </c>
      <c r="B203" s="68" t="s">
        <v>230</v>
      </c>
      <c r="C203" s="68">
        <v>22</v>
      </c>
      <c r="D203" s="68">
        <v>8</v>
      </c>
      <c r="E203" s="68" t="b">
        <f t="shared" si="1"/>
        <v>0</v>
      </c>
    </row>
    <row r="204" spans="1:5" x14ac:dyDescent="0.2">
      <c r="A204" s="68">
        <v>70</v>
      </c>
      <c r="B204" s="68" t="s">
        <v>167</v>
      </c>
      <c r="C204" s="68">
        <v>50854</v>
      </c>
      <c r="D204" s="68">
        <v>41537</v>
      </c>
      <c r="E204" s="68" t="b">
        <f t="shared" si="1"/>
        <v>0</v>
      </c>
    </row>
    <row r="205" spans="1:5" x14ac:dyDescent="0.2">
      <c r="A205" s="68">
        <v>71</v>
      </c>
      <c r="B205" s="68" t="s">
        <v>231</v>
      </c>
      <c r="C205" s="68">
        <v>26</v>
      </c>
      <c r="D205" s="68">
        <v>26</v>
      </c>
      <c r="E205" s="68" t="b">
        <f t="shared" si="1"/>
        <v>0</v>
      </c>
    </row>
    <row r="206" spans="1:5" x14ac:dyDescent="0.2">
      <c r="A206" s="68">
        <v>72</v>
      </c>
      <c r="B206" s="68" t="s">
        <v>242</v>
      </c>
      <c r="C206" s="68">
        <v>83</v>
      </c>
      <c r="D206" s="68">
        <v>79</v>
      </c>
      <c r="E206" s="68" t="b">
        <f t="shared" si="1"/>
        <v>0</v>
      </c>
    </row>
    <row r="207" spans="1:5" x14ac:dyDescent="0.2">
      <c r="A207" s="68">
        <v>73</v>
      </c>
      <c r="B207" s="68" t="s">
        <v>193</v>
      </c>
      <c r="C207" s="68">
        <v>14048</v>
      </c>
      <c r="D207" s="68">
        <v>13835</v>
      </c>
      <c r="E207" s="68" t="b">
        <f t="shared" si="1"/>
        <v>0</v>
      </c>
    </row>
    <row r="208" spans="1:5" x14ac:dyDescent="0.2">
      <c r="A208" s="68">
        <v>74</v>
      </c>
      <c r="B208" s="68" t="s">
        <v>232</v>
      </c>
      <c r="C208" s="68">
        <v>820</v>
      </c>
      <c r="D208" s="68">
        <v>785</v>
      </c>
      <c r="E208" s="68" t="b">
        <f t="shared" si="1"/>
        <v>0</v>
      </c>
    </row>
    <row r="209" spans="1:5" x14ac:dyDescent="0.2">
      <c r="A209" s="68">
        <v>75</v>
      </c>
      <c r="B209" s="68" t="s">
        <v>233</v>
      </c>
      <c r="C209" s="68">
        <v>31</v>
      </c>
      <c r="D209" s="68">
        <v>30</v>
      </c>
      <c r="E209" s="68" t="b">
        <f t="shared" si="1"/>
        <v>0</v>
      </c>
    </row>
    <row r="210" spans="1:5" x14ac:dyDescent="0.2">
      <c r="A210" s="68">
        <v>76</v>
      </c>
      <c r="B210" s="68" t="s">
        <v>218</v>
      </c>
      <c r="C210" s="68">
        <v>339</v>
      </c>
      <c r="D210" s="68">
        <v>288</v>
      </c>
      <c r="E210" s="68" t="b">
        <f t="shared" si="1"/>
        <v>0</v>
      </c>
    </row>
    <row r="211" spans="1:5" x14ac:dyDescent="0.2">
      <c r="A211" s="68">
        <v>77</v>
      </c>
      <c r="B211" s="68" t="s">
        <v>191</v>
      </c>
      <c r="C211" s="68">
        <v>1034</v>
      </c>
      <c r="D211" s="68">
        <v>887</v>
      </c>
      <c r="E211" s="68" t="b">
        <f t="shared" si="1"/>
        <v>0</v>
      </c>
    </row>
    <row r="212" spans="1:5" x14ac:dyDescent="0.2">
      <c r="A212" s="68">
        <v>78</v>
      </c>
      <c r="B212" s="68" t="s">
        <v>192</v>
      </c>
      <c r="C212" s="68">
        <v>3723</v>
      </c>
      <c r="D212" s="68">
        <v>3699</v>
      </c>
      <c r="E212" s="68" t="b">
        <f t="shared" si="1"/>
        <v>0</v>
      </c>
    </row>
    <row r="213" spans="1:5" x14ac:dyDescent="0.2">
      <c r="A213" s="68">
        <v>79</v>
      </c>
      <c r="B213" s="68" t="s">
        <v>249</v>
      </c>
      <c r="C213" s="68">
        <v>1601</v>
      </c>
      <c r="D213" s="68">
        <v>950</v>
      </c>
      <c r="E213" s="68" t="b">
        <f t="shared" si="1"/>
        <v>0</v>
      </c>
    </row>
    <row r="214" spans="1:5" x14ac:dyDescent="0.2">
      <c r="A214" s="68">
        <v>80</v>
      </c>
      <c r="B214" s="68" t="s">
        <v>194</v>
      </c>
      <c r="C214" s="68">
        <v>107</v>
      </c>
      <c r="D214" s="68">
        <v>66</v>
      </c>
      <c r="E214" s="68" t="b">
        <f t="shared" si="1"/>
        <v>0</v>
      </c>
    </row>
    <row r="215" spans="1:5" x14ac:dyDescent="0.2">
      <c r="A215" s="68">
        <v>81</v>
      </c>
      <c r="B215" s="68" t="s">
        <v>234</v>
      </c>
      <c r="C215" s="68">
        <v>1</v>
      </c>
      <c r="D215" s="68">
        <v>1</v>
      </c>
      <c r="E215" s="68" t="b">
        <f t="shared" si="1"/>
        <v>0</v>
      </c>
    </row>
    <row r="216" spans="1:5" x14ac:dyDescent="0.2">
      <c r="A216" s="68">
        <v>82</v>
      </c>
      <c r="B216" s="68" t="s">
        <v>175</v>
      </c>
      <c r="C216" s="68">
        <v>4014</v>
      </c>
      <c r="D216" s="68">
        <v>2256</v>
      </c>
      <c r="E216" s="68" t="b">
        <f t="shared" si="1"/>
        <v>0</v>
      </c>
    </row>
    <row r="217" spans="1:5" x14ac:dyDescent="0.2">
      <c r="A217" s="68">
        <v>83</v>
      </c>
      <c r="B217" s="68" t="s">
        <v>171</v>
      </c>
      <c r="C217" s="68">
        <v>15301</v>
      </c>
      <c r="D217" s="68">
        <v>10790</v>
      </c>
      <c r="E217" s="68" t="b">
        <f t="shared" si="1"/>
        <v>0</v>
      </c>
    </row>
    <row r="218" spans="1:5" x14ac:dyDescent="0.2">
      <c r="A218" s="68">
        <v>84</v>
      </c>
      <c r="B218" s="68" t="s">
        <v>250</v>
      </c>
      <c r="C218" s="68">
        <v>424</v>
      </c>
      <c r="D218" s="68">
        <v>355</v>
      </c>
      <c r="E218" s="68" t="b">
        <f t="shared" si="1"/>
        <v>0</v>
      </c>
    </row>
    <row r="219" spans="1:5" x14ac:dyDescent="0.2">
      <c r="A219" s="68">
        <v>85</v>
      </c>
      <c r="B219" s="68" t="s">
        <v>164</v>
      </c>
      <c r="C219" s="68">
        <v>7434</v>
      </c>
      <c r="D219" s="68">
        <v>5803</v>
      </c>
      <c r="E219" s="68" t="b">
        <f t="shared" si="1"/>
        <v>0</v>
      </c>
    </row>
    <row r="220" spans="1:5" x14ac:dyDescent="0.2">
      <c r="A220" s="68">
        <v>86</v>
      </c>
      <c r="B220" s="68" t="s">
        <v>166</v>
      </c>
      <c r="C220" s="68">
        <v>2425</v>
      </c>
      <c r="D220" s="68">
        <v>1236</v>
      </c>
      <c r="E220" s="68" t="b">
        <f t="shared" si="1"/>
        <v>0</v>
      </c>
    </row>
    <row r="221" spans="1:5" x14ac:dyDescent="0.2">
      <c r="A221" s="68">
        <v>87</v>
      </c>
      <c r="B221" s="68" t="s">
        <v>244</v>
      </c>
      <c r="C221" s="68">
        <v>715</v>
      </c>
      <c r="D221" s="68">
        <v>684</v>
      </c>
      <c r="E221" s="68" t="b">
        <f t="shared" si="1"/>
        <v>0</v>
      </c>
    </row>
    <row r="222" spans="1:5" x14ac:dyDescent="0.2">
      <c r="A222" s="68">
        <v>88</v>
      </c>
      <c r="B222" s="68" t="s">
        <v>199</v>
      </c>
      <c r="C222" s="68">
        <v>934</v>
      </c>
      <c r="D222" s="68">
        <v>883</v>
      </c>
      <c r="E222" s="68" t="b">
        <f t="shared" si="1"/>
        <v>0</v>
      </c>
    </row>
    <row r="223" spans="1:5" x14ac:dyDescent="0.2">
      <c r="A223" s="68">
        <v>89</v>
      </c>
      <c r="B223" s="68" t="s">
        <v>235</v>
      </c>
      <c r="C223" s="68">
        <v>48</v>
      </c>
      <c r="D223" s="68">
        <v>38</v>
      </c>
      <c r="E223" s="68" t="b">
        <f t="shared" si="1"/>
        <v>0</v>
      </c>
    </row>
    <row r="224" spans="1:5" x14ac:dyDescent="0.2">
      <c r="A224" s="68">
        <v>90</v>
      </c>
      <c r="B224" s="68" t="s">
        <v>219</v>
      </c>
      <c r="C224" s="68">
        <v>113</v>
      </c>
      <c r="D224" s="68">
        <v>105</v>
      </c>
      <c r="E224" s="68" t="b">
        <f t="shared" si="1"/>
        <v>0</v>
      </c>
    </row>
    <row r="225" spans="1:5" x14ac:dyDescent="0.2">
      <c r="A225" s="68">
        <v>91</v>
      </c>
      <c r="B225" s="68" t="s">
        <v>189</v>
      </c>
      <c r="C225" s="68">
        <v>1719</v>
      </c>
      <c r="D225" s="68">
        <v>1585</v>
      </c>
      <c r="E225" s="68" t="b">
        <f t="shared" si="1"/>
        <v>0</v>
      </c>
    </row>
    <row r="226" spans="1:5" x14ac:dyDescent="0.2">
      <c r="A226" s="68">
        <v>92</v>
      </c>
      <c r="B226" s="68" t="s">
        <v>174</v>
      </c>
      <c r="C226" s="68">
        <v>531</v>
      </c>
      <c r="D226" s="68">
        <v>269</v>
      </c>
      <c r="E226" s="68" t="b">
        <f t="shared" si="1"/>
        <v>0</v>
      </c>
    </row>
    <row r="227" spans="1:5" x14ac:dyDescent="0.2">
      <c r="A227" s="68">
        <v>93</v>
      </c>
      <c r="B227" s="68" t="s">
        <v>270</v>
      </c>
      <c r="C227" s="68">
        <v>36514</v>
      </c>
      <c r="D227" s="68">
        <v>33046</v>
      </c>
      <c r="E227" s="68" t="b">
        <f t="shared" si="1"/>
        <v>0</v>
      </c>
    </row>
    <row r="228" spans="1:5" x14ac:dyDescent="0.2">
      <c r="A228" s="68">
        <v>94</v>
      </c>
      <c r="B228" s="68" t="s">
        <v>262</v>
      </c>
      <c r="C228" s="68">
        <v>5844</v>
      </c>
      <c r="D228" s="68">
        <v>3469</v>
      </c>
      <c r="E228" s="68" t="b">
        <f t="shared" si="1"/>
        <v>0</v>
      </c>
    </row>
    <row r="229" spans="1:5" x14ac:dyDescent="0.2">
      <c r="A229" s="68">
        <v>95</v>
      </c>
      <c r="B229" s="68" t="s">
        <v>172</v>
      </c>
      <c r="C229" s="68">
        <v>586</v>
      </c>
      <c r="D229" s="68">
        <v>238</v>
      </c>
      <c r="E229" s="68" t="b">
        <f t="shared" si="1"/>
        <v>0</v>
      </c>
    </row>
    <row r="230" spans="1:5" x14ac:dyDescent="0.2">
      <c r="A230" s="68">
        <v>96</v>
      </c>
      <c r="B230" s="68" t="s">
        <v>205</v>
      </c>
      <c r="C230" s="68">
        <v>538</v>
      </c>
      <c r="D230" s="68">
        <v>456</v>
      </c>
      <c r="E230" s="68" t="b">
        <f t="shared" si="1"/>
        <v>0</v>
      </c>
    </row>
    <row r="231" spans="1:5" x14ac:dyDescent="0.2">
      <c r="A231" s="68">
        <v>97</v>
      </c>
      <c r="B231" s="68" t="s">
        <v>154</v>
      </c>
      <c r="C231" s="68">
        <v>86998</v>
      </c>
      <c r="D231" s="68">
        <v>74441</v>
      </c>
      <c r="E231" s="68" t="b">
        <f t="shared" si="1"/>
        <v>0</v>
      </c>
    </row>
    <row r="232" spans="1:5" x14ac:dyDescent="0.2">
      <c r="A232" s="68">
        <v>98</v>
      </c>
      <c r="B232" s="68" t="s">
        <v>156</v>
      </c>
      <c r="C232" s="68">
        <v>111170</v>
      </c>
      <c r="D232" s="68">
        <v>95477</v>
      </c>
      <c r="E232" s="68" t="b">
        <f t="shared" si="1"/>
        <v>0</v>
      </c>
    </row>
    <row r="233" spans="1:5" x14ac:dyDescent="0.2">
      <c r="A233" s="68">
        <v>99</v>
      </c>
      <c r="B233" s="68" t="s">
        <v>267</v>
      </c>
      <c r="C233" s="68">
        <v>958</v>
      </c>
      <c r="D233" s="68">
        <v>456</v>
      </c>
      <c r="E233" s="68" t="b">
        <f t="shared" si="1"/>
        <v>0</v>
      </c>
    </row>
    <row r="234" spans="1:5" x14ac:dyDescent="0.2">
      <c r="A234" s="68">
        <v>100</v>
      </c>
      <c r="B234" s="68" t="s">
        <v>273</v>
      </c>
      <c r="C234" s="68">
        <v>927</v>
      </c>
      <c r="D234" s="68">
        <v>857</v>
      </c>
      <c r="E234" s="68" t="b">
        <f t="shared" si="1"/>
        <v>0</v>
      </c>
    </row>
    <row r="235" spans="1:5" x14ac:dyDescent="0.2">
      <c r="A235" s="68">
        <v>101</v>
      </c>
      <c r="B235" s="68" t="s">
        <v>165</v>
      </c>
      <c r="C235" s="68">
        <v>29922</v>
      </c>
      <c r="D235" s="68">
        <v>28252</v>
      </c>
      <c r="E235" s="68" t="b">
        <f t="shared" si="1"/>
        <v>0</v>
      </c>
    </row>
    <row r="236" spans="1:5" x14ac:dyDescent="0.2">
      <c r="A236" s="68">
        <v>102</v>
      </c>
      <c r="B236" s="68" t="s">
        <v>247</v>
      </c>
      <c r="C236" s="68">
        <v>943</v>
      </c>
      <c r="D236" s="68">
        <v>439</v>
      </c>
      <c r="E236" s="68" t="b">
        <f t="shared" si="1"/>
        <v>0</v>
      </c>
    </row>
    <row r="237" spans="1:5" x14ac:dyDescent="0.2">
      <c r="A237" s="68">
        <v>103</v>
      </c>
      <c r="B237" s="68" t="s">
        <v>200</v>
      </c>
      <c r="C237" s="68">
        <v>447</v>
      </c>
      <c r="D237" s="68">
        <v>417</v>
      </c>
      <c r="E237" s="68" t="b">
        <f t="shared" si="1"/>
        <v>0</v>
      </c>
    </row>
    <row r="238" spans="1:5" x14ac:dyDescent="0.2">
      <c r="A238" s="68">
        <v>104</v>
      </c>
      <c r="B238" s="68" t="s">
        <v>220</v>
      </c>
      <c r="C238" s="68">
        <v>49</v>
      </c>
      <c r="D238" s="68">
        <v>40</v>
      </c>
      <c r="E238" s="68" t="b">
        <f t="shared" si="1"/>
        <v>0</v>
      </c>
    </row>
    <row r="239" spans="1:5" x14ac:dyDescent="0.2">
      <c r="A239" s="68">
        <v>105</v>
      </c>
      <c r="B239" s="68" t="s">
        <v>259</v>
      </c>
      <c r="C239" s="68">
        <v>1917</v>
      </c>
      <c r="D239" s="68">
        <v>1723</v>
      </c>
      <c r="E239" s="68" t="b">
        <f t="shared" si="1"/>
        <v>0</v>
      </c>
    </row>
    <row r="240" spans="1:5" x14ac:dyDescent="0.2">
      <c r="A240" s="68">
        <v>106</v>
      </c>
      <c r="B240" s="68" t="s">
        <v>182</v>
      </c>
      <c r="C240" s="68">
        <v>2826</v>
      </c>
      <c r="D240" s="68">
        <v>1161</v>
      </c>
      <c r="E240" s="68" t="b">
        <f t="shared" si="1"/>
        <v>0</v>
      </c>
    </row>
    <row r="241" spans="1:5" x14ac:dyDescent="0.2">
      <c r="A241" s="68">
        <v>107</v>
      </c>
      <c r="B241" s="68" t="s">
        <v>265</v>
      </c>
      <c r="C241" s="68">
        <v>367</v>
      </c>
      <c r="D241" s="68">
        <v>105</v>
      </c>
      <c r="E241" s="68" t="b">
        <f t="shared" si="1"/>
        <v>0</v>
      </c>
    </row>
    <row r="242" spans="1:5" x14ac:dyDescent="0.2">
      <c r="A242" s="68">
        <v>108</v>
      </c>
      <c r="B242" s="68" t="s">
        <v>169</v>
      </c>
      <c r="C242" s="68">
        <v>3449</v>
      </c>
      <c r="D242" s="68">
        <v>1862</v>
      </c>
      <c r="E242" s="68" t="b">
        <f t="shared" si="1"/>
        <v>0</v>
      </c>
    </row>
    <row r="243" spans="1:5" x14ac:dyDescent="0.2">
      <c r="A243" s="68">
        <v>109</v>
      </c>
      <c r="B243" s="68" t="s">
        <v>195</v>
      </c>
      <c r="C243" s="68">
        <v>1169</v>
      </c>
      <c r="D243" s="68">
        <v>1163</v>
      </c>
      <c r="E243" s="68" t="b">
        <f t="shared" si="1"/>
        <v>0</v>
      </c>
    </row>
    <row r="244" spans="1:5" x14ac:dyDescent="0.2">
      <c r="A244" s="68">
        <v>110</v>
      </c>
      <c r="B244" s="68" t="s">
        <v>237</v>
      </c>
      <c r="C244" s="68">
        <v>564</v>
      </c>
      <c r="D244" s="68">
        <v>476</v>
      </c>
      <c r="E244" s="68" t="b">
        <f t="shared" si="1"/>
        <v>0</v>
      </c>
    </row>
    <row r="245" spans="1:5" x14ac:dyDescent="0.2">
      <c r="A245" s="68">
        <v>111</v>
      </c>
      <c r="B245" s="68" t="s">
        <v>268</v>
      </c>
      <c r="C245" s="68">
        <v>1972</v>
      </c>
      <c r="D245" s="68">
        <v>1956</v>
      </c>
      <c r="E245" s="68" t="b">
        <f t="shared" si="1"/>
        <v>0</v>
      </c>
    </row>
    <row r="246" spans="1:5" x14ac:dyDescent="0.2">
      <c r="A246" s="68">
        <v>112</v>
      </c>
      <c r="B246" s="68" t="s">
        <v>260</v>
      </c>
      <c r="C246" s="68">
        <v>428</v>
      </c>
      <c r="D246" s="68">
        <v>416</v>
      </c>
      <c r="E246" s="68" t="b">
        <f t="shared" si="1"/>
        <v>0</v>
      </c>
    </row>
    <row r="247" spans="1:5" x14ac:dyDescent="0.2">
      <c r="A247" s="68">
        <v>113</v>
      </c>
      <c r="B247" s="68" t="s">
        <v>274</v>
      </c>
      <c r="C247" s="68">
        <v>3860</v>
      </c>
      <c r="D247" s="68">
        <v>1576</v>
      </c>
      <c r="E247" s="68" t="b">
        <f t="shared" si="1"/>
        <v>0</v>
      </c>
    </row>
    <row r="248" spans="1:5" x14ac:dyDescent="0.2">
      <c r="A248" s="68">
        <v>114</v>
      </c>
      <c r="B248" s="68" t="s">
        <v>261</v>
      </c>
      <c r="C248" s="68">
        <v>1029</v>
      </c>
      <c r="D248" s="68">
        <v>875</v>
      </c>
      <c r="E248" s="68" t="b">
        <f t="shared" si="1"/>
        <v>0</v>
      </c>
    </row>
    <row r="249" spans="1:5" x14ac:dyDescent="0.2">
      <c r="A249" s="68">
        <v>115</v>
      </c>
      <c r="B249" s="68" t="s">
        <v>214</v>
      </c>
      <c r="C249" s="68">
        <v>41</v>
      </c>
      <c r="D249" s="68">
        <v>41</v>
      </c>
      <c r="E249" s="68" t="b">
        <f t="shared" si="1"/>
        <v>0</v>
      </c>
    </row>
    <row r="250" spans="1:5" x14ac:dyDescent="0.2">
      <c r="A250" s="68">
        <v>116</v>
      </c>
      <c r="B250" s="68" t="s">
        <v>188</v>
      </c>
      <c r="C250" s="68">
        <v>670</v>
      </c>
      <c r="D250" s="68">
        <v>645</v>
      </c>
      <c r="E250" s="68" t="b">
        <f t="shared" si="1"/>
        <v>0</v>
      </c>
    </row>
    <row r="251" spans="1:5" x14ac:dyDescent="0.2">
      <c r="A251" s="68">
        <v>117</v>
      </c>
      <c r="B251" s="68" t="s">
        <v>221</v>
      </c>
      <c r="C251" s="68">
        <v>46</v>
      </c>
      <c r="D251" s="68">
        <v>46</v>
      </c>
      <c r="E251" s="68" t="b">
        <f t="shared" si="1"/>
        <v>0</v>
      </c>
    </row>
    <row r="252" spans="1:5" x14ac:dyDescent="0.2">
      <c r="A252" s="68">
        <v>118</v>
      </c>
      <c r="B252" s="68" t="s">
        <v>253</v>
      </c>
      <c r="C252" s="68">
        <v>631</v>
      </c>
      <c r="D252" s="68">
        <v>492</v>
      </c>
      <c r="E252" s="68" t="b">
        <f t="shared" si="1"/>
        <v>0</v>
      </c>
    </row>
    <row r="253" spans="1:5" x14ac:dyDescent="0.2">
      <c r="A253" s="68">
        <v>119</v>
      </c>
      <c r="B253" s="68" t="s">
        <v>275</v>
      </c>
      <c r="C253" s="68">
        <v>2821</v>
      </c>
      <c r="D253" s="68">
        <v>982</v>
      </c>
      <c r="E253" s="68" t="b">
        <f t="shared" si="1"/>
        <v>0</v>
      </c>
    </row>
    <row r="254" spans="1:5" x14ac:dyDescent="0.2">
      <c r="A254" s="68">
        <v>120</v>
      </c>
      <c r="B254" s="68" t="s">
        <v>153</v>
      </c>
      <c r="C254" s="68">
        <v>393255</v>
      </c>
      <c r="D254" s="68">
        <v>337408</v>
      </c>
      <c r="E254" s="68" t="b">
        <f t="shared" si="1"/>
        <v>0</v>
      </c>
    </row>
    <row r="255" spans="1:5" x14ac:dyDescent="0.2">
      <c r="A255" s="68">
        <v>121</v>
      </c>
      <c r="B255" s="68" t="s">
        <v>160</v>
      </c>
      <c r="C255" s="68">
        <v>7135</v>
      </c>
      <c r="D255" s="68">
        <v>2672</v>
      </c>
      <c r="E255" s="68" t="b">
        <f t="shared" si="1"/>
        <v>0</v>
      </c>
    </row>
    <row r="256" spans="1:5" x14ac:dyDescent="0.2">
      <c r="A256" s="68">
        <v>122</v>
      </c>
      <c r="B256" s="68" t="s">
        <v>201</v>
      </c>
      <c r="C256" s="68">
        <v>43</v>
      </c>
      <c r="D256" s="68">
        <v>42</v>
      </c>
      <c r="E256" s="68" t="b">
        <f t="shared" si="1"/>
        <v>0</v>
      </c>
    </row>
    <row r="257" spans="1:5" x14ac:dyDescent="0.2">
      <c r="A257" s="68">
        <v>123</v>
      </c>
      <c r="B257" s="68" t="s">
        <v>161</v>
      </c>
      <c r="C257" s="68">
        <v>2543</v>
      </c>
      <c r="D257" s="68">
        <v>2540</v>
      </c>
      <c r="E257" s="68" t="b">
        <f t="shared" si="1"/>
        <v>0</v>
      </c>
    </row>
    <row r="258" spans="1:5" x14ac:dyDescent="0.2">
      <c r="A258" s="68">
        <v>124</v>
      </c>
      <c r="B258" s="68" t="s">
        <v>238</v>
      </c>
      <c r="C258" s="68">
        <v>6148</v>
      </c>
      <c r="D258" s="68">
        <v>5679</v>
      </c>
      <c r="E258" s="68" t="b">
        <f t="shared" si="1"/>
        <v>0</v>
      </c>
    </row>
    <row r="259" spans="1:5" x14ac:dyDescent="0.2">
      <c r="A259" s="68">
        <v>125</v>
      </c>
      <c r="B259" s="68" t="s">
        <v>204</v>
      </c>
      <c r="C259" s="68">
        <v>663</v>
      </c>
      <c r="D259" s="68">
        <v>600</v>
      </c>
      <c r="E259" s="68" t="b">
        <f t="shared" si="1"/>
        <v>0</v>
      </c>
    </row>
  </sheetData>
  <mergeCells count="1">
    <mergeCell ref="H1:I1"/>
  </mergeCells>
  <hyperlinks>
    <hyperlink ref="H1:I1" location="Index!A1" display="Regresar al Índice" xr:uid="{5777B544-93A5-4B3B-9AAE-ECBEC44C1D17}"/>
  </hyperlinks>
  <pageMargins left="0.7" right="0.7" top="0.75" bottom="0.75" header="0.3" footer="0.3"/>
  <pageSetup paperSize="9" orientation="portrait" horizontalDpi="300" verticalDpi="30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4235F-A702-40AE-AE47-ADDE48D5A669}">
  <sheetPr codeName="Hoja79"/>
  <dimension ref="A1:J136"/>
  <sheetViews>
    <sheetView workbookViewId="0"/>
  </sheetViews>
  <sheetFormatPr baseColWidth="10" defaultColWidth="9.140625" defaultRowHeight="14.25" x14ac:dyDescent="0.2"/>
  <cols>
    <col min="1" max="1" width="44.7109375" style="68" customWidth="1"/>
    <col min="2" max="2" width="32.7109375" style="68" customWidth="1"/>
    <col min="3" max="6" width="8.7109375" style="68" customWidth="1"/>
    <col min="7" max="7" width="10" style="68" bestFit="1" customWidth="1"/>
    <col min="8" max="8" width="11.7109375" style="68" customWidth="1"/>
    <col min="9" max="9" width="10.7109375" style="68" customWidth="1"/>
    <col min="10" max="12" width="9.140625" style="68"/>
    <col min="13" max="15" width="11.85546875" style="68" bestFit="1" customWidth="1"/>
    <col min="16" max="16" width="9.140625" style="68"/>
    <col min="17" max="17" width="11.85546875" style="68" bestFit="1" customWidth="1"/>
    <col min="18" max="16384" width="9.140625" style="68"/>
  </cols>
  <sheetData>
    <row r="1" spans="1:10" x14ac:dyDescent="0.2">
      <c r="A1" s="13" t="s">
        <v>1236</v>
      </c>
      <c r="B1" s="68" t="s">
        <v>54</v>
      </c>
      <c r="C1" s="68" t="s">
        <v>54</v>
      </c>
      <c r="D1" s="68" t="s">
        <v>54</v>
      </c>
      <c r="E1" s="68" t="s">
        <v>54</v>
      </c>
      <c r="F1" s="68" t="s">
        <v>54</v>
      </c>
      <c r="G1" s="68" t="s">
        <v>54</v>
      </c>
      <c r="H1" s="291" t="s">
        <v>38</v>
      </c>
      <c r="I1" s="291"/>
    </row>
    <row r="2" spans="1:10" x14ac:dyDescent="0.2">
      <c r="A2" s="68" t="s">
        <v>152</v>
      </c>
      <c r="B2" s="68" t="s">
        <v>54</v>
      </c>
      <c r="C2" s="68" t="s">
        <v>54</v>
      </c>
      <c r="D2" s="68" t="s">
        <v>54</v>
      </c>
      <c r="E2" s="68" t="s">
        <v>54</v>
      </c>
      <c r="F2" s="68" t="s">
        <v>54</v>
      </c>
      <c r="G2" s="68" t="s">
        <v>54</v>
      </c>
      <c r="H2" s="68" t="s">
        <v>54</v>
      </c>
    </row>
    <row r="6" spans="1:10" x14ac:dyDescent="0.2">
      <c r="A6" s="68" t="s">
        <v>669</v>
      </c>
      <c r="B6" s="68" t="s">
        <v>670</v>
      </c>
      <c r="C6" s="68" t="s">
        <v>1126</v>
      </c>
      <c r="D6" s="68" t="s">
        <v>1127</v>
      </c>
      <c r="E6" s="68" t="s">
        <v>951</v>
      </c>
      <c r="F6" s="68" t="s">
        <v>952</v>
      </c>
      <c r="G6" s="68" t="s">
        <v>660</v>
      </c>
      <c r="H6" s="68" t="s">
        <v>661</v>
      </c>
      <c r="I6" s="68" t="s">
        <v>662</v>
      </c>
    </row>
    <row r="7" spans="1:10" x14ac:dyDescent="0.2">
      <c r="A7" s="68">
        <v>39</v>
      </c>
      <c r="B7" s="68" t="s">
        <v>57</v>
      </c>
      <c r="C7" s="202">
        <v>663693</v>
      </c>
      <c r="D7" s="202">
        <v>610795</v>
      </c>
      <c r="E7" s="202">
        <v>670853</v>
      </c>
      <c r="F7" s="202">
        <v>615723</v>
      </c>
      <c r="G7" s="202">
        <v>-7160</v>
      </c>
      <c r="H7" s="202">
        <v>-4928</v>
      </c>
      <c r="I7" s="202">
        <v>-2232</v>
      </c>
      <c r="J7" s="202"/>
    </row>
    <row r="8" spans="1:10" x14ac:dyDescent="0.2">
      <c r="A8" s="68">
        <v>120</v>
      </c>
      <c r="B8" s="68" t="s">
        <v>153</v>
      </c>
      <c r="C8" s="202">
        <v>422451</v>
      </c>
      <c r="D8" s="202">
        <v>369650</v>
      </c>
      <c r="E8" s="202">
        <v>428096</v>
      </c>
      <c r="F8" s="202">
        <v>372330</v>
      </c>
      <c r="G8" s="202">
        <v>-5645</v>
      </c>
      <c r="H8" s="202">
        <v>-2680</v>
      </c>
      <c r="I8" s="202">
        <v>-2965</v>
      </c>
      <c r="J8" s="202"/>
    </row>
    <row r="9" spans="1:10" x14ac:dyDescent="0.2">
      <c r="A9" s="68">
        <v>98</v>
      </c>
      <c r="B9" s="68" t="s">
        <v>156</v>
      </c>
      <c r="C9" s="202">
        <v>126049</v>
      </c>
      <c r="D9" s="202">
        <v>108859</v>
      </c>
      <c r="E9" s="202">
        <v>128731</v>
      </c>
      <c r="F9" s="202">
        <v>110533</v>
      </c>
      <c r="G9" s="202">
        <v>-2682</v>
      </c>
      <c r="H9" s="202">
        <v>-1674</v>
      </c>
      <c r="I9" s="202">
        <v>-1008</v>
      </c>
      <c r="J9" s="202"/>
    </row>
    <row r="10" spans="1:10" x14ac:dyDescent="0.2">
      <c r="A10" s="68">
        <v>97</v>
      </c>
      <c r="B10" s="68" t="s">
        <v>154</v>
      </c>
      <c r="C10" s="202">
        <v>104209</v>
      </c>
      <c r="D10" s="202">
        <v>91378</v>
      </c>
      <c r="E10" s="202">
        <v>105996</v>
      </c>
      <c r="F10" s="202">
        <v>92062</v>
      </c>
      <c r="G10" s="202">
        <v>-1787</v>
      </c>
      <c r="H10" s="202">
        <v>-684</v>
      </c>
      <c r="I10" s="202">
        <v>-1103</v>
      </c>
      <c r="J10" s="202"/>
    </row>
    <row r="11" spans="1:10" x14ac:dyDescent="0.2">
      <c r="A11" s="68">
        <v>23</v>
      </c>
      <c r="B11" s="68" t="s">
        <v>157</v>
      </c>
      <c r="C11" s="202">
        <v>35796</v>
      </c>
      <c r="D11" s="202">
        <v>24301</v>
      </c>
      <c r="E11" s="202">
        <v>37022</v>
      </c>
      <c r="F11" s="202">
        <v>24841</v>
      </c>
      <c r="G11" s="202">
        <v>-1226</v>
      </c>
      <c r="H11" s="202">
        <v>-540</v>
      </c>
      <c r="I11" s="202">
        <v>-686</v>
      </c>
      <c r="J11" s="202"/>
    </row>
    <row r="12" spans="1:10" x14ac:dyDescent="0.2">
      <c r="A12" s="68">
        <v>67</v>
      </c>
      <c r="B12" s="68" t="s">
        <v>155</v>
      </c>
      <c r="C12" s="202">
        <v>70575</v>
      </c>
      <c r="D12" s="202">
        <v>52201</v>
      </c>
      <c r="E12" s="202">
        <v>71695</v>
      </c>
      <c r="F12" s="202">
        <v>52527</v>
      </c>
      <c r="G12" s="202">
        <v>-1120</v>
      </c>
      <c r="H12" s="202">
        <v>-326</v>
      </c>
      <c r="I12" s="202">
        <v>-794</v>
      </c>
      <c r="J12" s="202"/>
    </row>
    <row r="13" spans="1:10" x14ac:dyDescent="0.2">
      <c r="A13" s="68">
        <v>113</v>
      </c>
      <c r="B13" s="68" t="s">
        <v>274</v>
      </c>
      <c r="C13" s="202">
        <v>3758</v>
      </c>
      <c r="D13" s="202">
        <v>1575</v>
      </c>
      <c r="E13" s="202">
        <v>4686</v>
      </c>
      <c r="F13" s="202">
        <v>1608</v>
      </c>
      <c r="G13" s="202">
        <v>-928</v>
      </c>
      <c r="H13" s="202">
        <v>-33</v>
      </c>
      <c r="I13" s="202">
        <v>-895</v>
      </c>
      <c r="J13" s="202"/>
    </row>
    <row r="14" spans="1:10" x14ac:dyDescent="0.2">
      <c r="A14" s="68">
        <v>70</v>
      </c>
      <c r="B14" s="68" t="s">
        <v>167</v>
      </c>
      <c r="C14" s="202">
        <v>61280</v>
      </c>
      <c r="D14" s="202">
        <v>51949</v>
      </c>
      <c r="E14" s="202">
        <v>62096</v>
      </c>
      <c r="F14" s="202">
        <v>52531</v>
      </c>
      <c r="G14" s="202">
        <v>-816</v>
      </c>
      <c r="H14" s="202">
        <v>-582</v>
      </c>
      <c r="I14" s="202">
        <v>-234</v>
      </c>
      <c r="J14" s="202"/>
    </row>
    <row r="15" spans="1:10" x14ac:dyDescent="0.2">
      <c r="A15" s="68">
        <v>53</v>
      </c>
      <c r="B15" s="68" t="s">
        <v>162</v>
      </c>
      <c r="C15" s="202">
        <v>34246</v>
      </c>
      <c r="D15" s="202">
        <v>27463</v>
      </c>
      <c r="E15" s="202">
        <v>34917</v>
      </c>
      <c r="F15" s="202">
        <v>27964</v>
      </c>
      <c r="G15" s="202">
        <v>-671</v>
      </c>
      <c r="H15" s="202">
        <v>-501</v>
      </c>
      <c r="I15" s="202">
        <v>-170</v>
      </c>
      <c r="J15" s="202"/>
    </row>
    <row r="16" spans="1:10" x14ac:dyDescent="0.2">
      <c r="A16" s="68">
        <v>15</v>
      </c>
      <c r="B16" s="68" t="s">
        <v>266</v>
      </c>
      <c r="C16" s="202">
        <v>11209</v>
      </c>
      <c r="D16" s="202">
        <v>8615</v>
      </c>
      <c r="E16" s="202">
        <v>11825</v>
      </c>
      <c r="F16" s="202">
        <v>8661</v>
      </c>
      <c r="G16" s="202">
        <v>-616</v>
      </c>
      <c r="H16" s="202">
        <v>-46</v>
      </c>
      <c r="I16" s="202">
        <v>-570</v>
      </c>
      <c r="J16" s="202"/>
    </row>
    <row r="17" spans="1:10" x14ac:dyDescent="0.2">
      <c r="A17" s="68">
        <v>106</v>
      </c>
      <c r="B17" s="68" t="s">
        <v>182</v>
      </c>
      <c r="C17" s="202">
        <v>2955</v>
      </c>
      <c r="D17" s="202">
        <v>1384</v>
      </c>
      <c r="E17" s="202">
        <v>3495</v>
      </c>
      <c r="F17" s="202">
        <v>1405</v>
      </c>
      <c r="G17" s="202">
        <v>-540</v>
      </c>
      <c r="H17" s="202">
        <v>-21</v>
      </c>
      <c r="I17" s="202">
        <v>-519</v>
      </c>
      <c r="J17" s="202"/>
    </row>
    <row r="18" spans="1:10" x14ac:dyDescent="0.2">
      <c r="A18" s="68">
        <v>121</v>
      </c>
      <c r="B18" s="68" t="s">
        <v>160</v>
      </c>
      <c r="C18" s="202">
        <v>5985</v>
      </c>
      <c r="D18" s="202">
        <v>3602</v>
      </c>
      <c r="E18" s="202">
        <v>6518</v>
      </c>
      <c r="F18" s="202">
        <v>3626</v>
      </c>
      <c r="G18" s="202">
        <v>-533</v>
      </c>
      <c r="H18" s="202">
        <v>-24</v>
      </c>
      <c r="I18" s="202">
        <v>-509</v>
      </c>
      <c r="J18" s="202"/>
    </row>
    <row r="19" spans="1:10" x14ac:dyDescent="0.2">
      <c r="A19" s="68">
        <v>8</v>
      </c>
      <c r="B19" s="68" t="s">
        <v>159</v>
      </c>
      <c r="C19" s="202">
        <v>12505</v>
      </c>
      <c r="D19" s="202">
        <v>12016</v>
      </c>
      <c r="E19" s="202">
        <v>12824</v>
      </c>
      <c r="F19" s="202">
        <v>12291</v>
      </c>
      <c r="G19" s="202">
        <v>-319</v>
      </c>
      <c r="H19" s="202">
        <v>-275</v>
      </c>
      <c r="I19" s="202">
        <v>-44</v>
      </c>
      <c r="J19" s="202"/>
    </row>
    <row r="20" spans="1:10" x14ac:dyDescent="0.2">
      <c r="A20" s="68">
        <v>50</v>
      </c>
      <c r="B20" s="68" t="s">
        <v>163</v>
      </c>
      <c r="C20" s="202">
        <v>8037</v>
      </c>
      <c r="D20" s="202">
        <v>4094</v>
      </c>
      <c r="E20" s="202">
        <v>8319</v>
      </c>
      <c r="F20" s="202">
        <v>4126</v>
      </c>
      <c r="G20" s="202">
        <v>-282</v>
      </c>
      <c r="H20" s="202">
        <v>-32</v>
      </c>
      <c r="I20" s="202">
        <v>-250</v>
      </c>
      <c r="J20" s="202"/>
    </row>
    <row r="21" spans="1:10" x14ac:dyDescent="0.2">
      <c r="A21" s="68">
        <v>82</v>
      </c>
      <c r="B21" s="68" t="s">
        <v>175</v>
      </c>
      <c r="C21" s="202">
        <v>5104</v>
      </c>
      <c r="D21" s="202">
        <v>2578</v>
      </c>
      <c r="E21" s="202">
        <v>5382</v>
      </c>
      <c r="F21" s="202">
        <v>2589</v>
      </c>
      <c r="G21" s="202">
        <v>-278</v>
      </c>
      <c r="H21" s="202">
        <v>-11</v>
      </c>
      <c r="I21" s="202">
        <v>-267</v>
      </c>
      <c r="J21" s="202"/>
    </row>
    <row r="22" spans="1:10" x14ac:dyDescent="0.2">
      <c r="A22" s="68">
        <v>93</v>
      </c>
      <c r="B22" s="68" t="s">
        <v>270</v>
      </c>
      <c r="C22" s="202">
        <v>37859</v>
      </c>
      <c r="D22" s="202">
        <v>33948</v>
      </c>
      <c r="E22" s="202">
        <v>38100</v>
      </c>
      <c r="F22" s="202">
        <v>34207</v>
      </c>
      <c r="G22" s="202">
        <v>-241</v>
      </c>
      <c r="H22" s="202">
        <v>-259</v>
      </c>
      <c r="I22" s="202">
        <v>18</v>
      </c>
      <c r="J22" s="202"/>
    </row>
    <row r="23" spans="1:10" x14ac:dyDescent="0.2">
      <c r="A23" s="68">
        <v>94</v>
      </c>
      <c r="B23" s="68" t="s">
        <v>262</v>
      </c>
      <c r="C23" s="202">
        <v>7577</v>
      </c>
      <c r="D23" s="202">
        <v>4903</v>
      </c>
      <c r="E23" s="202">
        <v>7789</v>
      </c>
      <c r="F23" s="202">
        <v>4971</v>
      </c>
      <c r="G23" s="202">
        <v>-212</v>
      </c>
      <c r="H23" s="202">
        <v>-68</v>
      </c>
      <c r="I23" s="202">
        <v>-144</v>
      </c>
      <c r="J23" s="202"/>
    </row>
    <row r="24" spans="1:10" x14ac:dyDescent="0.2">
      <c r="A24" s="68">
        <v>44</v>
      </c>
      <c r="B24" s="68" t="s">
        <v>257</v>
      </c>
      <c r="C24" s="202">
        <v>4488</v>
      </c>
      <c r="D24" s="202">
        <v>3986</v>
      </c>
      <c r="E24" s="202">
        <v>4697</v>
      </c>
      <c r="F24" s="202">
        <v>4117</v>
      </c>
      <c r="G24" s="202">
        <v>-209</v>
      </c>
      <c r="H24" s="202">
        <v>-131</v>
      </c>
      <c r="I24" s="202">
        <v>-78</v>
      </c>
      <c r="J24" s="202"/>
    </row>
    <row r="25" spans="1:10" x14ac:dyDescent="0.2">
      <c r="A25" s="68">
        <v>79</v>
      </c>
      <c r="B25" s="68" t="s">
        <v>249</v>
      </c>
      <c r="C25" s="202">
        <v>2566</v>
      </c>
      <c r="D25" s="202">
        <v>1269</v>
      </c>
      <c r="E25" s="202">
        <v>2730</v>
      </c>
      <c r="F25" s="202">
        <v>1280</v>
      </c>
      <c r="G25" s="202">
        <v>-164</v>
      </c>
      <c r="H25" s="202">
        <v>-11</v>
      </c>
      <c r="I25" s="202">
        <v>-153</v>
      </c>
      <c r="J25" s="202"/>
    </row>
    <row r="26" spans="1:10" x14ac:dyDescent="0.2">
      <c r="A26" s="68">
        <v>101</v>
      </c>
      <c r="B26" s="68" t="s">
        <v>165</v>
      </c>
      <c r="C26" s="202">
        <v>30958</v>
      </c>
      <c r="D26" s="202">
        <v>29295</v>
      </c>
      <c r="E26" s="202">
        <v>31120</v>
      </c>
      <c r="F26" s="202">
        <v>29399</v>
      </c>
      <c r="G26" s="202">
        <v>-162</v>
      </c>
      <c r="H26" s="202">
        <v>-104</v>
      </c>
      <c r="I26" s="202">
        <v>-58</v>
      </c>
      <c r="J26" s="202"/>
    </row>
    <row r="27" spans="1:10" x14ac:dyDescent="0.2">
      <c r="A27" s="68">
        <v>43</v>
      </c>
      <c r="B27" s="68" t="s">
        <v>170</v>
      </c>
      <c r="C27" s="202">
        <v>2293</v>
      </c>
      <c r="D27" s="202">
        <v>1344</v>
      </c>
      <c r="E27" s="202">
        <v>2443</v>
      </c>
      <c r="F27" s="202">
        <v>1372</v>
      </c>
      <c r="G27" s="202">
        <v>-150</v>
      </c>
      <c r="H27" s="202">
        <v>-28</v>
      </c>
      <c r="I27" s="202">
        <v>-122</v>
      </c>
      <c r="J27" s="202"/>
    </row>
    <row r="28" spans="1:10" x14ac:dyDescent="0.2">
      <c r="A28" s="68">
        <v>92</v>
      </c>
      <c r="B28" s="68" t="s">
        <v>174</v>
      </c>
      <c r="C28" s="202">
        <v>466</v>
      </c>
      <c r="D28" s="202">
        <v>260</v>
      </c>
      <c r="E28" s="202">
        <v>599</v>
      </c>
      <c r="F28" s="202">
        <v>261</v>
      </c>
      <c r="G28" s="202">
        <v>-133</v>
      </c>
      <c r="H28" s="202">
        <v>-1</v>
      </c>
      <c r="I28" s="202">
        <v>-132</v>
      </c>
      <c r="J28" s="202"/>
    </row>
    <row r="29" spans="1:10" x14ac:dyDescent="0.2">
      <c r="A29" s="68">
        <v>3</v>
      </c>
      <c r="B29" s="68" t="s">
        <v>168</v>
      </c>
      <c r="C29" s="202">
        <v>1463</v>
      </c>
      <c r="D29" s="202">
        <v>1115</v>
      </c>
      <c r="E29" s="202">
        <v>1555</v>
      </c>
      <c r="F29" s="202">
        <v>1195</v>
      </c>
      <c r="G29" s="202">
        <v>-92</v>
      </c>
      <c r="H29" s="202">
        <v>-80</v>
      </c>
      <c r="I29" s="202">
        <v>-12</v>
      </c>
      <c r="J29" s="202"/>
    </row>
    <row r="30" spans="1:10" x14ac:dyDescent="0.2">
      <c r="A30" s="68">
        <v>63</v>
      </c>
      <c r="B30" s="68" t="s">
        <v>158</v>
      </c>
      <c r="C30" s="202">
        <v>21721</v>
      </c>
      <c r="D30" s="202">
        <v>20411</v>
      </c>
      <c r="E30" s="202">
        <v>21807</v>
      </c>
      <c r="F30" s="202">
        <v>20463</v>
      </c>
      <c r="G30" s="202">
        <v>-86</v>
      </c>
      <c r="H30" s="202">
        <v>-52</v>
      </c>
      <c r="I30" s="202">
        <v>-34</v>
      </c>
      <c r="J30" s="202"/>
    </row>
    <row r="31" spans="1:10" x14ac:dyDescent="0.2">
      <c r="A31" s="68">
        <v>105</v>
      </c>
      <c r="B31" s="68" t="s">
        <v>259</v>
      </c>
      <c r="C31" s="202">
        <v>1952</v>
      </c>
      <c r="D31" s="202">
        <v>1786</v>
      </c>
      <c r="E31" s="202">
        <v>2015</v>
      </c>
      <c r="F31" s="202">
        <v>1837</v>
      </c>
      <c r="G31" s="202">
        <v>-63</v>
      </c>
      <c r="H31" s="202">
        <v>-51</v>
      </c>
      <c r="I31" s="202">
        <v>-12</v>
      </c>
      <c r="J31" s="202"/>
    </row>
    <row r="32" spans="1:10" x14ac:dyDescent="0.2">
      <c r="A32" s="68">
        <v>10</v>
      </c>
      <c r="B32" s="68" t="s">
        <v>213</v>
      </c>
      <c r="C32" s="202">
        <v>698</v>
      </c>
      <c r="D32" s="202">
        <v>698</v>
      </c>
      <c r="E32" s="202">
        <v>760</v>
      </c>
      <c r="F32" s="202">
        <v>760</v>
      </c>
      <c r="G32" s="202">
        <v>-62</v>
      </c>
      <c r="H32" s="202">
        <v>-62</v>
      </c>
      <c r="I32" s="202">
        <v>0</v>
      </c>
      <c r="J32" s="202"/>
    </row>
    <row r="33" spans="1:10" x14ac:dyDescent="0.2">
      <c r="A33" s="68">
        <v>74</v>
      </c>
      <c r="B33" s="68" t="s">
        <v>232</v>
      </c>
      <c r="C33" s="202">
        <v>868</v>
      </c>
      <c r="D33" s="202">
        <v>824</v>
      </c>
      <c r="E33" s="202">
        <v>919</v>
      </c>
      <c r="F33" s="202">
        <v>815</v>
      </c>
      <c r="G33" s="202">
        <v>-51</v>
      </c>
      <c r="H33" s="202">
        <v>9</v>
      </c>
      <c r="I33" s="202">
        <v>-60</v>
      </c>
      <c r="J33" s="202"/>
    </row>
    <row r="34" spans="1:10" x14ac:dyDescent="0.2">
      <c r="A34" s="68">
        <v>16</v>
      </c>
      <c r="B34" s="68" t="s">
        <v>272</v>
      </c>
      <c r="C34" s="202">
        <v>3755</v>
      </c>
      <c r="D34" s="202">
        <v>3429</v>
      </c>
      <c r="E34" s="202">
        <v>3802</v>
      </c>
      <c r="F34" s="202">
        <v>3448</v>
      </c>
      <c r="G34" s="202">
        <v>-47</v>
      </c>
      <c r="H34" s="202">
        <v>-19</v>
      </c>
      <c r="I34" s="202">
        <v>-28</v>
      </c>
      <c r="J34" s="202"/>
    </row>
    <row r="35" spans="1:10" x14ac:dyDescent="0.2">
      <c r="A35" s="68">
        <v>124</v>
      </c>
      <c r="B35" s="68" t="s">
        <v>238</v>
      </c>
      <c r="C35" s="202">
        <v>6518</v>
      </c>
      <c r="D35" s="202">
        <v>5913</v>
      </c>
      <c r="E35" s="202">
        <v>6564</v>
      </c>
      <c r="F35" s="202">
        <v>6043</v>
      </c>
      <c r="G35" s="202">
        <v>-46</v>
      </c>
      <c r="H35" s="202">
        <v>-130</v>
      </c>
      <c r="I35" s="202">
        <v>84</v>
      </c>
      <c r="J35" s="202"/>
    </row>
    <row r="36" spans="1:10" x14ac:dyDescent="0.2">
      <c r="A36" s="68">
        <v>73</v>
      </c>
      <c r="B36" s="68" t="s">
        <v>193</v>
      </c>
      <c r="C36" s="202">
        <v>15804</v>
      </c>
      <c r="D36" s="202">
        <v>15417</v>
      </c>
      <c r="E36" s="202">
        <v>15846</v>
      </c>
      <c r="F36" s="202">
        <v>15456</v>
      </c>
      <c r="G36" s="202">
        <v>-42</v>
      </c>
      <c r="H36" s="202">
        <v>-39</v>
      </c>
      <c r="I36" s="202">
        <v>-3</v>
      </c>
      <c r="J36" s="202"/>
    </row>
    <row r="37" spans="1:10" x14ac:dyDescent="0.2">
      <c r="A37" s="68">
        <v>13</v>
      </c>
      <c r="B37" s="68" t="s">
        <v>197</v>
      </c>
      <c r="C37" s="202">
        <v>11099</v>
      </c>
      <c r="D37" s="202">
        <v>9604</v>
      </c>
      <c r="E37" s="202">
        <v>11138</v>
      </c>
      <c r="F37" s="202">
        <v>9518</v>
      </c>
      <c r="G37" s="202">
        <v>-39</v>
      </c>
      <c r="H37" s="202">
        <v>86</v>
      </c>
      <c r="I37" s="202">
        <v>-125</v>
      </c>
      <c r="J37" s="202"/>
    </row>
    <row r="38" spans="1:10" x14ac:dyDescent="0.2">
      <c r="A38" s="68">
        <v>89</v>
      </c>
      <c r="B38" s="68" t="s">
        <v>235</v>
      </c>
      <c r="C38" s="202">
        <v>318</v>
      </c>
      <c r="D38" s="202">
        <v>49</v>
      </c>
      <c r="E38" s="202">
        <v>356</v>
      </c>
      <c r="F38" s="202">
        <v>45</v>
      </c>
      <c r="G38" s="202">
        <v>-38</v>
      </c>
      <c r="H38" s="202">
        <v>4</v>
      </c>
      <c r="I38" s="202">
        <v>-42</v>
      </c>
      <c r="J38" s="202"/>
    </row>
    <row r="39" spans="1:10" x14ac:dyDescent="0.2">
      <c r="A39" s="68">
        <v>78</v>
      </c>
      <c r="B39" s="68" t="s">
        <v>192</v>
      </c>
      <c r="C39" s="202">
        <v>4000</v>
      </c>
      <c r="D39" s="202">
        <v>3903</v>
      </c>
      <c r="E39" s="202">
        <v>4037</v>
      </c>
      <c r="F39" s="202">
        <v>3935</v>
      </c>
      <c r="G39" s="202">
        <v>-37</v>
      </c>
      <c r="H39" s="202">
        <v>-32</v>
      </c>
      <c r="I39" s="202">
        <v>-5</v>
      </c>
      <c r="J39" s="202"/>
    </row>
    <row r="40" spans="1:10" x14ac:dyDescent="0.2">
      <c r="A40" s="68">
        <v>125</v>
      </c>
      <c r="B40" s="68" t="s">
        <v>204</v>
      </c>
      <c r="C40" s="202">
        <v>898</v>
      </c>
      <c r="D40" s="202">
        <v>823</v>
      </c>
      <c r="E40" s="202">
        <v>934</v>
      </c>
      <c r="F40" s="202">
        <v>860</v>
      </c>
      <c r="G40" s="202">
        <v>-36</v>
      </c>
      <c r="H40" s="202">
        <v>-37</v>
      </c>
      <c r="I40" s="202">
        <v>1</v>
      </c>
      <c r="J40" s="202"/>
    </row>
    <row r="41" spans="1:10" x14ac:dyDescent="0.2">
      <c r="A41" s="68">
        <v>14</v>
      </c>
      <c r="B41" s="68" t="s">
        <v>264</v>
      </c>
      <c r="C41" s="202">
        <v>581</v>
      </c>
      <c r="D41" s="202">
        <v>513</v>
      </c>
      <c r="E41" s="202">
        <v>617</v>
      </c>
      <c r="F41" s="202">
        <v>544</v>
      </c>
      <c r="G41" s="202">
        <v>-36</v>
      </c>
      <c r="H41" s="202">
        <v>-31</v>
      </c>
      <c r="I41" s="202">
        <v>-5</v>
      </c>
      <c r="J41" s="202"/>
    </row>
    <row r="42" spans="1:10" x14ac:dyDescent="0.2">
      <c r="A42" s="68">
        <v>91</v>
      </c>
      <c r="B42" s="68" t="s">
        <v>189</v>
      </c>
      <c r="C42" s="202">
        <v>1458</v>
      </c>
      <c r="D42" s="202">
        <v>1354</v>
      </c>
      <c r="E42" s="202">
        <v>1494</v>
      </c>
      <c r="F42" s="202">
        <v>1392</v>
      </c>
      <c r="G42" s="202">
        <v>-36</v>
      </c>
      <c r="H42" s="202">
        <v>-38</v>
      </c>
      <c r="I42" s="202">
        <v>2</v>
      </c>
      <c r="J42" s="202"/>
    </row>
    <row r="43" spans="1:10" x14ac:dyDescent="0.2">
      <c r="A43" s="68">
        <v>109</v>
      </c>
      <c r="B43" s="68" t="s">
        <v>195</v>
      </c>
      <c r="C43" s="202">
        <v>1486</v>
      </c>
      <c r="D43" s="202">
        <v>1451</v>
      </c>
      <c r="E43" s="202">
        <v>1517</v>
      </c>
      <c r="F43" s="202">
        <v>1480</v>
      </c>
      <c r="G43" s="202">
        <v>-31</v>
      </c>
      <c r="H43" s="202">
        <v>-29</v>
      </c>
      <c r="I43" s="202">
        <v>-2</v>
      </c>
      <c r="J43" s="202"/>
    </row>
    <row r="44" spans="1:10" x14ac:dyDescent="0.2">
      <c r="A44" s="68">
        <v>119</v>
      </c>
      <c r="B44" s="68" t="s">
        <v>275</v>
      </c>
      <c r="C44" s="202">
        <v>2484</v>
      </c>
      <c r="D44" s="202">
        <v>1258</v>
      </c>
      <c r="E44" s="202">
        <v>2512</v>
      </c>
      <c r="F44" s="202">
        <v>1232</v>
      </c>
      <c r="G44" s="202">
        <v>-28</v>
      </c>
      <c r="H44" s="202">
        <v>26</v>
      </c>
      <c r="I44" s="202">
        <v>-54</v>
      </c>
      <c r="J44" s="202"/>
    </row>
    <row r="45" spans="1:10" x14ac:dyDescent="0.2">
      <c r="A45" s="68">
        <v>9</v>
      </c>
      <c r="B45" s="68" t="s">
        <v>269</v>
      </c>
      <c r="C45" s="202">
        <v>3388</v>
      </c>
      <c r="D45" s="202">
        <v>2834</v>
      </c>
      <c r="E45" s="202">
        <v>3416</v>
      </c>
      <c r="F45" s="202">
        <v>2827</v>
      </c>
      <c r="G45" s="202">
        <v>-28</v>
      </c>
      <c r="H45" s="202">
        <v>7</v>
      </c>
      <c r="I45" s="202">
        <v>-35</v>
      </c>
      <c r="J45" s="202"/>
    </row>
    <row r="46" spans="1:10" x14ac:dyDescent="0.2">
      <c r="A46" s="68">
        <v>46</v>
      </c>
      <c r="B46" s="68" t="s">
        <v>178</v>
      </c>
      <c r="C46" s="202">
        <v>2714</v>
      </c>
      <c r="D46" s="202">
        <v>2685</v>
      </c>
      <c r="E46" s="202">
        <v>2741</v>
      </c>
      <c r="F46" s="202">
        <v>2697</v>
      </c>
      <c r="G46" s="202">
        <v>-27</v>
      </c>
      <c r="H46" s="202">
        <v>-12</v>
      </c>
      <c r="I46" s="202">
        <v>-15</v>
      </c>
      <c r="J46" s="202"/>
    </row>
    <row r="47" spans="1:10" x14ac:dyDescent="0.2">
      <c r="A47" s="68">
        <v>37</v>
      </c>
      <c r="B47" s="68" t="s">
        <v>209</v>
      </c>
      <c r="C47" s="202">
        <v>2508</v>
      </c>
      <c r="D47" s="202">
        <v>2086</v>
      </c>
      <c r="E47" s="202">
        <v>2532</v>
      </c>
      <c r="F47" s="202">
        <v>2110</v>
      </c>
      <c r="G47" s="202">
        <v>-24</v>
      </c>
      <c r="H47" s="202">
        <v>-24</v>
      </c>
      <c r="I47" s="202">
        <v>0</v>
      </c>
      <c r="J47" s="202"/>
    </row>
    <row r="48" spans="1:10" x14ac:dyDescent="0.2">
      <c r="A48" s="68">
        <v>20</v>
      </c>
      <c r="B48" s="68" t="s">
        <v>184</v>
      </c>
      <c r="C48" s="202">
        <v>325</v>
      </c>
      <c r="D48" s="202">
        <v>274</v>
      </c>
      <c r="E48" s="202">
        <v>345</v>
      </c>
      <c r="F48" s="202">
        <v>279</v>
      </c>
      <c r="G48" s="202">
        <v>-20</v>
      </c>
      <c r="H48" s="202">
        <v>-5</v>
      </c>
      <c r="I48" s="202">
        <v>-15</v>
      </c>
      <c r="J48" s="202"/>
    </row>
    <row r="49" spans="1:10" x14ac:dyDescent="0.2">
      <c r="A49" s="68">
        <v>22</v>
      </c>
      <c r="B49" s="68" t="s">
        <v>181</v>
      </c>
      <c r="C49" s="202">
        <v>2309</v>
      </c>
      <c r="D49" s="202">
        <v>1839</v>
      </c>
      <c r="E49" s="202">
        <v>2329</v>
      </c>
      <c r="F49" s="202">
        <v>1841</v>
      </c>
      <c r="G49" s="202">
        <v>-20</v>
      </c>
      <c r="H49" s="202">
        <v>-2</v>
      </c>
      <c r="I49" s="202">
        <v>-18</v>
      </c>
      <c r="J49" s="202"/>
    </row>
    <row r="50" spans="1:10" x14ac:dyDescent="0.2">
      <c r="A50" s="68">
        <v>114</v>
      </c>
      <c r="B50" s="68" t="s">
        <v>261</v>
      </c>
      <c r="C50" s="202">
        <v>992</v>
      </c>
      <c r="D50" s="202">
        <v>871</v>
      </c>
      <c r="E50" s="202">
        <v>1010</v>
      </c>
      <c r="F50" s="202">
        <v>889</v>
      </c>
      <c r="G50" s="202">
        <v>-18</v>
      </c>
      <c r="H50" s="202">
        <v>-18</v>
      </c>
      <c r="I50" s="202">
        <v>0</v>
      </c>
      <c r="J50" s="202"/>
    </row>
    <row r="51" spans="1:10" x14ac:dyDescent="0.2">
      <c r="A51" s="68">
        <v>99</v>
      </c>
      <c r="B51" s="68" t="s">
        <v>267</v>
      </c>
      <c r="C51" s="202">
        <v>977</v>
      </c>
      <c r="D51" s="202">
        <v>429</v>
      </c>
      <c r="E51" s="202">
        <v>994</v>
      </c>
      <c r="F51" s="202">
        <v>439</v>
      </c>
      <c r="G51" s="202">
        <v>-17</v>
      </c>
      <c r="H51" s="202">
        <v>-10</v>
      </c>
      <c r="I51" s="202">
        <v>-7</v>
      </c>
      <c r="J51" s="202"/>
    </row>
    <row r="52" spans="1:10" x14ac:dyDescent="0.2">
      <c r="A52" s="68">
        <v>18</v>
      </c>
      <c r="B52" s="68" t="s">
        <v>276</v>
      </c>
      <c r="C52" s="202">
        <v>5069</v>
      </c>
      <c r="D52" s="202">
        <v>4416</v>
      </c>
      <c r="E52" s="202">
        <v>5085</v>
      </c>
      <c r="F52" s="202">
        <v>4411</v>
      </c>
      <c r="G52" s="202">
        <v>-16</v>
      </c>
      <c r="H52" s="202">
        <v>5</v>
      </c>
      <c r="I52" s="202">
        <v>-21</v>
      </c>
      <c r="J52" s="202"/>
    </row>
    <row r="53" spans="1:10" x14ac:dyDescent="0.2">
      <c r="A53" s="68">
        <v>33</v>
      </c>
      <c r="B53" s="68" t="s">
        <v>202</v>
      </c>
      <c r="C53" s="202">
        <v>977</v>
      </c>
      <c r="D53" s="202">
        <v>962</v>
      </c>
      <c r="E53" s="202">
        <v>993</v>
      </c>
      <c r="F53" s="202">
        <v>977</v>
      </c>
      <c r="G53" s="202">
        <v>-16</v>
      </c>
      <c r="H53" s="202">
        <v>-15</v>
      </c>
      <c r="I53" s="202">
        <v>-1</v>
      </c>
      <c r="J53" s="202"/>
    </row>
    <row r="54" spans="1:10" x14ac:dyDescent="0.2">
      <c r="A54" s="68">
        <v>35</v>
      </c>
      <c r="B54" s="68" t="s">
        <v>180</v>
      </c>
      <c r="C54" s="202">
        <v>3444</v>
      </c>
      <c r="D54" s="202">
        <v>3328</v>
      </c>
      <c r="E54" s="202">
        <v>3460</v>
      </c>
      <c r="F54" s="202">
        <v>3337</v>
      </c>
      <c r="G54" s="202">
        <v>-16</v>
      </c>
      <c r="H54" s="202">
        <v>-9</v>
      </c>
      <c r="I54" s="202">
        <v>-7</v>
      </c>
      <c r="J54" s="202"/>
    </row>
    <row r="55" spans="1:10" x14ac:dyDescent="0.2">
      <c r="A55" s="68">
        <v>111</v>
      </c>
      <c r="B55" s="68" t="s">
        <v>268</v>
      </c>
      <c r="C55" s="202">
        <v>2137</v>
      </c>
      <c r="D55" s="202">
        <v>2123</v>
      </c>
      <c r="E55" s="202">
        <v>2152</v>
      </c>
      <c r="F55" s="202">
        <v>2138</v>
      </c>
      <c r="G55" s="202">
        <v>-15</v>
      </c>
      <c r="H55" s="202">
        <v>-15</v>
      </c>
      <c r="I55" s="202">
        <v>0</v>
      </c>
      <c r="J55" s="202"/>
    </row>
    <row r="56" spans="1:10" x14ac:dyDescent="0.2">
      <c r="A56" s="68">
        <v>19</v>
      </c>
      <c r="B56" s="68" t="s">
        <v>271</v>
      </c>
      <c r="C56" s="202">
        <v>691</v>
      </c>
      <c r="D56" s="202">
        <v>469</v>
      </c>
      <c r="E56" s="202">
        <v>706</v>
      </c>
      <c r="F56" s="202">
        <v>476</v>
      </c>
      <c r="G56" s="202">
        <v>-15</v>
      </c>
      <c r="H56" s="202">
        <v>-7</v>
      </c>
      <c r="I56" s="202">
        <v>-8</v>
      </c>
      <c r="J56" s="202"/>
    </row>
    <row r="57" spans="1:10" x14ac:dyDescent="0.2">
      <c r="A57" s="68">
        <v>58</v>
      </c>
      <c r="B57" s="68" t="s">
        <v>243</v>
      </c>
      <c r="C57" s="202">
        <v>615</v>
      </c>
      <c r="D57" s="202">
        <v>540</v>
      </c>
      <c r="E57" s="202">
        <v>629</v>
      </c>
      <c r="F57" s="202">
        <v>547</v>
      </c>
      <c r="G57" s="202">
        <v>-14</v>
      </c>
      <c r="H57" s="202">
        <v>-7</v>
      </c>
      <c r="I57" s="202">
        <v>-7</v>
      </c>
      <c r="J57" s="202"/>
    </row>
    <row r="58" spans="1:10" x14ac:dyDescent="0.2">
      <c r="A58" s="68">
        <v>25</v>
      </c>
      <c r="B58" s="68" t="s">
        <v>239</v>
      </c>
      <c r="C58" s="202">
        <v>622</v>
      </c>
      <c r="D58" s="202">
        <v>583</v>
      </c>
      <c r="E58" s="202">
        <v>634</v>
      </c>
      <c r="F58" s="202">
        <v>592</v>
      </c>
      <c r="G58" s="202">
        <v>-12</v>
      </c>
      <c r="H58" s="202">
        <v>-9</v>
      </c>
      <c r="I58" s="202">
        <v>-3</v>
      </c>
      <c r="J58" s="202"/>
    </row>
    <row r="59" spans="1:10" x14ac:dyDescent="0.2">
      <c r="A59" s="68">
        <v>30</v>
      </c>
      <c r="B59" s="68" t="s">
        <v>179</v>
      </c>
      <c r="C59" s="202">
        <v>5950</v>
      </c>
      <c r="D59" s="202">
        <v>5018</v>
      </c>
      <c r="E59" s="202">
        <v>5962</v>
      </c>
      <c r="F59" s="202">
        <v>5042</v>
      </c>
      <c r="G59" s="202">
        <v>-12</v>
      </c>
      <c r="H59" s="202">
        <v>-24</v>
      </c>
      <c r="I59" s="202">
        <v>12</v>
      </c>
      <c r="J59" s="202"/>
    </row>
    <row r="60" spans="1:10" x14ac:dyDescent="0.2">
      <c r="A60" s="68">
        <v>55</v>
      </c>
      <c r="B60" s="68" t="s">
        <v>255</v>
      </c>
      <c r="C60" s="202">
        <v>1123</v>
      </c>
      <c r="D60" s="202">
        <v>1079</v>
      </c>
      <c r="E60" s="202">
        <v>1135</v>
      </c>
      <c r="F60" s="202">
        <v>1086</v>
      </c>
      <c r="G60" s="202">
        <v>-12</v>
      </c>
      <c r="H60" s="202">
        <v>-7</v>
      </c>
      <c r="I60" s="202">
        <v>-5</v>
      </c>
      <c r="J60" s="202"/>
    </row>
    <row r="61" spans="1:10" x14ac:dyDescent="0.2">
      <c r="A61" s="68">
        <v>103</v>
      </c>
      <c r="B61" s="68" t="s">
        <v>200</v>
      </c>
      <c r="C61" s="202">
        <v>398</v>
      </c>
      <c r="D61" s="202">
        <v>376</v>
      </c>
      <c r="E61" s="202">
        <v>409</v>
      </c>
      <c r="F61" s="202">
        <v>381</v>
      </c>
      <c r="G61" s="202">
        <v>-11</v>
      </c>
      <c r="H61" s="202">
        <v>-5</v>
      </c>
      <c r="I61" s="202">
        <v>-6</v>
      </c>
      <c r="J61" s="202"/>
    </row>
    <row r="62" spans="1:10" x14ac:dyDescent="0.2">
      <c r="A62" s="68">
        <v>77</v>
      </c>
      <c r="B62" s="68" t="s">
        <v>191</v>
      </c>
      <c r="C62" s="202">
        <v>1160</v>
      </c>
      <c r="D62" s="202">
        <v>976</v>
      </c>
      <c r="E62" s="202">
        <v>1171</v>
      </c>
      <c r="F62" s="202">
        <v>973</v>
      </c>
      <c r="G62" s="202">
        <v>-11</v>
      </c>
      <c r="H62" s="202">
        <v>3</v>
      </c>
      <c r="I62" s="202">
        <v>-14</v>
      </c>
      <c r="J62" s="202"/>
    </row>
    <row r="63" spans="1:10" x14ac:dyDescent="0.2">
      <c r="A63" s="68">
        <v>51</v>
      </c>
      <c r="B63" s="68" t="s">
        <v>177</v>
      </c>
      <c r="C63" s="202">
        <v>1318</v>
      </c>
      <c r="D63" s="202">
        <v>1286</v>
      </c>
      <c r="E63" s="202">
        <v>1327</v>
      </c>
      <c r="F63" s="202">
        <v>1296</v>
      </c>
      <c r="G63" s="202">
        <v>-9</v>
      </c>
      <c r="H63" s="202">
        <v>-10</v>
      </c>
      <c r="I63" s="202">
        <v>1</v>
      </c>
      <c r="J63" s="202"/>
    </row>
    <row r="64" spans="1:10" x14ac:dyDescent="0.2">
      <c r="A64" s="68">
        <v>59</v>
      </c>
      <c r="B64" s="68" t="s">
        <v>251</v>
      </c>
      <c r="C64" s="202">
        <v>1093</v>
      </c>
      <c r="D64" s="202">
        <v>933</v>
      </c>
      <c r="E64" s="202">
        <v>1101</v>
      </c>
      <c r="F64" s="202">
        <v>921</v>
      </c>
      <c r="G64" s="202">
        <v>-8</v>
      </c>
      <c r="H64" s="202">
        <v>12</v>
      </c>
      <c r="I64" s="202">
        <v>-20</v>
      </c>
      <c r="J64" s="202"/>
    </row>
    <row r="65" spans="1:10" x14ac:dyDescent="0.2">
      <c r="A65" s="68">
        <v>88</v>
      </c>
      <c r="B65" s="68" t="s">
        <v>199</v>
      </c>
      <c r="C65" s="202">
        <v>1100</v>
      </c>
      <c r="D65" s="202">
        <v>1061</v>
      </c>
      <c r="E65" s="202">
        <v>1108</v>
      </c>
      <c r="F65" s="202">
        <v>1067</v>
      </c>
      <c r="G65" s="202">
        <v>-8</v>
      </c>
      <c r="H65" s="202">
        <v>-6</v>
      </c>
      <c r="I65" s="202">
        <v>-2</v>
      </c>
      <c r="J65" s="202"/>
    </row>
    <row r="66" spans="1:10" x14ac:dyDescent="0.2">
      <c r="A66" s="68">
        <v>108</v>
      </c>
      <c r="B66" s="68" t="s">
        <v>169</v>
      </c>
      <c r="C66" s="202">
        <v>2954</v>
      </c>
      <c r="D66" s="202">
        <v>2347</v>
      </c>
      <c r="E66" s="202">
        <v>2961</v>
      </c>
      <c r="F66" s="202">
        <v>2382</v>
      </c>
      <c r="G66" s="202">
        <v>-7</v>
      </c>
      <c r="H66" s="202">
        <v>-35</v>
      </c>
      <c r="I66" s="202">
        <v>28</v>
      </c>
      <c r="J66" s="202"/>
    </row>
    <row r="67" spans="1:10" x14ac:dyDescent="0.2">
      <c r="A67" s="68">
        <v>71</v>
      </c>
      <c r="B67" s="68" t="s">
        <v>231</v>
      </c>
      <c r="C67" s="202">
        <v>41</v>
      </c>
      <c r="D67" s="202">
        <v>32</v>
      </c>
      <c r="E67" s="202">
        <v>48</v>
      </c>
      <c r="F67" s="202">
        <v>32</v>
      </c>
      <c r="G67" s="202">
        <v>-7</v>
      </c>
      <c r="H67" s="202">
        <v>0</v>
      </c>
      <c r="I67" s="202">
        <v>-7</v>
      </c>
      <c r="J67" s="202"/>
    </row>
    <row r="68" spans="1:10" x14ac:dyDescent="0.2">
      <c r="A68" s="68">
        <v>76</v>
      </c>
      <c r="B68" s="68" t="s">
        <v>218</v>
      </c>
      <c r="C68" s="202">
        <v>98</v>
      </c>
      <c r="D68" s="202">
        <v>90</v>
      </c>
      <c r="E68" s="202">
        <v>105</v>
      </c>
      <c r="F68" s="202">
        <v>92</v>
      </c>
      <c r="G68" s="202">
        <v>-7</v>
      </c>
      <c r="H68" s="202">
        <v>-2</v>
      </c>
      <c r="I68" s="202">
        <v>-5</v>
      </c>
      <c r="J68" s="202"/>
    </row>
    <row r="69" spans="1:10" x14ac:dyDescent="0.2">
      <c r="A69" s="68">
        <v>1</v>
      </c>
      <c r="B69" s="68" t="s">
        <v>185</v>
      </c>
      <c r="C69" s="202">
        <v>5022</v>
      </c>
      <c r="D69" s="202">
        <v>4497</v>
      </c>
      <c r="E69" s="202">
        <v>5028</v>
      </c>
      <c r="F69" s="202">
        <v>4495</v>
      </c>
      <c r="G69" s="202">
        <v>-6</v>
      </c>
      <c r="H69" s="202">
        <v>2</v>
      </c>
      <c r="I69" s="202">
        <v>-8</v>
      </c>
      <c r="J69" s="202"/>
    </row>
    <row r="70" spans="1:10" x14ac:dyDescent="0.2">
      <c r="A70" s="68">
        <v>100</v>
      </c>
      <c r="B70" s="68" t="s">
        <v>273</v>
      </c>
      <c r="C70" s="202">
        <v>1098</v>
      </c>
      <c r="D70" s="202">
        <v>979</v>
      </c>
      <c r="E70" s="202">
        <v>1104</v>
      </c>
      <c r="F70" s="202">
        <v>997</v>
      </c>
      <c r="G70" s="202">
        <v>-6</v>
      </c>
      <c r="H70" s="202">
        <v>-18</v>
      </c>
      <c r="I70" s="202">
        <v>12</v>
      </c>
      <c r="J70" s="202"/>
    </row>
    <row r="71" spans="1:10" x14ac:dyDescent="0.2">
      <c r="A71" s="68">
        <v>102</v>
      </c>
      <c r="B71" s="68" t="s">
        <v>247</v>
      </c>
      <c r="C71" s="202">
        <v>926</v>
      </c>
      <c r="D71" s="202">
        <v>421</v>
      </c>
      <c r="E71" s="202">
        <v>932</v>
      </c>
      <c r="F71" s="202">
        <v>428</v>
      </c>
      <c r="G71" s="202">
        <v>-6</v>
      </c>
      <c r="H71" s="202">
        <v>-7</v>
      </c>
      <c r="I71" s="202">
        <v>1</v>
      </c>
      <c r="J71" s="202"/>
    </row>
    <row r="72" spans="1:10" x14ac:dyDescent="0.2">
      <c r="A72" s="68">
        <v>47</v>
      </c>
      <c r="B72" s="68" t="s">
        <v>190</v>
      </c>
      <c r="C72" s="202">
        <v>1393</v>
      </c>
      <c r="D72" s="202">
        <v>1336</v>
      </c>
      <c r="E72" s="202">
        <v>1399</v>
      </c>
      <c r="F72" s="202">
        <v>1352</v>
      </c>
      <c r="G72" s="202">
        <v>-6</v>
      </c>
      <c r="H72" s="202">
        <v>-16</v>
      </c>
      <c r="I72" s="202">
        <v>10</v>
      </c>
      <c r="J72" s="202"/>
    </row>
    <row r="73" spans="1:10" x14ac:dyDescent="0.2">
      <c r="A73" s="68">
        <v>38</v>
      </c>
      <c r="B73" s="68" t="s">
        <v>210</v>
      </c>
      <c r="C73" s="202">
        <v>155</v>
      </c>
      <c r="D73" s="202">
        <v>111</v>
      </c>
      <c r="E73" s="202">
        <v>159</v>
      </c>
      <c r="F73" s="202">
        <v>114</v>
      </c>
      <c r="G73" s="202">
        <v>-4</v>
      </c>
      <c r="H73" s="202">
        <v>-3</v>
      </c>
      <c r="I73" s="202">
        <v>-1</v>
      </c>
      <c r="J73" s="202"/>
    </row>
    <row r="74" spans="1:10" x14ac:dyDescent="0.2">
      <c r="A74" s="68">
        <v>68</v>
      </c>
      <c r="B74" s="68" t="s">
        <v>229</v>
      </c>
      <c r="C74" s="202">
        <v>126</v>
      </c>
      <c r="D74" s="202">
        <v>113</v>
      </c>
      <c r="E74" s="202">
        <v>129</v>
      </c>
      <c r="F74" s="202">
        <v>118</v>
      </c>
      <c r="G74" s="202">
        <v>-3</v>
      </c>
      <c r="H74" s="202">
        <v>-5</v>
      </c>
      <c r="I74" s="202">
        <v>2</v>
      </c>
      <c r="J74" s="202"/>
    </row>
    <row r="75" spans="1:10" x14ac:dyDescent="0.2">
      <c r="A75" s="68">
        <v>117</v>
      </c>
      <c r="B75" s="68" t="s">
        <v>221</v>
      </c>
      <c r="C75" s="202">
        <v>98</v>
      </c>
      <c r="D75" s="202">
        <v>96</v>
      </c>
      <c r="E75" s="202">
        <v>100</v>
      </c>
      <c r="F75" s="202">
        <v>97</v>
      </c>
      <c r="G75" s="202">
        <v>-2</v>
      </c>
      <c r="H75" s="202">
        <v>-1</v>
      </c>
      <c r="I75" s="202">
        <v>-1</v>
      </c>
      <c r="J75" s="202"/>
    </row>
    <row r="76" spans="1:10" x14ac:dyDescent="0.2">
      <c r="A76" s="68">
        <v>36</v>
      </c>
      <c r="B76" s="68" t="s">
        <v>206</v>
      </c>
      <c r="C76" s="202">
        <v>706</v>
      </c>
      <c r="D76" s="202">
        <v>645</v>
      </c>
      <c r="E76" s="202">
        <v>708</v>
      </c>
      <c r="F76" s="202">
        <v>647</v>
      </c>
      <c r="G76" s="202">
        <v>-2</v>
      </c>
      <c r="H76" s="202">
        <v>-2</v>
      </c>
      <c r="I76" s="202">
        <v>0</v>
      </c>
      <c r="J76" s="202"/>
    </row>
    <row r="77" spans="1:10" x14ac:dyDescent="0.2">
      <c r="A77" s="68">
        <v>52</v>
      </c>
      <c r="B77" s="68" t="s">
        <v>203</v>
      </c>
      <c r="C77" s="202">
        <v>95</v>
      </c>
      <c r="D77" s="202">
        <v>94</v>
      </c>
      <c r="E77" s="202">
        <v>97</v>
      </c>
      <c r="F77" s="202">
        <v>95</v>
      </c>
      <c r="G77" s="202">
        <v>-2</v>
      </c>
      <c r="H77" s="202">
        <v>-1</v>
      </c>
      <c r="I77" s="202">
        <v>-1</v>
      </c>
      <c r="J77" s="202"/>
    </row>
    <row r="78" spans="1:10" x14ac:dyDescent="0.2">
      <c r="A78" s="68">
        <v>62</v>
      </c>
      <c r="B78" s="68" t="s">
        <v>228</v>
      </c>
      <c r="C78" s="202">
        <v>34</v>
      </c>
      <c r="D78" s="202">
        <v>33</v>
      </c>
      <c r="E78" s="202">
        <v>36</v>
      </c>
      <c r="F78" s="202">
        <v>35</v>
      </c>
      <c r="G78" s="202">
        <v>-2</v>
      </c>
      <c r="H78" s="202">
        <v>-2</v>
      </c>
      <c r="I78" s="202">
        <v>0</v>
      </c>
      <c r="J78" s="202"/>
    </row>
    <row r="79" spans="1:10" x14ac:dyDescent="0.2">
      <c r="A79" s="68">
        <v>80</v>
      </c>
      <c r="B79" s="68" t="s">
        <v>194</v>
      </c>
      <c r="C79" s="202">
        <v>169</v>
      </c>
      <c r="D79" s="202">
        <v>139</v>
      </c>
      <c r="E79" s="202">
        <v>171</v>
      </c>
      <c r="F79" s="202">
        <v>148</v>
      </c>
      <c r="G79" s="202">
        <v>-2</v>
      </c>
      <c r="H79" s="202">
        <v>-9</v>
      </c>
      <c r="I79" s="202">
        <v>7</v>
      </c>
      <c r="J79" s="202"/>
    </row>
    <row r="80" spans="1:10" x14ac:dyDescent="0.2">
      <c r="A80" s="68">
        <v>84</v>
      </c>
      <c r="B80" s="68" t="s">
        <v>250</v>
      </c>
      <c r="C80" s="202">
        <v>411</v>
      </c>
      <c r="D80" s="202">
        <v>380</v>
      </c>
      <c r="E80" s="202">
        <v>413</v>
      </c>
      <c r="F80" s="202">
        <v>382</v>
      </c>
      <c r="G80" s="202">
        <v>-2</v>
      </c>
      <c r="H80" s="202">
        <v>-2</v>
      </c>
      <c r="I80" s="202">
        <v>0</v>
      </c>
      <c r="J80" s="202"/>
    </row>
    <row r="81" spans="1:10" x14ac:dyDescent="0.2">
      <c r="A81" s="68">
        <v>118</v>
      </c>
      <c r="B81" s="68" t="s">
        <v>253</v>
      </c>
      <c r="C81" s="202">
        <v>520</v>
      </c>
      <c r="D81" s="202">
        <v>487</v>
      </c>
      <c r="E81" s="202">
        <v>521</v>
      </c>
      <c r="F81" s="202">
        <v>490</v>
      </c>
      <c r="G81" s="202">
        <v>-1</v>
      </c>
      <c r="H81" s="202">
        <v>-3</v>
      </c>
      <c r="I81" s="202">
        <v>2</v>
      </c>
      <c r="J81" s="202"/>
    </row>
    <row r="82" spans="1:10" x14ac:dyDescent="0.2">
      <c r="A82" s="68">
        <v>28</v>
      </c>
      <c r="B82" s="68" t="s">
        <v>240</v>
      </c>
      <c r="C82" s="202">
        <v>56</v>
      </c>
      <c r="D82" s="202">
        <v>13</v>
      </c>
      <c r="E82" s="202">
        <v>57</v>
      </c>
      <c r="F82" s="202">
        <v>13</v>
      </c>
      <c r="G82" s="202">
        <v>-1</v>
      </c>
      <c r="H82" s="202">
        <v>0</v>
      </c>
      <c r="I82" s="202">
        <v>-1</v>
      </c>
      <c r="J82" s="202"/>
    </row>
    <row r="83" spans="1:10" x14ac:dyDescent="0.2">
      <c r="A83" s="68">
        <v>72</v>
      </c>
      <c r="B83" s="68" t="s">
        <v>242</v>
      </c>
      <c r="C83" s="202">
        <v>70</v>
      </c>
      <c r="D83" s="202">
        <v>66</v>
      </c>
      <c r="E83" s="202">
        <v>71</v>
      </c>
      <c r="F83" s="202">
        <v>67</v>
      </c>
      <c r="G83" s="202">
        <v>-1</v>
      </c>
      <c r="H83" s="202">
        <v>-1</v>
      </c>
      <c r="I83" s="202">
        <v>0</v>
      </c>
      <c r="J83" s="202"/>
    </row>
    <row r="84" spans="1:10" x14ac:dyDescent="0.2">
      <c r="A84" s="68">
        <v>11</v>
      </c>
      <c r="B84" s="68" t="s">
        <v>236</v>
      </c>
      <c r="C84" s="202">
        <v>29</v>
      </c>
      <c r="D84" s="202">
        <v>29</v>
      </c>
      <c r="E84" s="202">
        <v>29</v>
      </c>
      <c r="F84" s="202">
        <v>29</v>
      </c>
      <c r="G84" s="202">
        <v>0</v>
      </c>
      <c r="H84" s="202">
        <v>0</v>
      </c>
      <c r="I84" s="202">
        <v>0</v>
      </c>
      <c r="J84" s="202"/>
    </row>
    <row r="85" spans="1:10" x14ac:dyDescent="0.2">
      <c r="A85" s="68">
        <v>110</v>
      </c>
      <c r="B85" s="68" t="s">
        <v>237</v>
      </c>
      <c r="C85" s="202">
        <v>548</v>
      </c>
      <c r="D85" s="202">
        <v>492</v>
      </c>
      <c r="E85" s="202">
        <v>548</v>
      </c>
      <c r="F85" s="202">
        <v>494</v>
      </c>
      <c r="G85" s="202">
        <v>0</v>
      </c>
      <c r="H85" s="202">
        <v>-2</v>
      </c>
      <c r="I85" s="202">
        <v>2</v>
      </c>
      <c r="J85" s="202"/>
    </row>
    <row r="86" spans="1:10" x14ac:dyDescent="0.2">
      <c r="A86" s="68">
        <v>12</v>
      </c>
      <c r="B86" s="68" t="s">
        <v>222</v>
      </c>
      <c r="C86" s="202">
        <v>99</v>
      </c>
      <c r="D86" s="202">
        <v>89</v>
      </c>
      <c r="E86" s="202">
        <v>99</v>
      </c>
      <c r="F86" s="202">
        <v>86</v>
      </c>
      <c r="G86" s="202">
        <v>0</v>
      </c>
      <c r="H86" s="202">
        <v>3</v>
      </c>
      <c r="I86" s="202">
        <v>-3</v>
      </c>
      <c r="J86" s="202"/>
    </row>
    <row r="87" spans="1:10" x14ac:dyDescent="0.2">
      <c r="A87" s="68">
        <v>27</v>
      </c>
      <c r="B87" s="68" t="s">
        <v>258</v>
      </c>
      <c r="C87" s="202">
        <v>55</v>
      </c>
      <c r="D87" s="202">
        <v>49</v>
      </c>
      <c r="E87" s="202">
        <v>55</v>
      </c>
      <c r="F87" s="202">
        <v>49</v>
      </c>
      <c r="G87" s="202">
        <v>0</v>
      </c>
      <c r="H87" s="202">
        <v>0</v>
      </c>
      <c r="I87" s="202">
        <v>0</v>
      </c>
      <c r="J87" s="202"/>
    </row>
    <row r="88" spans="1:10" x14ac:dyDescent="0.2">
      <c r="A88" s="68">
        <v>31</v>
      </c>
      <c r="B88" s="68" t="s">
        <v>241</v>
      </c>
      <c r="C88" s="202">
        <v>3</v>
      </c>
      <c r="D88" s="202">
        <v>3</v>
      </c>
      <c r="E88" s="202">
        <v>3</v>
      </c>
      <c r="F88" s="202">
        <v>3</v>
      </c>
      <c r="G88" s="202">
        <v>0</v>
      </c>
      <c r="H88" s="202">
        <v>0</v>
      </c>
      <c r="I88" s="202">
        <v>0</v>
      </c>
      <c r="J88" s="202"/>
    </row>
    <row r="89" spans="1:10" x14ac:dyDescent="0.2">
      <c r="A89" s="68">
        <v>34</v>
      </c>
      <c r="B89" s="68" t="s">
        <v>248</v>
      </c>
      <c r="C89" s="202">
        <v>8</v>
      </c>
      <c r="D89" s="202">
        <v>8</v>
      </c>
      <c r="E89" s="202">
        <v>8</v>
      </c>
      <c r="F89" s="202">
        <v>8</v>
      </c>
      <c r="G89" s="202">
        <v>0</v>
      </c>
      <c r="H89" s="202">
        <v>0</v>
      </c>
      <c r="I89" s="202">
        <v>0</v>
      </c>
      <c r="J89" s="202"/>
    </row>
    <row r="90" spans="1:10" x14ac:dyDescent="0.2">
      <c r="A90" s="68">
        <v>49</v>
      </c>
      <c r="B90" s="68" t="s">
        <v>246</v>
      </c>
      <c r="C90" s="202">
        <v>59</v>
      </c>
      <c r="D90" s="202">
        <v>57</v>
      </c>
      <c r="E90" s="202">
        <v>59</v>
      </c>
      <c r="F90" s="202">
        <v>57</v>
      </c>
      <c r="G90" s="202">
        <v>0</v>
      </c>
      <c r="H90" s="202">
        <v>0</v>
      </c>
      <c r="I90" s="202">
        <v>0</v>
      </c>
      <c r="J90" s="202"/>
    </row>
    <row r="91" spans="1:10" x14ac:dyDescent="0.2">
      <c r="A91" s="68">
        <v>56</v>
      </c>
      <c r="B91" s="68" t="s">
        <v>224</v>
      </c>
      <c r="C91" s="202">
        <v>0</v>
      </c>
      <c r="D91" s="202">
        <v>0</v>
      </c>
      <c r="E91" s="202">
        <v>0</v>
      </c>
      <c r="F91" s="202">
        <v>0</v>
      </c>
      <c r="G91" s="202">
        <v>0</v>
      </c>
      <c r="H91" s="202">
        <v>0</v>
      </c>
      <c r="I91" s="202">
        <v>0</v>
      </c>
      <c r="J91" s="202"/>
    </row>
    <row r="92" spans="1:10" x14ac:dyDescent="0.2">
      <c r="A92" s="68">
        <v>60</v>
      </c>
      <c r="B92" s="68" t="s">
        <v>226</v>
      </c>
      <c r="C92" s="202">
        <v>13</v>
      </c>
      <c r="D92" s="202">
        <v>12</v>
      </c>
      <c r="E92" s="202">
        <v>13</v>
      </c>
      <c r="F92" s="202">
        <v>12</v>
      </c>
      <c r="G92" s="202">
        <v>0</v>
      </c>
      <c r="H92" s="202">
        <v>0</v>
      </c>
      <c r="I92" s="202">
        <v>0</v>
      </c>
      <c r="J92" s="202"/>
    </row>
    <row r="93" spans="1:10" x14ac:dyDescent="0.2">
      <c r="A93" s="68">
        <v>7</v>
      </c>
      <c r="B93" s="68" t="s">
        <v>252</v>
      </c>
      <c r="C93" s="202">
        <v>214</v>
      </c>
      <c r="D93" s="202">
        <v>152</v>
      </c>
      <c r="E93" s="202">
        <v>214</v>
      </c>
      <c r="F93" s="202">
        <v>155</v>
      </c>
      <c r="G93" s="202">
        <v>0</v>
      </c>
      <c r="H93" s="202">
        <v>-3</v>
      </c>
      <c r="I93" s="202">
        <v>3</v>
      </c>
      <c r="J93" s="202"/>
    </row>
    <row r="94" spans="1:10" x14ac:dyDescent="0.2">
      <c r="A94" s="68">
        <v>75</v>
      </c>
      <c r="B94" s="68" t="s">
        <v>233</v>
      </c>
      <c r="C94" s="202">
        <v>29</v>
      </c>
      <c r="D94" s="202">
        <v>29</v>
      </c>
      <c r="E94" s="202">
        <v>29</v>
      </c>
      <c r="F94" s="202">
        <v>29</v>
      </c>
      <c r="G94" s="202">
        <v>0</v>
      </c>
      <c r="H94" s="202">
        <v>0</v>
      </c>
      <c r="I94" s="202">
        <v>0</v>
      </c>
      <c r="J94" s="202"/>
    </row>
    <row r="95" spans="1:10" x14ac:dyDescent="0.2">
      <c r="A95" s="68">
        <v>81</v>
      </c>
      <c r="B95" s="68" t="s">
        <v>234</v>
      </c>
      <c r="C95" s="202">
        <v>1</v>
      </c>
      <c r="D95" s="202">
        <v>1</v>
      </c>
      <c r="E95" s="202">
        <v>1</v>
      </c>
      <c r="F95" s="202">
        <v>1</v>
      </c>
      <c r="G95" s="202">
        <v>0</v>
      </c>
      <c r="H95" s="202">
        <v>0</v>
      </c>
      <c r="I95" s="202">
        <v>0</v>
      </c>
      <c r="J95" s="202"/>
    </row>
    <row r="96" spans="1:10" x14ac:dyDescent="0.2">
      <c r="A96" s="68">
        <v>87</v>
      </c>
      <c r="B96" s="68" t="s">
        <v>244</v>
      </c>
      <c r="C96" s="202">
        <v>681</v>
      </c>
      <c r="D96" s="202">
        <v>654</v>
      </c>
      <c r="E96" s="202">
        <v>681</v>
      </c>
      <c r="F96" s="202">
        <v>656</v>
      </c>
      <c r="G96" s="202">
        <v>0</v>
      </c>
      <c r="H96" s="202">
        <v>-2</v>
      </c>
      <c r="I96" s="202">
        <v>2</v>
      </c>
      <c r="J96" s="202"/>
    </row>
    <row r="97" spans="1:10" x14ac:dyDescent="0.2">
      <c r="A97" s="68">
        <v>104</v>
      </c>
      <c r="B97" s="68" t="s">
        <v>220</v>
      </c>
      <c r="C97" s="202">
        <v>50</v>
      </c>
      <c r="D97" s="202">
        <v>45</v>
      </c>
      <c r="E97" s="202">
        <v>49</v>
      </c>
      <c r="F97" s="202">
        <v>44</v>
      </c>
      <c r="G97" s="202">
        <v>1</v>
      </c>
      <c r="H97" s="202">
        <v>1</v>
      </c>
      <c r="I97" s="202">
        <v>0</v>
      </c>
      <c r="J97" s="202"/>
    </row>
    <row r="98" spans="1:10" x14ac:dyDescent="0.2">
      <c r="A98" s="68">
        <v>115</v>
      </c>
      <c r="B98" s="68" t="s">
        <v>214</v>
      </c>
      <c r="C98" s="202">
        <v>44</v>
      </c>
      <c r="D98" s="202">
        <v>44</v>
      </c>
      <c r="E98" s="202">
        <v>43</v>
      </c>
      <c r="F98" s="202">
        <v>43</v>
      </c>
      <c r="G98" s="202">
        <v>1</v>
      </c>
      <c r="H98" s="202">
        <v>1</v>
      </c>
      <c r="I98" s="202">
        <v>0</v>
      </c>
      <c r="J98" s="202"/>
    </row>
    <row r="99" spans="1:10" x14ac:dyDescent="0.2">
      <c r="A99" s="68">
        <v>116</v>
      </c>
      <c r="B99" s="68" t="s">
        <v>188</v>
      </c>
      <c r="C99" s="202">
        <v>667</v>
      </c>
      <c r="D99" s="202">
        <v>641</v>
      </c>
      <c r="E99" s="202">
        <v>666</v>
      </c>
      <c r="F99" s="202">
        <v>639</v>
      </c>
      <c r="G99" s="202">
        <v>1</v>
      </c>
      <c r="H99" s="202">
        <v>2</v>
      </c>
      <c r="I99" s="202">
        <v>-1</v>
      </c>
      <c r="J99" s="202"/>
    </row>
    <row r="100" spans="1:10" x14ac:dyDescent="0.2">
      <c r="A100" s="68">
        <v>122</v>
      </c>
      <c r="B100" s="68" t="s">
        <v>201</v>
      </c>
      <c r="C100" s="202">
        <v>51</v>
      </c>
      <c r="D100" s="202">
        <v>50</v>
      </c>
      <c r="E100" s="202">
        <v>50</v>
      </c>
      <c r="F100" s="202">
        <v>49</v>
      </c>
      <c r="G100" s="202">
        <v>1</v>
      </c>
      <c r="H100" s="202">
        <v>1</v>
      </c>
      <c r="I100" s="202">
        <v>0</v>
      </c>
      <c r="J100" s="202"/>
    </row>
    <row r="101" spans="1:10" x14ac:dyDescent="0.2">
      <c r="A101" s="68">
        <v>41</v>
      </c>
      <c r="B101" s="68" t="s">
        <v>217</v>
      </c>
      <c r="C101" s="202">
        <v>102</v>
      </c>
      <c r="D101" s="202">
        <v>101</v>
      </c>
      <c r="E101" s="202">
        <v>101</v>
      </c>
      <c r="F101" s="202">
        <v>100</v>
      </c>
      <c r="G101" s="202">
        <v>1</v>
      </c>
      <c r="H101" s="202">
        <v>1</v>
      </c>
      <c r="I101" s="202">
        <v>0</v>
      </c>
      <c r="J101" s="202"/>
    </row>
    <row r="102" spans="1:10" x14ac:dyDescent="0.2">
      <c r="A102" s="68">
        <v>29</v>
      </c>
      <c r="B102" s="68" t="s">
        <v>223</v>
      </c>
      <c r="C102" s="202">
        <v>227</v>
      </c>
      <c r="D102" s="202">
        <v>202</v>
      </c>
      <c r="E102" s="202">
        <v>225</v>
      </c>
      <c r="F102" s="202">
        <v>201</v>
      </c>
      <c r="G102" s="202">
        <v>2</v>
      </c>
      <c r="H102" s="202">
        <v>1</v>
      </c>
      <c r="I102" s="202">
        <v>1</v>
      </c>
      <c r="J102" s="202"/>
    </row>
    <row r="103" spans="1:10" x14ac:dyDescent="0.2">
      <c r="A103" s="68">
        <v>40</v>
      </c>
      <c r="B103" s="68" t="s">
        <v>216</v>
      </c>
      <c r="C103" s="202">
        <v>204</v>
      </c>
      <c r="D103" s="202">
        <v>124</v>
      </c>
      <c r="E103" s="202">
        <v>202</v>
      </c>
      <c r="F103" s="202">
        <v>127</v>
      </c>
      <c r="G103" s="202">
        <v>2</v>
      </c>
      <c r="H103" s="202">
        <v>-3</v>
      </c>
      <c r="I103" s="202">
        <v>5</v>
      </c>
      <c r="J103" s="202"/>
    </row>
    <row r="104" spans="1:10" x14ac:dyDescent="0.2">
      <c r="A104" s="68">
        <v>65</v>
      </c>
      <c r="B104" s="68" t="s">
        <v>208</v>
      </c>
      <c r="C104" s="202">
        <v>571</v>
      </c>
      <c r="D104" s="202">
        <v>563</v>
      </c>
      <c r="E104" s="202">
        <v>569</v>
      </c>
      <c r="F104" s="202">
        <v>558</v>
      </c>
      <c r="G104" s="202">
        <v>2</v>
      </c>
      <c r="H104" s="202">
        <v>5</v>
      </c>
      <c r="I104" s="202">
        <v>-3</v>
      </c>
      <c r="J104" s="202"/>
    </row>
    <row r="105" spans="1:10" x14ac:dyDescent="0.2">
      <c r="A105" s="68">
        <v>54</v>
      </c>
      <c r="B105" s="68" t="s">
        <v>212</v>
      </c>
      <c r="C105" s="202">
        <v>159</v>
      </c>
      <c r="D105" s="202">
        <v>147</v>
      </c>
      <c r="E105" s="202">
        <v>156</v>
      </c>
      <c r="F105" s="202">
        <v>148</v>
      </c>
      <c r="G105" s="202">
        <v>3</v>
      </c>
      <c r="H105" s="202">
        <v>-1</v>
      </c>
      <c r="I105" s="202">
        <v>4</v>
      </c>
      <c r="J105" s="202"/>
    </row>
    <row r="106" spans="1:10" x14ac:dyDescent="0.2">
      <c r="A106" s="68">
        <v>90</v>
      </c>
      <c r="B106" s="68" t="s">
        <v>219</v>
      </c>
      <c r="C106" s="202">
        <v>118</v>
      </c>
      <c r="D106" s="202">
        <v>106</v>
      </c>
      <c r="E106" s="202">
        <v>115</v>
      </c>
      <c r="F106" s="202">
        <v>103</v>
      </c>
      <c r="G106" s="202">
        <v>3</v>
      </c>
      <c r="H106" s="202">
        <v>3</v>
      </c>
      <c r="I106" s="202">
        <v>0</v>
      </c>
      <c r="J106" s="202"/>
    </row>
    <row r="107" spans="1:10" x14ac:dyDescent="0.2">
      <c r="A107" s="68">
        <v>123</v>
      </c>
      <c r="B107" s="68" t="s">
        <v>161</v>
      </c>
      <c r="C107" s="202">
        <v>2333</v>
      </c>
      <c r="D107" s="202">
        <v>2325</v>
      </c>
      <c r="E107" s="202">
        <v>2329</v>
      </c>
      <c r="F107" s="202">
        <v>2322</v>
      </c>
      <c r="G107" s="202">
        <v>4</v>
      </c>
      <c r="H107" s="202">
        <v>3</v>
      </c>
      <c r="I107" s="202">
        <v>1</v>
      </c>
      <c r="J107" s="202"/>
    </row>
    <row r="108" spans="1:10" x14ac:dyDescent="0.2">
      <c r="A108" s="68">
        <v>4</v>
      </c>
      <c r="B108" s="68" t="s">
        <v>207</v>
      </c>
      <c r="C108" s="202">
        <v>92</v>
      </c>
      <c r="D108" s="202">
        <v>74</v>
      </c>
      <c r="E108" s="202">
        <v>88</v>
      </c>
      <c r="F108" s="202">
        <v>70</v>
      </c>
      <c r="G108" s="202">
        <v>4</v>
      </c>
      <c r="H108" s="202">
        <v>4</v>
      </c>
      <c r="I108" s="202">
        <v>0</v>
      </c>
      <c r="J108" s="202"/>
    </row>
    <row r="109" spans="1:10" x14ac:dyDescent="0.2">
      <c r="A109" s="68">
        <v>45</v>
      </c>
      <c r="B109" s="68" t="s">
        <v>211</v>
      </c>
      <c r="C109" s="202">
        <v>597</v>
      </c>
      <c r="D109" s="202">
        <v>590</v>
      </c>
      <c r="E109" s="202">
        <v>592</v>
      </c>
      <c r="F109" s="202">
        <v>586</v>
      </c>
      <c r="G109" s="202">
        <v>5</v>
      </c>
      <c r="H109" s="202">
        <v>4</v>
      </c>
      <c r="I109" s="202">
        <v>1</v>
      </c>
      <c r="J109" s="202"/>
    </row>
    <row r="110" spans="1:10" x14ac:dyDescent="0.2">
      <c r="A110" s="68">
        <v>17</v>
      </c>
      <c r="B110" s="68" t="s">
        <v>215</v>
      </c>
      <c r="C110" s="202">
        <v>359</v>
      </c>
      <c r="D110" s="202">
        <v>316</v>
      </c>
      <c r="E110" s="202">
        <v>353</v>
      </c>
      <c r="F110" s="202">
        <v>314</v>
      </c>
      <c r="G110" s="202">
        <v>6</v>
      </c>
      <c r="H110" s="202">
        <v>2</v>
      </c>
      <c r="I110" s="202">
        <v>4</v>
      </c>
      <c r="J110" s="202"/>
    </row>
    <row r="111" spans="1:10" x14ac:dyDescent="0.2">
      <c r="A111" s="68">
        <v>26</v>
      </c>
      <c r="B111" s="68" t="s">
        <v>245</v>
      </c>
      <c r="C111" s="202">
        <v>120</v>
      </c>
      <c r="D111" s="202">
        <v>106</v>
      </c>
      <c r="E111" s="202">
        <v>113</v>
      </c>
      <c r="F111" s="202">
        <v>101</v>
      </c>
      <c r="G111" s="202">
        <v>7</v>
      </c>
      <c r="H111" s="202">
        <v>5</v>
      </c>
      <c r="I111" s="202">
        <v>2</v>
      </c>
      <c r="J111" s="202"/>
    </row>
    <row r="112" spans="1:10" x14ac:dyDescent="0.2">
      <c r="A112" s="68">
        <v>32</v>
      </c>
      <c r="B112" s="68" t="s">
        <v>196</v>
      </c>
      <c r="C112" s="202">
        <v>184</v>
      </c>
      <c r="D112" s="202">
        <v>146</v>
      </c>
      <c r="E112" s="202">
        <v>177</v>
      </c>
      <c r="F112" s="202">
        <v>139</v>
      </c>
      <c r="G112" s="202">
        <v>7</v>
      </c>
      <c r="H112" s="202">
        <v>7</v>
      </c>
      <c r="I112" s="202">
        <v>0</v>
      </c>
      <c r="J112" s="202"/>
    </row>
    <row r="113" spans="1:10" x14ac:dyDescent="0.2">
      <c r="A113" s="68">
        <v>69</v>
      </c>
      <c r="B113" s="68" t="s">
        <v>230</v>
      </c>
      <c r="C113" s="202">
        <v>19</v>
      </c>
      <c r="D113" s="202">
        <v>17</v>
      </c>
      <c r="E113" s="202">
        <v>12</v>
      </c>
      <c r="F113" s="202">
        <v>10</v>
      </c>
      <c r="G113" s="202">
        <v>7</v>
      </c>
      <c r="H113" s="202">
        <v>7</v>
      </c>
      <c r="I113" s="202">
        <v>0</v>
      </c>
      <c r="J113" s="202"/>
    </row>
    <row r="114" spans="1:10" x14ac:dyDescent="0.2">
      <c r="A114" s="68">
        <v>95</v>
      </c>
      <c r="B114" s="68" t="s">
        <v>172</v>
      </c>
      <c r="C114" s="202">
        <v>563</v>
      </c>
      <c r="D114" s="202">
        <v>385</v>
      </c>
      <c r="E114" s="202">
        <v>554</v>
      </c>
      <c r="F114" s="202">
        <v>381</v>
      </c>
      <c r="G114" s="202">
        <v>9</v>
      </c>
      <c r="H114" s="202">
        <v>4</v>
      </c>
      <c r="I114" s="202">
        <v>5</v>
      </c>
      <c r="J114" s="202"/>
    </row>
    <row r="115" spans="1:10" x14ac:dyDescent="0.2">
      <c r="A115" s="68">
        <v>112</v>
      </c>
      <c r="B115" s="68" t="s">
        <v>260</v>
      </c>
      <c r="C115" s="202">
        <v>511</v>
      </c>
      <c r="D115" s="202">
        <v>500</v>
      </c>
      <c r="E115" s="202">
        <v>496</v>
      </c>
      <c r="F115" s="202">
        <v>486</v>
      </c>
      <c r="G115" s="202">
        <v>15</v>
      </c>
      <c r="H115" s="202">
        <v>14</v>
      </c>
      <c r="I115" s="202">
        <v>1</v>
      </c>
      <c r="J115" s="202"/>
    </row>
    <row r="116" spans="1:10" x14ac:dyDescent="0.2">
      <c r="A116" s="68">
        <v>57</v>
      </c>
      <c r="B116" s="68" t="s">
        <v>225</v>
      </c>
      <c r="C116" s="202">
        <v>142</v>
      </c>
      <c r="D116" s="202">
        <v>124</v>
      </c>
      <c r="E116" s="202">
        <v>127</v>
      </c>
      <c r="F116" s="202">
        <v>118</v>
      </c>
      <c r="G116" s="202">
        <v>15</v>
      </c>
      <c r="H116" s="202">
        <v>6</v>
      </c>
      <c r="I116" s="202">
        <v>9</v>
      </c>
      <c r="J116" s="202"/>
    </row>
    <row r="117" spans="1:10" x14ac:dyDescent="0.2">
      <c r="A117" s="68">
        <v>107</v>
      </c>
      <c r="B117" s="68" t="s">
        <v>265</v>
      </c>
      <c r="C117" s="202">
        <v>376</v>
      </c>
      <c r="D117" s="202">
        <v>85</v>
      </c>
      <c r="E117" s="202">
        <v>353</v>
      </c>
      <c r="F117" s="202">
        <v>77</v>
      </c>
      <c r="G117" s="202">
        <v>23</v>
      </c>
      <c r="H117" s="202">
        <v>8</v>
      </c>
      <c r="I117" s="202">
        <v>15</v>
      </c>
      <c r="J117" s="202"/>
    </row>
    <row r="118" spans="1:10" x14ac:dyDescent="0.2">
      <c r="A118" s="68">
        <v>42</v>
      </c>
      <c r="B118" s="68" t="s">
        <v>186</v>
      </c>
      <c r="C118" s="202">
        <v>990</v>
      </c>
      <c r="D118" s="202">
        <v>947</v>
      </c>
      <c r="E118" s="202">
        <v>965</v>
      </c>
      <c r="F118" s="202">
        <v>920</v>
      </c>
      <c r="G118" s="202">
        <v>25</v>
      </c>
      <c r="H118" s="202">
        <v>27</v>
      </c>
      <c r="I118" s="202">
        <v>-2</v>
      </c>
      <c r="J118" s="202"/>
    </row>
    <row r="119" spans="1:10" x14ac:dyDescent="0.2">
      <c r="A119" s="68">
        <v>61</v>
      </c>
      <c r="B119" s="68" t="s">
        <v>227</v>
      </c>
      <c r="C119" s="202">
        <v>178</v>
      </c>
      <c r="D119" s="202">
        <v>174</v>
      </c>
      <c r="E119" s="202">
        <v>152</v>
      </c>
      <c r="F119" s="202">
        <v>143</v>
      </c>
      <c r="G119" s="202">
        <v>26</v>
      </c>
      <c r="H119" s="202">
        <v>31</v>
      </c>
      <c r="I119" s="202">
        <v>-5</v>
      </c>
      <c r="J119" s="202"/>
    </row>
    <row r="120" spans="1:10" x14ac:dyDescent="0.2">
      <c r="A120" s="68">
        <v>48</v>
      </c>
      <c r="B120" s="68" t="s">
        <v>263</v>
      </c>
      <c r="C120" s="202">
        <v>2057</v>
      </c>
      <c r="D120" s="202">
        <v>1991</v>
      </c>
      <c r="E120" s="202">
        <v>2026</v>
      </c>
      <c r="F120" s="202">
        <v>1969</v>
      </c>
      <c r="G120" s="202">
        <v>31</v>
      </c>
      <c r="H120" s="202">
        <v>22</v>
      </c>
      <c r="I120" s="202">
        <v>9</v>
      </c>
      <c r="J120" s="202"/>
    </row>
    <row r="121" spans="1:10" x14ac:dyDescent="0.2">
      <c r="A121" s="68">
        <v>86</v>
      </c>
      <c r="B121" s="68" t="s">
        <v>166</v>
      </c>
      <c r="C121" s="202">
        <v>2846</v>
      </c>
      <c r="D121" s="202">
        <v>1410</v>
      </c>
      <c r="E121" s="202">
        <v>2798</v>
      </c>
      <c r="F121" s="202">
        <v>1396</v>
      </c>
      <c r="G121" s="202">
        <v>48</v>
      </c>
      <c r="H121" s="202">
        <v>14</v>
      </c>
      <c r="I121" s="202">
        <v>34</v>
      </c>
      <c r="J121" s="202"/>
    </row>
    <row r="122" spans="1:10" x14ac:dyDescent="0.2">
      <c r="A122" s="68">
        <v>5</v>
      </c>
      <c r="B122" s="68" t="s">
        <v>187</v>
      </c>
      <c r="C122" s="202">
        <v>2890</v>
      </c>
      <c r="D122" s="202">
        <v>2348</v>
      </c>
      <c r="E122" s="202">
        <v>2831</v>
      </c>
      <c r="F122" s="202">
        <v>2400</v>
      </c>
      <c r="G122" s="202">
        <v>59</v>
      </c>
      <c r="H122" s="202">
        <v>-52</v>
      </c>
      <c r="I122" s="202">
        <v>111</v>
      </c>
      <c r="J122" s="202"/>
    </row>
    <row r="123" spans="1:10" x14ac:dyDescent="0.2">
      <c r="A123" s="68">
        <v>96</v>
      </c>
      <c r="B123" s="68" t="s">
        <v>205</v>
      </c>
      <c r="C123" s="202">
        <v>520</v>
      </c>
      <c r="D123" s="202">
        <v>450</v>
      </c>
      <c r="E123" s="202">
        <v>459</v>
      </c>
      <c r="F123" s="202">
        <v>414</v>
      </c>
      <c r="G123" s="202">
        <v>61</v>
      </c>
      <c r="H123" s="202">
        <v>36</v>
      </c>
      <c r="I123" s="202">
        <v>25</v>
      </c>
      <c r="J123" s="202"/>
    </row>
    <row r="124" spans="1:10" x14ac:dyDescent="0.2">
      <c r="A124" s="68">
        <v>64</v>
      </c>
      <c r="B124" s="68" t="s">
        <v>256</v>
      </c>
      <c r="C124" s="202">
        <v>627</v>
      </c>
      <c r="D124" s="202">
        <v>510</v>
      </c>
      <c r="E124" s="202">
        <v>556</v>
      </c>
      <c r="F124" s="202">
        <v>457</v>
      </c>
      <c r="G124" s="202">
        <v>71</v>
      </c>
      <c r="H124" s="202">
        <v>53</v>
      </c>
      <c r="I124" s="202">
        <v>18</v>
      </c>
      <c r="J124" s="202"/>
    </row>
    <row r="125" spans="1:10" x14ac:dyDescent="0.2">
      <c r="A125" s="68">
        <v>85</v>
      </c>
      <c r="B125" s="68" t="s">
        <v>164</v>
      </c>
      <c r="C125" s="202">
        <v>7662</v>
      </c>
      <c r="D125" s="202">
        <v>5910</v>
      </c>
      <c r="E125" s="202">
        <v>7488</v>
      </c>
      <c r="F125" s="202">
        <v>5918</v>
      </c>
      <c r="G125" s="202">
        <v>174</v>
      </c>
      <c r="H125" s="202">
        <v>-8</v>
      </c>
      <c r="I125" s="202">
        <v>182</v>
      </c>
      <c r="J125" s="202"/>
    </row>
    <row r="126" spans="1:10" x14ac:dyDescent="0.2">
      <c r="A126" s="68">
        <v>2</v>
      </c>
      <c r="B126" s="68" t="s">
        <v>254</v>
      </c>
      <c r="C126" s="202">
        <v>7288</v>
      </c>
      <c r="D126" s="202">
        <v>5615</v>
      </c>
      <c r="E126" s="202">
        <v>7033</v>
      </c>
      <c r="F126" s="202">
        <v>5646</v>
      </c>
      <c r="G126" s="202">
        <v>255</v>
      </c>
      <c r="H126" s="202">
        <v>-31</v>
      </c>
      <c r="I126" s="202">
        <v>286</v>
      </c>
      <c r="J126" s="202"/>
    </row>
    <row r="127" spans="1:10" x14ac:dyDescent="0.2">
      <c r="A127" s="68">
        <v>66</v>
      </c>
      <c r="B127" s="68" t="s">
        <v>173</v>
      </c>
      <c r="C127" s="202">
        <v>5019</v>
      </c>
      <c r="D127" s="202">
        <v>3274</v>
      </c>
      <c r="E127" s="202">
        <v>4726</v>
      </c>
      <c r="F127" s="202">
        <v>3096</v>
      </c>
      <c r="G127" s="202">
        <v>293</v>
      </c>
      <c r="H127" s="202">
        <v>178</v>
      </c>
      <c r="I127" s="202">
        <v>115</v>
      </c>
      <c r="J127" s="202"/>
    </row>
    <row r="128" spans="1:10" x14ac:dyDescent="0.2">
      <c r="A128" s="68">
        <v>21</v>
      </c>
      <c r="B128" s="68" t="s">
        <v>198</v>
      </c>
      <c r="C128" s="202">
        <v>3357</v>
      </c>
      <c r="D128" s="202">
        <v>2568</v>
      </c>
      <c r="E128" s="202">
        <v>3005</v>
      </c>
      <c r="F128" s="202">
        <v>2565</v>
      </c>
      <c r="G128" s="202">
        <v>352</v>
      </c>
      <c r="H128" s="202">
        <v>3</v>
      </c>
      <c r="I128" s="202">
        <v>349</v>
      </c>
      <c r="J128" s="202"/>
    </row>
    <row r="129" spans="1:10" x14ac:dyDescent="0.2">
      <c r="A129" s="68">
        <v>24</v>
      </c>
      <c r="B129" s="68" t="s">
        <v>176</v>
      </c>
      <c r="C129" s="202">
        <v>2825</v>
      </c>
      <c r="D129" s="202">
        <v>2217</v>
      </c>
      <c r="E129" s="202">
        <v>2391</v>
      </c>
      <c r="F129" s="202">
        <v>2281</v>
      </c>
      <c r="G129" s="202">
        <v>434</v>
      </c>
      <c r="H129" s="202">
        <v>-64</v>
      </c>
      <c r="I129" s="202">
        <v>498</v>
      </c>
      <c r="J129" s="202"/>
    </row>
    <row r="130" spans="1:10" x14ac:dyDescent="0.2">
      <c r="A130" s="68">
        <v>6</v>
      </c>
      <c r="B130" s="68" t="s">
        <v>183</v>
      </c>
      <c r="C130" s="202">
        <v>7390</v>
      </c>
      <c r="D130" s="202">
        <v>6170</v>
      </c>
      <c r="E130" s="202">
        <v>6768</v>
      </c>
      <c r="F130" s="202">
        <v>6239</v>
      </c>
      <c r="G130" s="202">
        <v>622</v>
      </c>
      <c r="H130" s="202">
        <v>-69</v>
      </c>
      <c r="I130" s="202">
        <v>691</v>
      </c>
      <c r="J130" s="202"/>
    </row>
    <row r="131" spans="1:10" x14ac:dyDescent="0.2">
      <c r="A131" s="299">
        <v>83</v>
      </c>
      <c r="B131" s="299" t="s">
        <v>171</v>
      </c>
      <c r="C131" s="300">
        <v>15078</v>
      </c>
      <c r="D131" s="300">
        <v>11404</v>
      </c>
      <c r="E131" s="300">
        <v>14085</v>
      </c>
      <c r="F131" s="300">
        <v>11540</v>
      </c>
      <c r="G131" s="300">
        <v>993</v>
      </c>
      <c r="H131" s="300">
        <v>-136</v>
      </c>
      <c r="I131" s="300">
        <v>1129</v>
      </c>
      <c r="J131" s="202"/>
    </row>
    <row r="133" spans="1:10" x14ac:dyDescent="0.2">
      <c r="G133" s="298">
        <f>35/125</f>
        <v>0.28000000000000003</v>
      </c>
    </row>
    <row r="134" spans="1:10" x14ac:dyDescent="0.2">
      <c r="G134" s="298">
        <f>77/125</f>
        <v>0.61599999999999999</v>
      </c>
    </row>
    <row r="135" spans="1:10" x14ac:dyDescent="0.2">
      <c r="G135" s="202">
        <f>SUM(C127+C128+C126+C124+C131+C129)</f>
        <v>34194</v>
      </c>
    </row>
    <row r="136" spans="1:10" x14ac:dyDescent="0.2">
      <c r="G136" s="68">
        <f>G135/1810884</f>
        <v>1.8882490540531587E-2</v>
      </c>
    </row>
  </sheetData>
  <mergeCells count="1">
    <mergeCell ref="H1:I1"/>
  </mergeCells>
  <hyperlinks>
    <hyperlink ref="H1:I1" location="Index!A1" display="Regresar al Índice" xr:uid="{C3DB24AA-4CAA-44CF-BCD4-5C7CE3B6A676}"/>
  </hyperlinks>
  <pageMargins left="0.7" right="0.7" top="0.75" bottom="0.75" header="0.3" footer="0.3"/>
  <pageSetup paperSize="9" orientation="portrait" horizontalDpi="300" verticalDpi="30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96"/>
  <dimension ref="A1:I149"/>
  <sheetViews>
    <sheetView zoomScaleNormal="100" workbookViewId="0"/>
  </sheetViews>
  <sheetFormatPr baseColWidth="10" defaultRowHeight="14.25" x14ac:dyDescent="0.2"/>
  <cols>
    <col min="1" max="3" width="11.42578125" style="68"/>
    <col min="4" max="4" width="11.42578125" style="202"/>
    <col min="5" max="16384" width="11.42578125" style="68"/>
  </cols>
  <sheetData>
    <row r="1" spans="1:9" x14ac:dyDescent="0.2">
      <c r="A1" s="13" t="s">
        <v>1237</v>
      </c>
      <c r="H1" s="291" t="s">
        <v>38</v>
      </c>
      <c r="I1" s="291"/>
    </row>
    <row r="2" spans="1:9" x14ac:dyDescent="0.2">
      <c r="A2" s="68" t="s">
        <v>152</v>
      </c>
    </row>
    <row r="5" spans="1:9" x14ac:dyDescent="0.2">
      <c r="C5" s="68" t="s">
        <v>1005</v>
      </c>
      <c r="D5" s="202" t="s">
        <v>1006</v>
      </c>
      <c r="E5" s="68" t="s">
        <v>1007</v>
      </c>
      <c r="F5" s="68" t="s">
        <v>1008</v>
      </c>
      <c r="G5" s="68" t="s">
        <v>1009</v>
      </c>
      <c r="H5" s="68" t="s">
        <v>1010</v>
      </c>
    </row>
    <row r="6" spans="1:9" x14ac:dyDescent="0.2">
      <c r="A6" s="68">
        <v>2010</v>
      </c>
      <c r="B6" s="68" t="s">
        <v>1011</v>
      </c>
      <c r="C6" s="297">
        <v>40179</v>
      </c>
      <c r="D6" s="202">
        <v>89351</v>
      </c>
    </row>
    <row r="7" spans="1:9" x14ac:dyDescent="0.2">
      <c r="B7" s="68" t="s">
        <v>814</v>
      </c>
      <c r="C7" s="297">
        <v>40210</v>
      </c>
      <c r="D7" s="202">
        <v>89703</v>
      </c>
      <c r="E7" s="68">
        <v>352</v>
      </c>
      <c r="F7" s="68">
        <v>3.93951942339754E-3</v>
      </c>
    </row>
    <row r="8" spans="1:9" x14ac:dyDescent="0.2">
      <c r="B8" s="68" t="s">
        <v>816</v>
      </c>
      <c r="C8" s="297">
        <v>40238</v>
      </c>
      <c r="D8" s="202">
        <v>90520</v>
      </c>
      <c r="E8" s="68">
        <v>817</v>
      </c>
      <c r="F8" s="68">
        <v>9.1078336287526707E-3</v>
      </c>
    </row>
    <row r="9" spans="1:9" x14ac:dyDescent="0.2">
      <c r="B9" s="68" t="s">
        <v>818</v>
      </c>
      <c r="C9" s="297">
        <v>40269</v>
      </c>
      <c r="D9" s="202">
        <v>89905</v>
      </c>
      <c r="E9" s="68">
        <v>-615</v>
      </c>
      <c r="F9" s="68">
        <v>-6.7940786566504903E-3</v>
      </c>
    </row>
    <row r="10" spans="1:9" x14ac:dyDescent="0.2">
      <c r="B10" s="68" t="s">
        <v>820</v>
      </c>
      <c r="C10" s="297">
        <v>40299</v>
      </c>
      <c r="D10" s="202">
        <v>89665</v>
      </c>
      <c r="E10" s="68">
        <v>-240</v>
      </c>
      <c r="F10" s="68">
        <v>-2.6694844558145E-3</v>
      </c>
    </row>
    <row r="11" spans="1:9" x14ac:dyDescent="0.2">
      <c r="B11" s="68" t="s">
        <v>821</v>
      </c>
      <c r="C11" s="297">
        <v>40330</v>
      </c>
      <c r="D11" s="202">
        <v>89621</v>
      </c>
      <c r="E11" s="68">
        <v>-44</v>
      </c>
      <c r="F11" s="68">
        <v>-4.9071544080747697E-4</v>
      </c>
    </row>
    <row r="12" spans="1:9" x14ac:dyDescent="0.2">
      <c r="B12" s="68" t="s">
        <v>822</v>
      </c>
      <c r="C12" s="297">
        <v>40360</v>
      </c>
      <c r="D12" s="202">
        <v>91916</v>
      </c>
      <c r="E12" s="68">
        <v>2295</v>
      </c>
      <c r="F12" s="68">
        <v>2.5607837448812201E-2</v>
      </c>
    </row>
    <row r="13" spans="1:9" x14ac:dyDescent="0.2">
      <c r="B13" s="68" t="s">
        <v>823</v>
      </c>
      <c r="C13" s="297">
        <v>40391</v>
      </c>
      <c r="D13" s="202">
        <v>90221</v>
      </c>
      <c r="E13" s="68">
        <v>-1695</v>
      </c>
      <c r="F13" s="68">
        <v>-1.84407502502285E-2</v>
      </c>
    </row>
    <row r="14" spans="1:9" x14ac:dyDescent="0.2">
      <c r="B14" s="68" t="s">
        <v>1012</v>
      </c>
      <c r="C14" s="297">
        <v>40422</v>
      </c>
      <c r="D14" s="202">
        <v>89816</v>
      </c>
      <c r="E14" s="68">
        <v>-405</v>
      </c>
      <c r="F14" s="68">
        <v>-4.4889770674233498E-3</v>
      </c>
    </row>
    <row r="15" spans="1:9" x14ac:dyDescent="0.2">
      <c r="B15" s="68" t="s">
        <v>827</v>
      </c>
      <c r="C15" s="297">
        <v>40452</v>
      </c>
      <c r="D15" s="202">
        <v>90818</v>
      </c>
      <c r="E15" s="68">
        <v>1002</v>
      </c>
      <c r="F15" s="68">
        <v>1.1156141444731401E-2</v>
      </c>
    </row>
    <row r="16" spans="1:9" x14ac:dyDescent="0.2">
      <c r="B16" s="68" t="s">
        <v>829</v>
      </c>
      <c r="C16" s="297">
        <v>40483</v>
      </c>
      <c r="D16" s="202">
        <v>92368</v>
      </c>
      <c r="E16" s="68">
        <v>1550</v>
      </c>
      <c r="F16" s="68">
        <v>1.7067101235438E-2</v>
      </c>
    </row>
    <row r="17" spans="1:8" x14ac:dyDescent="0.2">
      <c r="B17" s="68" t="s">
        <v>831</v>
      </c>
      <c r="C17" s="297">
        <v>40513</v>
      </c>
      <c r="D17" s="202">
        <v>92716</v>
      </c>
      <c r="E17" s="68">
        <v>348</v>
      </c>
      <c r="F17" s="68">
        <v>3.7675385414861502E-3</v>
      </c>
    </row>
    <row r="18" spans="1:8" x14ac:dyDescent="0.2">
      <c r="A18" s="68">
        <v>2011</v>
      </c>
      <c r="B18" s="68" t="s">
        <v>1011</v>
      </c>
      <c r="C18" s="297">
        <v>40544</v>
      </c>
      <c r="D18" s="202">
        <v>92287</v>
      </c>
      <c r="E18" s="68">
        <v>-429</v>
      </c>
      <c r="F18" s="68">
        <v>-4.6270330902972202E-3</v>
      </c>
      <c r="G18" s="68">
        <f>D18-D6</f>
        <v>2936</v>
      </c>
      <c r="H18" s="68">
        <f>D18/D6-1</f>
        <v>3.2859173372430162E-2</v>
      </c>
    </row>
    <row r="19" spans="1:8" x14ac:dyDescent="0.2">
      <c r="B19" s="68" t="s">
        <v>814</v>
      </c>
      <c r="C19" s="297">
        <v>40575</v>
      </c>
      <c r="D19" s="202">
        <v>93170</v>
      </c>
      <c r="E19" s="68">
        <v>883</v>
      </c>
      <c r="F19" s="68">
        <v>9.5679781551030203E-3</v>
      </c>
      <c r="G19" s="68">
        <f t="shared" ref="G19:G82" si="0">D19-D7</f>
        <v>3467</v>
      </c>
      <c r="H19" s="68">
        <f t="shared" ref="H19:H82" si="1">D19/D7-1</f>
        <v>3.8649766451512191E-2</v>
      </c>
    </row>
    <row r="20" spans="1:8" x14ac:dyDescent="0.2">
      <c r="B20" s="68" t="s">
        <v>816</v>
      </c>
      <c r="C20" s="297">
        <v>40603</v>
      </c>
      <c r="D20" s="202">
        <v>93253</v>
      </c>
      <c r="E20" s="68">
        <v>83</v>
      </c>
      <c r="F20" s="68">
        <v>8.9084469249756104E-4</v>
      </c>
      <c r="G20" s="68">
        <f t="shared" si="0"/>
        <v>2733</v>
      </c>
      <c r="H20" s="68">
        <f t="shared" si="1"/>
        <v>3.0192222713212535E-2</v>
      </c>
    </row>
    <row r="21" spans="1:8" x14ac:dyDescent="0.2">
      <c r="B21" s="68" t="s">
        <v>818</v>
      </c>
      <c r="C21" s="297">
        <v>40634</v>
      </c>
      <c r="D21" s="202">
        <v>95241</v>
      </c>
      <c r="E21" s="68">
        <v>1988</v>
      </c>
      <c r="F21" s="68">
        <v>2.1318349007538599E-2</v>
      </c>
      <c r="G21" s="68">
        <f t="shared" si="0"/>
        <v>5336</v>
      </c>
      <c r="H21" s="68">
        <f t="shared" si="1"/>
        <v>5.9351537734275039E-2</v>
      </c>
    </row>
    <row r="22" spans="1:8" x14ac:dyDescent="0.2">
      <c r="B22" s="68" t="s">
        <v>820</v>
      </c>
      <c r="C22" s="297">
        <v>40664</v>
      </c>
      <c r="D22" s="202">
        <v>93546</v>
      </c>
      <c r="E22" s="68">
        <v>-1695</v>
      </c>
      <c r="F22" s="68">
        <v>-1.77969571928056E-2</v>
      </c>
      <c r="G22" s="68">
        <f t="shared" si="0"/>
        <v>3881</v>
      </c>
      <c r="H22" s="68">
        <f t="shared" si="1"/>
        <v>4.3283332403948105E-2</v>
      </c>
    </row>
    <row r="23" spans="1:8" x14ac:dyDescent="0.2">
      <c r="B23" s="68" t="s">
        <v>821</v>
      </c>
      <c r="C23" s="297">
        <v>40695</v>
      </c>
      <c r="D23" s="202">
        <v>94570</v>
      </c>
      <c r="E23" s="68">
        <v>1024</v>
      </c>
      <c r="F23" s="68">
        <v>1.0946486220682901E-2</v>
      </c>
      <c r="G23" s="68">
        <f t="shared" si="0"/>
        <v>4949</v>
      </c>
      <c r="H23" s="68">
        <f t="shared" si="1"/>
        <v>5.5221432476763255E-2</v>
      </c>
    </row>
    <row r="24" spans="1:8" x14ac:dyDescent="0.2">
      <c r="B24" s="68" t="s">
        <v>822</v>
      </c>
      <c r="C24" s="297">
        <v>40725</v>
      </c>
      <c r="D24" s="202">
        <v>96131</v>
      </c>
      <c r="E24" s="68">
        <v>1561</v>
      </c>
      <c r="F24" s="68">
        <v>1.6506291635825399E-2</v>
      </c>
      <c r="G24" s="68">
        <f t="shared" si="0"/>
        <v>4215</v>
      </c>
      <c r="H24" s="68">
        <f t="shared" si="1"/>
        <v>4.5857086905435329E-2</v>
      </c>
    </row>
    <row r="25" spans="1:8" x14ac:dyDescent="0.2">
      <c r="B25" s="68" t="s">
        <v>823</v>
      </c>
      <c r="C25" s="297">
        <v>40756</v>
      </c>
      <c r="D25" s="202">
        <v>95340</v>
      </c>
      <c r="E25" s="68">
        <v>-791</v>
      </c>
      <c r="F25" s="68">
        <v>-8.2283550571615703E-3</v>
      </c>
      <c r="G25" s="68">
        <f t="shared" si="0"/>
        <v>5119</v>
      </c>
      <c r="H25" s="68">
        <f t="shared" si="1"/>
        <v>5.6738453353432083E-2</v>
      </c>
    </row>
    <row r="26" spans="1:8" x14ac:dyDescent="0.2">
      <c r="B26" s="68" t="s">
        <v>1012</v>
      </c>
      <c r="C26" s="297">
        <v>40787</v>
      </c>
      <c r="D26" s="202">
        <v>95291</v>
      </c>
      <c r="E26" s="68">
        <v>-49</v>
      </c>
      <c r="F26" s="68">
        <v>-5.1395007342147604E-4</v>
      </c>
      <c r="G26" s="68">
        <f t="shared" si="0"/>
        <v>5475</v>
      </c>
      <c r="H26" s="68">
        <f t="shared" si="1"/>
        <v>6.0957958492918962E-2</v>
      </c>
    </row>
    <row r="27" spans="1:8" x14ac:dyDescent="0.2">
      <c r="B27" s="68" t="s">
        <v>827</v>
      </c>
      <c r="C27" s="297">
        <v>40817</v>
      </c>
      <c r="D27" s="202">
        <v>96616</v>
      </c>
      <c r="E27" s="68">
        <v>1325</v>
      </c>
      <c r="F27" s="68">
        <v>1.3904775896989199E-2</v>
      </c>
      <c r="G27" s="68">
        <f t="shared" si="0"/>
        <v>5798</v>
      </c>
      <c r="H27" s="68">
        <f t="shared" si="1"/>
        <v>6.3841969653592789E-2</v>
      </c>
    </row>
    <row r="28" spans="1:8" x14ac:dyDescent="0.2">
      <c r="B28" s="68" t="s">
        <v>829</v>
      </c>
      <c r="C28" s="297">
        <v>40848</v>
      </c>
      <c r="D28" s="202">
        <v>96831</v>
      </c>
      <c r="E28" s="68">
        <v>215</v>
      </c>
      <c r="F28" s="68">
        <v>2.2253042974249601E-3</v>
      </c>
      <c r="G28" s="68">
        <f t="shared" si="0"/>
        <v>4463</v>
      </c>
      <c r="H28" s="68">
        <f t="shared" si="1"/>
        <v>4.8317599168543168E-2</v>
      </c>
    </row>
    <row r="29" spans="1:8" x14ac:dyDescent="0.2">
      <c r="B29" s="68" t="s">
        <v>831</v>
      </c>
      <c r="C29" s="297">
        <v>40878</v>
      </c>
      <c r="D29" s="202">
        <v>96881</v>
      </c>
      <c r="E29" s="68">
        <v>50</v>
      </c>
      <c r="F29" s="68">
        <v>5.1636356125617201E-4</v>
      </c>
      <c r="G29" s="68">
        <f t="shared" si="0"/>
        <v>4165</v>
      </c>
      <c r="H29" s="68">
        <f t="shared" si="1"/>
        <v>4.4922127788084021E-2</v>
      </c>
    </row>
    <row r="30" spans="1:8" x14ac:dyDescent="0.2">
      <c r="A30" s="68">
        <v>2012</v>
      </c>
      <c r="B30" s="68" t="s">
        <v>1011</v>
      </c>
      <c r="C30" s="297">
        <v>40909</v>
      </c>
      <c r="D30" s="202">
        <v>96290</v>
      </c>
      <c r="E30" s="68">
        <v>-591</v>
      </c>
      <c r="F30" s="68">
        <v>-6.1002673382809496E-3</v>
      </c>
      <c r="G30" s="68">
        <f t="shared" si="0"/>
        <v>4003</v>
      </c>
      <c r="H30" s="68">
        <f t="shared" si="1"/>
        <v>4.3375556687290651E-2</v>
      </c>
    </row>
    <row r="31" spans="1:8" x14ac:dyDescent="0.2">
      <c r="B31" s="68" t="s">
        <v>814</v>
      </c>
      <c r="C31" s="297">
        <v>40940</v>
      </c>
      <c r="D31" s="202">
        <v>96852</v>
      </c>
      <c r="E31" s="68">
        <v>562</v>
      </c>
      <c r="F31" s="68">
        <v>5.8365354657805603E-3</v>
      </c>
      <c r="G31" s="68">
        <f t="shared" si="0"/>
        <v>3682</v>
      </c>
      <c r="H31" s="68">
        <f t="shared" si="1"/>
        <v>3.9519158527423048E-2</v>
      </c>
    </row>
    <row r="32" spans="1:8" x14ac:dyDescent="0.2">
      <c r="B32" s="68" t="s">
        <v>816</v>
      </c>
      <c r="C32" s="297">
        <v>40969</v>
      </c>
      <c r="D32" s="202">
        <v>97945</v>
      </c>
      <c r="E32" s="68">
        <v>1093</v>
      </c>
      <c r="F32" s="68">
        <v>1.12852599843059E-2</v>
      </c>
      <c r="G32" s="68">
        <f t="shared" si="0"/>
        <v>4692</v>
      </c>
      <c r="H32" s="68">
        <f t="shared" si="1"/>
        <v>5.03147351827824E-2</v>
      </c>
    </row>
    <row r="33" spans="1:8" x14ac:dyDescent="0.2">
      <c r="B33" s="68" t="s">
        <v>818</v>
      </c>
      <c r="C33" s="297">
        <v>41000</v>
      </c>
      <c r="D33" s="202">
        <v>97832</v>
      </c>
      <c r="E33" s="68">
        <v>-113</v>
      </c>
      <c r="F33" s="68">
        <v>-1.15370871407428E-3</v>
      </c>
      <c r="G33" s="68">
        <f t="shared" si="0"/>
        <v>2591</v>
      </c>
      <c r="H33" s="68">
        <f t="shared" si="1"/>
        <v>2.720467025755724E-2</v>
      </c>
    </row>
    <row r="34" spans="1:8" x14ac:dyDescent="0.2">
      <c r="B34" s="68" t="s">
        <v>820</v>
      </c>
      <c r="C34" s="297">
        <v>41030</v>
      </c>
      <c r="D34" s="202">
        <v>97761</v>
      </c>
      <c r="E34" s="68">
        <v>-71</v>
      </c>
      <c r="F34" s="68">
        <v>-7.2573391119468101E-4</v>
      </c>
      <c r="G34" s="68">
        <f t="shared" si="0"/>
        <v>4215</v>
      </c>
      <c r="H34" s="68">
        <f t="shared" si="1"/>
        <v>4.5058046308767974E-2</v>
      </c>
    </row>
    <row r="35" spans="1:8" x14ac:dyDescent="0.2">
      <c r="B35" s="68" t="s">
        <v>821</v>
      </c>
      <c r="C35" s="297">
        <v>41061</v>
      </c>
      <c r="D35" s="202">
        <v>97651</v>
      </c>
      <c r="E35" s="68">
        <v>-110</v>
      </c>
      <c r="F35" s="68">
        <v>-1.12519307290226E-3</v>
      </c>
      <c r="G35" s="68">
        <f t="shared" si="0"/>
        <v>3081</v>
      </c>
      <c r="H35" s="68">
        <f t="shared" si="1"/>
        <v>3.2579041979486023E-2</v>
      </c>
    </row>
    <row r="36" spans="1:8" x14ac:dyDescent="0.2">
      <c r="B36" s="68" t="s">
        <v>822</v>
      </c>
      <c r="C36" s="297">
        <v>41091</v>
      </c>
      <c r="D36" s="202">
        <v>98663</v>
      </c>
      <c r="E36" s="68">
        <v>1012</v>
      </c>
      <c r="F36" s="68">
        <v>1.0363437138380499E-2</v>
      </c>
      <c r="G36" s="68">
        <f t="shared" si="0"/>
        <v>2532</v>
      </c>
      <c r="H36" s="68">
        <f t="shared" si="1"/>
        <v>2.6339058160218976E-2</v>
      </c>
    </row>
    <row r="37" spans="1:8" x14ac:dyDescent="0.2">
      <c r="B37" s="68" t="s">
        <v>823</v>
      </c>
      <c r="C37" s="297">
        <v>41122</v>
      </c>
      <c r="D37" s="202">
        <v>96803</v>
      </c>
      <c r="E37" s="68">
        <v>-1860</v>
      </c>
      <c r="F37" s="68">
        <v>-1.8852051934362499E-2</v>
      </c>
      <c r="G37" s="68">
        <f t="shared" si="0"/>
        <v>1463</v>
      </c>
      <c r="H37" s="68">
        <f t="shared" si="1"/>
        <v>1.5345080763582875E-2</v>
      </c>
    </row>
    <row r="38" spans="1:8" x14ac:dyDescent="0.2">
      <c r="B38" s="68" t="s">
        <v>1012</v>
      </c>
      <c r="C38" s="297">
        <v>41153</v>
      </c>
      <c r="D38" s="202">
        <v>96687</v>
      </c>
      <c r="E38" s="68">
        <v>-116</v>
      </c>
      <c r="F38" s="68">
        <v>-1.19830996973236E-3</v>
      </c>
      <c r="G38" s="68">
        <f t="shared" si="0"/>
        <v>1396</v>
      </c>
      <c r="H38" s="68">
        <f t="shared" si="1"/>
        <v>1.4649862001658187E-2</v>
      </c>
    </row>
    <row r="39" spans="1:8" x14ac:dyDescent="0.2">
      <c r="B39" s="68" t="s">
        <v>827</v>
      </c>
      <c r="C39" s="297">
        <v>41183</v>
      </c>
      <c r="D39" s="202">
        <v>97158</v>
      </c>
      <c r="E39" s="68">
        <v>471</v>
      </c>
      <c r="F39" s="68">
        <v>4.87138912159857E-3</v>
      </c>
      <c r="G39" s="68">
        <f t="shared" si="0"/>
        <v>542</v>
      </c>
      <c r="H39" s="68">
        <f t="shared" si="1"/>
        <v>5.609836880019925E-3</v>
      </c>
    </row>
    <row r="40" spans="1:8" x14ac:dyDescent="0.2">
      <c r="B40" s="68" t="s">
        <v>829</v>
      </c>
      <c r="C40" s="297">
        <v>41214</v>
      </c>
      <c r="D40" s="202">
        <v>97966</v>
      </c>
      <c r="E40" s="68">
        <v>808</v>
      </c>
      <c r="F40" s="68">
        <v>8.3163506865107095E-3</v>
      </c>
      <c r="G40" s="68">
        <f t="shared" si="0"/>
        <v>1135</v>
      </c>
      <c r="H40" s="68">
        <f t="shared" si="1"/>
        <v>1.1721452840515845E-2</v>
      </c>
    </row>
    <row r="41" spans="1:8" x14ac:dyDescent="0.2">
      <c r="B41" s="68" t="s">
        <v>831</v>
      </c>
      <c r="C41" s="297">
        <v>41244</v>
      </c>
      <c r="D41" s="202">
        <v>98013</v>
      </c>
      <c r="E41" s="68">
        <v>47</v>
      </c>
      <c r="F41" s="68">
        <v>4.7975828348611999E-4</v>
      </c>
      <c r="G41" s="68">
        <f t="shared" si="0"/>
        <v>1132</v>
      </c>
      <c r="H41" s="68">
        <f t="shared" si="1"/>
        <v>1.1684437609025489E-2</v>
      </c>
    </row>
    <row r="42" spans="1:8" x14ac:dyDescent="0.2">
      <c r="A42" s="68">
        <v>2013</v>
      </c>
      <c r="B42" s="68" t="s">
        <v>1011</v>
      </c>
      <c r="C42" s="297">
        <v>41275</v>
      </c>
      <c r="D42" s="202">
        <v>96770</v>
      </c>
      <c r="E42" s="68">
        <v>-1243</v>
      </c>
      <c r="F42" s="68">
        <v>-1.26819911644374E-2</v>
      </c>
      <c r="G42" s="68">
        <f t="shared" si="0"/>
        <v>480</v>
      </c>
      <c r="H42" s="68">
        <f t="shared" si="1"/>
        <v>4.984941323086467E-3</v>
      </c>
    </row>
    <row r="43" spans="1:8" x14ac:dyDescent="0.2">
      <c r="B43" s="68" t="s">
        <v>814</v>
      </c>
      <c r="C43" s="297">
        <v>41306</v>
      </c>
      <c r="D43" s="202">
        <v>96941</v>
      </c>
      <c r="E43" s="68">
        <v>171</v>
      </c>
      <c r="F43" s="68">
        <v>1.7670765733182E-3</v>
      </c>
      <c r="G43" s="68">
        <f t="shared" si="0"/>
        <v>89</v>
      </c>
      <c r="H43" s="68">
        <f t="shared" si="1"/>
        <v>9.1892784867630972E-4</v>
      </c>
    </row>
    <row r="44" spans="1:8" x14ac:dyDescent="0.2">
      <c r="B44" s="68" t="s">
        <v>816</v>
      </c>
      <c r="C44" s="297">
        <v>41334</v>
      </c>
      <c r="D44" s="202">
        <v>99671</v>
      </c>
      <c r="E44" s="68">
        <v>2730</v>
      </c>
      <c r="F44" s="68">
        <v>2.8161459031782202E-2</v>
      </c>
      <c r="G44" s="68">
        <f t="shared" si="0"/>
        <v>1726</v>
      </c>
      <c r="H44" s="68">
        <f t="shared" si="1"/>
        <v>1.7622134871611683E-2</v>
      </c>
    </row>
    <row r="45" spans="1:8" x14ac:dyDescent="0.2">
      <c r="B45" s="68" t="s">
        <v>818</v>
      </c>
      <c r="C45" s="297">
        <v>41365</v>
      </c>
      <c r="D45" s="202">
        <v>98503</v>
      </c>
      <c r="E45" s="68">
        <v>-1168</v>
      </c>
      <c r="F45" s="68">
        <v>-1.1718554042800901E-2</v>
      </c>
      <c r="G45" s="68">
        <f t="shared" si="0"/>
        <v>671</v>
      </c>
      <c r="H45" s="68">
        <f t="shared" si="1"/>
        <v>6.8586965410091238E-3</v>
      </c>
    </row>
    <row r="46" spans="1:8" x14ac:dyDescent="0.2">
      <c r="B46" s="68" t="s">
        <v>820</v>
      </c>
      <c r="C46" s="297">
        <v>41395</v>
      </c>
      <c r="D46" s="202">
        <v>98384</v>
      </c>
      <c r="E46" s="68">
        <v>-119</v>
      </c>
      <c r="F46" s="68">
        <v>-1.20808503294312E-3</v>
      </c>
      <c r="G46" s="68">
        <f t="shared" si="0"/>
        <v>623</v>
      </c>
      <c r="H46" s="68">
        <f t="shared" si="1"/>
        <v>6.37268440380101E-3</v>
      </c>
    </row>
    <row r="47" spans="1:8" x14ac:dyDescent="0.2">
      <c r="B47" s="68" t="s">
        <v>821</v>
      </c>
      <c r="C47" s="297">
        <v>41426</v>
      </c>
      <c r="D47" s="202">
        <v>99108</v>
      </c>
      <c r="E47" s="68">
        <v>724</v>
      </c>
      <c r="F47" s="68">
        <v>7.35892014961781E-3</v>
      </c>
      <c r="G47" s="68">
        <f t="shared" si="0"/>
        <v>1457</v>
      </c>
      <c r="H47" s="68">
        <f t="shared" si="1"/>
        <v>1.4920482125118983E-2</v>
      </c>
    </row>
    <row r="48" spans="1:8" x14ac:dyDescent="0.2">
      <c r="B48" s="68" t="s">
        <v>822</v>
      </c>
      <c r="C48" s="297">
        <v>41456</v>
      </c>
      <c r="D48" s="202">
        <v>101334</v>
      </c>
      <c r="E48" s="68">
        <v>2226</v>
      </c>
      <c r="F48" s="68">
        <v>2.2460346288896999E-2</v>
      </c>
      <c r="G48" s="68">
        <f t="shared" si="0"/>
        <v>2671</v>
      </c>
      <c r="H48" s="68">
        <f t="shared" si="1"/>
        <v>2.7071951998216104E-2</v>
      </c>
    </row>
    <row r="49" spans="1:8" x14ac:dyDescent="0.2">
      <c r="B49" s="68" t="s">
        <v>823</v>
      </c>
      <c r="C49" s="297">
        <v>41487</v>
      </c>
      <c r="D49" s="202">
        <v>100913</v>
      </c>
      <c r="E49" s="68">
        <v>-421</v>
      </c>
      <c r="F49" s="68">
        <v>-4.1545779304083003E-3</v>
      </c>
      <c r="G49" s="68">
        <f t="shared" si="0"/>
        <v>4110</v>
      </c>
      <c r="H49" s="68">
        <f t="shared" si="1"/>
        <v>4.2457361858620146E-2</v>
      </c>
    </row>
    <row r="50" spans="1:8" x14ac:dyDescent="0.2">
      <c r="B50" s="68" t="s">
        <v>1012</v>
      </c>
      <c r="C50" s="297">
        <v>41518</v>
      </c>
      <c r="D50" s="202">
        <v>100297</v>
      </c>
      <c r="E50" s="68">
        <v>-616</v>
      </c>
      <c r="F50" s="68">
        <v>-6.1042680328600198E-3</v>
      </c>
      <c r="G50" s="68">
        <f t="shared" si="0"/>
        <v>3610</v>
      </c>
      <c r="H50" s="68">
        <f t="shared" si="1"/>
        <v>3.733697394685942E-2</v>
      </c>
    </row>
    <row r="51" spans="1:8" x14ac:dyDescent="0.2">
      <c r="B51" s="68" t="s">
        <v>827</v>
      </c>
      <c r="C51" s="297">
        <v>41548</v>
      </c>
      <c r="D51" s="202">
        <v>101086</v>
      </c>
      <c r="E51" s="68">
        <v>789</v>
      </c>
      <c r="F51" s="68">
        <v>7.8666360908104006E-3</v>
      </c>
      <c r="G51" s="68">
        <f t="shared" si="0"/>
        <v>3928</v>
      </c>
      <c r="H51" s="68">
        <f t="shared" si="1"/>
        <v>4.04289919512546E-2</v>
      </c>
    </row>
    <row r="52" spans="1:8" x14ac:dyDescent="0.2">
      <c r="B52" s="68" t="s">
        <v>829</v>
      </c>
      <c r="C52" s="297">
        <v>41579</v>
      </c>
      <c r="D52" s="202">
        <v>102887</v>
      </c>
      <c r="E52" s="68">
        <v>1801</v>
      </c>
      <c r="F52" s="68">
        <v>1.78165126723779E-2</v>
      </c>
      <c r="G52" s="68">
        <f t="shared" si="0"/>
        <v>4921</v>
      </c>
      <c r="H52" s="68">
        <f t="shared" si="1"/>
        <v>5.0231713043300763E-2</v>
      </c>
    </row>
    <row r="53" spans="1:8" x14ac:dyDescent="0.2">
      <c r="B53" s="68" t="s">
        <v>831</v>
      </c>
      <c r="C53" s="297">
        <v>41609</v>
      </c>
      <c r="D53" s="202">
        <v>103019</v>
      </c>
      <c r="E53" s="68">
        <v>132</v>
      </c>
      <c r="F53" s="68">
        <v>1.28296091828894E-3</v>
      </c>
      <c r="G53" s="68">
        <f t="shared" si="0"/>
        <v>5006</v>
      </c>
      <c r="H53" s="68">
        <f t="shared" si="1"/>
        <v>5.1074857416873343E-2</v>
      </c>
    </row>
    <row r="54" spans="1:8" x14ac:dyDescent="0.2">
      <c r="A54" s="68">
        <v>2014</v>
      </c>
      <c r="B54" s="68" t="s">
        <v>1011</v>
      </c>
      <c r="C54" s="297">
        <v>41640</v>
      </c>
      <c r="D54" s="202">
        <v>102451</v>
      </c>
      <c r="E54" s="68">
        <v>-568</v>
      </c>
      <c r="F54" s="68">
        <v>-5.5135460449042802E-3</v>
      </c>
      <c r="G54" s="68">
        <f t="shared" si="0"/>
        <v>5681</v>
      </c>
      <c r="H54" s="68">
        <f t="shared" si="1"/>
        <v>5.8706210602459397E-2</v>
      </c>
    </row>
    <row r="55" spans="1:8" x14ac:dyDescent="0.2">
      <c r="B55" s="68" t="s">
        <v>814</v>
      </c>
      <c r="C55" s="297">
        <v>41671</v>
      </c>
      <c r="D55" s="202">
        <v>103285</v>
      </c>
      <c r="E55" s="68">
        <v>834</v>
      </c>
      <c r="F55" s="68">
        <v>8.1404769109134599E-3</v>
      </c>
      <c r="G55" s="68">
        <f t="shared" si="0"/>
        <v>6344</v>
      </c>
      <c r="H55" s="68">
        <f t="shared" si="1"/>
        <v>6.5441866702427243E-2</v>
      </c>
    </row>
    <row r="56" spans="1:8" x14ac:dyDescent="0.2">
      <c r="B56" s="68" t="s">
        <v>816</v>
      </c>
      <c r="C56" s="297">
        <v>41699</v>
      </c>
      <c r="D56" s="202">
        <v>103377</v>
      </c>
      <c r="E56" s="68">
        <v>92</v>
      </c>
      <c r="F56" s="68">
        <v>8.9073921673032996E-4</v>
      </c>
      <c r="G56" s="68">
        <f t="shared" si="0"/>
        <v>3706</v>
      </c>
      <c r="H56" s="68">
        <f t="shared" si="1"/>
        <v>3.7182329865256714E-2</v>
      </c>
    </row>
    <row r="57" spans="1:8" x14ac:dyDescent="0.2">
      <c r="B57" s="68" t="s">
        <v>818</v>
      </c>
      <c r="C57" s="297">
        <v>41730</v>
      </c>
      <c r="D57" s="202">
        <v>102478</v>
      </c>
      <c r="E57" s="68">
        <v>-899</v>
      </c>
      <c r="F57" s="68">
        <v>-8.6963251013281208E-3</v>
      </c>
      <c r="G57" s="68">
        <f t="shared" si="0"/>
        <v>3975</v>
      </c>
      <c r="H57" s="68">
        <f t="shared" si="1"/>
        <v>4.0354100890328315E-2</v>
      </c>
    </row>
    <row r="58" spans="1:8" x14ac:dyDescent="0.2">
      <c r="B58" s="68" t="s">
        <v>820</v>
      </c>
      <c r="C58" s="297">
        <v>41760</v>
      </c>
      <c r="D58" s="202">
        <v>101820</v>
      </c>
      <c r="E58" s="68">
        <v>-658</v>
      </c>
      <c r="F58" s="68">
        <v>-6.4208903374383102E-3</v>
      </c>
      <c r="G58" s="68">
        <f t="shared" si="0"/>
        <v>3436</v>
      </c>
      <c r="H58" s="68">
        <f t="shared" si="1"/>
        <v>3.4924377947633811E-2</v>
      </c>
    </row>
    <row r="59" spans="1:8" x14ac:dyDescent="0.2">
      <c r="B59" s="68" t="s">
        <v>821</v>
      </c>
      <c r="C59" s="297">
        <v>41791</v>
      </c>
      <c r="D59" s="202">
        <v>102687</v>
      </c>
      <c r="E59" s="68">
        <v>867</v>
      </c>
      <c r="F59" s="68">
        <v>8.5150265173836708E-3</v>
      </c>
      <c r="G59" s="68">
        <f t="shared" si="0"/>
        <v>3579</v>
      </c>
      <c r="H59" s="68">
        <f t="shared" si="1"/>
        <v>3.6112120111393642E-2</v>
      </c>
    </row>
    <row r="60" spans="1:8" x14ac:dyDescent="0.2">
      <c r="B60" s="68" t="s">
        <v>822</v>
      </c>
      <c r="C60" s="297">
        <v>41821</v>
      </c>
      <c r="D60" s="202">
        <v>104338</v>
      </c>
      <c r="E60" s="68">
        <v>1651</v>
      </c>
      <c r="F60" s="68">
        <v>1.6077984555006999E-2</v>
      </c>
      <c r="G60" s="68">
        <f t="shared" si="0"/>
        <v>3004</v>
      </c>
      <c r="H60" s="68">
        <f t="shared" si="1"/>
        <v>2.9644541812224867E-2</v>
      </c>
    </row>
    <row r="61" spans="1:8" x14ac:dyDescent="0.2">
      <c r="B61" s="68" t="s">
        <v>823</v>
      </c>
      <c r="C61" s="297">
        <v>41852</v>
      </c>
      <c r="D61" s="202">
        <v>103425</v>
      </c>
      <c r="E61" s="68">
        <v>-913</v>
      </c>
      <c r="F61" s="68">
        <v>-8.7504073300235206E-3</v>
      </c>
      <c r="G61" s="68">
        <f t="shared" si="0"/>
        <v>2512</v>
      </c>
      <c r="H61" s="68">
        <f t="shared" si="1"/>
        <v>2.4892729380753709E-2</v>
      </c>
    </row>
    <row r="62" spans="1:8" x14ac:dyDescent="0.2">
      <c r="B62" s="68" t="s">
        <v>1012</v>
      </c>
      <c r="C62" s="297">
        <v>41883</v>
      </c>
      <c r="D62" s="202">
        <v>102522</v>
      </c>
      <c r="E62" s="68">
        <v>-903</v>
      </c>
      <c r="F62" s="68">
        <v>-8.73096446700505E-3</v>
      </c>
      <c r="G62" s="68">
        <f t="shared" si="0"/>
        <v>2225</v>
      </c>
      <c r="H62" s="68">
        <f t="shared" si="1"/>
        <v>2.2184113183844056E-2</v>
      </c>
    </row>
    <row r="63" spans="1:8" x14ac:dyDescent="0.2">
      <c r="B63" s="68" t="s">
        <v>827</v>
      </c>
      <c r="C63" s="297">
        <v>41913</v>
      </c>
      <c r="D63" s="202">
        <v>103567</v>
      </c>
      <c r="E63" s="68">
        <v>1045</v>
      </c>
      <c r="F63" s="68">
        <v>1.01929341994889E-2</v>
      </c>
      <c r="G63" s="68">
        <f t="shared" si="0"/>
        <v>2481</v>
      </c>
      <c r="H63" s="68">
        <f t="shared" si="1"/>
        <v>2.4543458045624522E-2</v>
      </c>
    </row>
    <row r="64" spans="1:8" x14ac:dyDescent="0.2">
      <c r="B64" s="68" t="s">
        <v>829</v>
      </c>
      <c r="C64" s="297">
        <v>41944</v>
      </c>
      <c r="D64" s="202">
        <v>105983</v>
      </c>
      <c r="E64" s="68">
        <v>2416</v>
      </c>
      <c r="F64" s="68">
        <v>2.33278940202961E-2</v>
      </c>
      <c r="G64" s="68">
        <f t="shared" si="0"/>
        <v>3096</v>
      </c>
      <c r="H64" s="68">
        <f t="shared" si="1"/>
        <v>3.0091265174414739E-2</v>
      </c>
    </row>
    <row r="65" spans="1:8" x14ac:dyDescent="0.2">
      <c r="B65" s="68" t="s">
        <v>831</v>
      </c>
      <c r="C65" s="297">
        <v>41974</v>
      </c>
      <c r="D65" s="202">
        <v>106180</v>
      </c>
      <c r="E65" s="68">
        <v>197</v>
      </c>
      <c r="F65" s="68">
        <v>1.8587886736551899E-3</v>
      </c>
      <c r="G65" s="68">
        <f t="shared" si="0"/>
        <v>3161</v>
      </c>
      <c r="H65" s="68">
        <f t="shared" si="1"/>
        <v>3.0683660295673709E-2</v>
      </c>
    </row>
    <row r="66" spans="1:8" x14ac:dyDescent="0.2">
      <c r="A66" s="68">
        <v>2015</v>
      </c>
      <c r="B66" s="68" t="s">
        <v>1011</v>
      </c>
      <c r="C66" s="297">
        <v>42005</v>
      </c>
      <c r="D66" s="202">
        <v>105324</v>
      </c>
      <c r="E66" s="68">
        <v>-856</v>
      </c>
      <c r="F66" s="68">
        <v>-8.0617818798267606E-3</v>
      </c>
      <c r="G66" s="68">
        <f t="shared" si="0"/>
        <v>2873</v>
      </c>
      <c r="H66" s="68">
        <f t="shared" si="1"/>
        <v>2.804267405881844E-2</v>
      </c>
    </row>
    <row r="67" spans="1:8" x14ac:dyDescent="0.2">
      <c r="B67" s="68" t="s">
        <v>814</v>
      </c>
      <c r="C67" s="297">
        <v>42036</v>
      </c>
      <c r="D67" s="202">
        <v>106367</v>
      </c>
      <c r="E67" s="68">
        <v>1043</v>
      </c>
      <c r="F67" s="68">
        <v>9.9027761953591805E-3</v>
      </c>
      <c r="G67" s="68">
        <f t="shared" si="0"/>
        <v>3082</v>
      </c>
      <c r="H67" s="68">
        <f t="shared" si="1"/>
        <v>2.9839763760468596E-2</v>
      </c>
    </row>
    <row r="68" spans="1:8" x14ac:dyDescent="0.2">
      <c r="B68" s="68" t="s">
        <v>816</v>
      </c>
      <c r="C68" s="297">
        <v>42064</v>
      </c>
      <c r="D68" s="202">
        <v>106891</v>
      </c>
      <c r="E68" s="68">
        <v>524</v>
      </c>
      <c r="F68" s="68">
        <v>4.9263399362584597E-3</v>
      </c>
      <c r="G68" s="68">
        <f t="shared" si="0"/>
        <v>3514</v>
      </c>
      <c r="H68" s="68">
        <f t="shared" si="1"/>
        <v>3.399208721475766E-2</v>
      </c>
    </row>
    <row r="69" spans="1:8" x14ac:dyDescent="0.2">
      <c r="B69" s="68" t="s">
        <v>818</v>
      </c>
      <c r="C69" s="297">
        <v>42095</v>
      </c>
      <c r="D69" s="202">
        <v>107285</v>
      </c>
      <c r="E69" s="68">
        <v>394</v>
      </c>
      <c r="F69" s="68">
        <v>3.6859978856966799E-3</v>
      </c>
      <c r="G69" s="68">
        <f t="shared" si="0"/>
        <v>4807</v>
      </c>
      <c r="H69" s="68">
        <f t="shared" si="1"/>
        <v>4.6907628954507397E-2</v>
      </c>
    </row>
    <row r="70" spans="1:8" x14ac:dyDescent="0.2">
      <c r="B70" s="68" t="s">
        <v>820</v>
      </c>
      <c r="C70" s="297">
        <v>42125</v>
      </c>
      <c r="D70" s="202">
        <v>106928</v>
      </c>
      <c r="E70" s="68">
        <v>-357</v>
      </c>
      <c r="F70" s="68">
        <v>-3.3275854033648598E-3</v>
      </c>
      <c r="G70" s="68">
        <f t="shared" si="0"/>
        <v>5108</v>
      </c>
      <c r="H70" s="68">
        <f t="shared" si="1"/>
        <v>5.0166961304262347E-2</v>
      </c>
    </row>
    <row r="71" spans="1:8" x14ac:dyDescent="0.2">
      <c r="B71" s="68" t="s">
        <v>821</v>
      </c>
      <c r="C71" s="297">
        <v>42156</v>
      </c>
      <c r="D71" s="202">
        <v>106609</v>
      </c>
      <c r="E71" s="68">
        <v>-319</v>
      </c>
      <c r="F71" s="68">
        <v>-2.9833158761035602E-3</v>
      </c>
      <c r="G71" s="68">
        <f t="shared" si="0"/>
        <v>3922</v>
      </c>
      <c r="H71" s="68">
        <f t="shared" si="1"/>
        <v>3.819373435780582E-2</v>
      </c>
    </row>
    <row r="72" spans="1:8" x14ac:dyDescent="0.2">
      <c r="B72" s="68" t="s">
        <v>822</v>
      </c>
      <c r="C72" s="297">
        <v>42186</v>
      </c>
      <c r="D72" s="202">
        <v>108348</v>
      </c>
      <c r="E72" s="68">
        <v>1739</v>
      </c>
      <c r="F72" s="68">
        <v>1.6311943644532902E-2</v>
      </c>
      <c r="G72" s="68">
        <f t="shared" si="0"/>
        <v>4010</v>
      </c>
      <c r="H72" s="68">
        <f t="shared" si="1"/>
        <v>3.8432785753991894E-2</v>
      </c>
    </row>
    <row r="73" spans="1:8" x14ac:dyDescent="0.2">
      <c r="B73" s="68" t="s">
        <v>823</v>
      </c>
      <c r="C73" s="297">
        <v>42217</v>
      </c>
      <c r="D73" s="202">
        <v>108082</v>
      </c>
      <c r="E73" s="68">
        <v>-266</v>
      </c>
      <c r="F73" s="68">
        <v>-2.45505223908149E-3</v>
      </c>
      <c r="G73" s="68">
        <f t="shared" si="0"/>
        <v>4657</v>
      </c>
      <c r="H73" s="68">
        <f t="shared" si="1"/>
        <v>4.5027797921199042E-2</v>
      </c>
    </row>
    <row r="74" spans="1:8" x14ac:dyDescent="0.2">
      <c r="B74" s="68" t="s">
        <v>1012</v>
      </c>
      <c r="C74" s="297">
        <v>42248</v>
      </c>
      <c r="D74" s="202">
        <v>108492</v>
      </c>
      <c r="E74" s="68">
        <v>410</v>
      </c>
      <c r="F74" s="68">
        <v>3.7934161099906199E-3</v>
      </c>
      <c r="G74" s="68">
        <f t="shared" si="0"/>
        <v>5970</v>
      </c>
      <c r="H74" s="68">
        <f t="shared" si="1"/>
        <v>5.8231403991338526E-2</v>
      </c>
    </row>
    <row r="75" spans="1:8" x14ac:dyDescent="0.2">
      <c r="B75" s="68" t="s">
        <v>827</v>
      </c>
      <c r="C75" s="297">
        <v>42278</v>
      </c>
      <c r="D75" s="202">
        <v>110258</v>
      </c>
      <c r="E75" s="68">
        <v>1766</v>
      </c>
      <c r="F75" s="68">
        <v>1.6277697894775602E-2</v>
      </c>
      <c r="G75" s="68">
        <f t="shared" si="0"/>
        <v>6691</v>
      </c>
      <c r="H75" s="68">
        <f t="shared" si="1"/>
        <v>6.4605521063659355E-2</v>
      </c>
    </row>
    <row r="76" spans="1:8" x14ac:dyDescent="0.2">
      <c r="B76" s="68" t="s">
        <v>829</v>
      </c>
      <c r="C76" s="297">
        <v>42309</v>
      </c>
      <c r="D76" s="202">
        <v>112567</v>
      </c>
      <c r="E76" s="68">
        <v>2309</v>
      </c>
      <c r="F76" s="68">
        <v>2.0941791071849701E-2</v>
      </c>
      <c r="G76" s="68">
        <f t="shared" si="0"/>
        <v>6584</v>
      </c>
      <c r="H76" s="68">
        <f t="shared" si="1"/>
        <v>6.2123170697187202E-2</v>
      </c>
    </row>
    <row r="77" spans="1:8" x14ac:dyDescent="0.2">
      <c r="B77" s="68" t="s">
        <v>831</v>
      </c>
      <c r="C77" s="297">
        <v>42339</v>
      </c>
      <c r="D77" s="202">
        <v>112703</v>
      </c>
      <c r="E77" s="68">
        <v>136</v>
      </c>
      <c r="F77" s="68">
        <v>1.20816935691637E-3</v>
      </c>
      <c r="G77" s="68">
        <f t="shared" si="0"/>
        <v>6523</v>
      </c>
      <c r="H77" s="68">
        <f t="shared" si="1"/>
        <v>6.1433414955735621E-2</v>
      </c>
    </row>
    <row r="78" spans="1:8" x14ac:dyDescent="0.2">
      <c r="A78" s="68">
        <v>2016</v>
      </c>
      <c r="B78" s="68" t="s">
        <v>1011</v>
      </c>
      <c r="C78" s="297">
        <v>42370</v>
      </c>
      <c r="D78" s="202">
        <v>112089</v>
      </c>
      <c r="E78" s="68">
        <v>-614</v>
      </c>
      <c r="F78" s="68">
        <v>-5.4479472596115101E-3</v>
      </c>
      <c r="G78" s="68">
        <f t="shared" si="0"/>
        <v>6765</v>
      </c>
      <c r="H78" s="68">
        <f t="shared" si="1"/>
        <v>6.4230374843340599E-2</v>
      </c>
    </row>
    <row r="79" spans="1:8" x14ac:dyDescent="0.2">
      <c r="B79" s="68" t="s">
        <v>814</v>
      </c>
      <c r="C79" s="297">
        <v>42401</v>
      </c>
      <c r="D79" s="202">
        <v>113118</v>
      </c>
      <c r="E79" s="68">
        <v>1029</v>
      </c>
      <c r="F79" s="68">
        <v>9.1802050156573108E-3</v>
      </c>
      <c r="G79" s="68">
        <f t="shared" si="0"/>
        <v>6751</v>
      </c>
      <c r="H79" s="68">
        <f t="shared" si="1"/>
        <v>6.3468933033741681E-2</v>
      </c>
    </row>
    <row r="80" spans="1:8" x14ac:dyDescent="0.2">
      <c r="B80" s="68" t="s">
        <v>816</v>
      </c>
      <c r="C80" s="297">
        <v>42430</v>
      </c>
      <c r="D80" s="202">
        <v>113279</v>
      </c>
      <c r="E80" s="68">
        <v>161</v>
      </c>
      <c r="F80" s="68">
        <v>1.42329249102713E-3</v>
      </c>
      <c r="G80" s="68">
        <f t="shared" si="0"/>
        <v>6388</v>
      </c>
      <c r="H80" s="68">
        <f t="shared" si="1"/>
        <v>5.9761813436117084E-2</v>
      </c>
    </row>
    <row r="81" spans="1:8" x14ac:dyDescent="0.2">
      <c r="B81" s="68" t="s">
        <v>818</v>
      </c>
      <c r="C81" s="297">
        <v>42461</v>
      </c>
      <c r="D81" s="202">
        <v>112873</v>
      </c>
      <c r="E81" s="68">
        <v>-406</v>
      </c>
      <c r="F81" s="68">
        <v>-3.5840711870690498E-3</v>
      </c>
      <c r="G81" s="68">
        <f t="shared" si="0"/>
        <v>5588</v>
      </c>
      <c r="H81" s="68">
        <f t="shared" si="1"/>
        <v>5.2085566481800738E-2</v>
      </c>
    </row>
    <row r="82" spans="1:8" x14ac:dyDescent="0.2">
      <c r="B82" s="68" t="s">
        <v>820</v>
      </c>
      <c r="C82" s="297">
        <v>42491</v>
      </c>
      <c r="D82" s="202">
        <v>112578</v>
      </c>
      <c r="E82" s="68">
        <v>-295</v>
      </c>
      <c r="F82" s="68">
        <v>-2.6135568293569299E-3</v>
      </c>
      <c r="G82" s="68">
        <f t="shared" si="0"/>
        <v>5650</v>
      </c>
      <c r="H82" s="68">
        <f t="shared" si="1"/>
        <v>5.2839293730360559E-2</v>
      </c>
    </row>
    <row r="83" spans="1:8" x14ac:dyDescent="0.2">
      <c r="B83" s="68" t="s">
        <v>821</v>
      </c>
      <c r="C83" s="297">
        <v>42522</v>
      </c>
      <c r="D83" s="202">
        <v>113340</v>
      </c>
      <c r="E83" s="68">
        <v>762</v>
      </c>
      <c r="F83" s="68">
        <v>6.7686404093161298E-3</v>
      </c>
      <c r="G83" s="68">
        <f t="shared" ref="G83:G146" si="2">D83-D71</f>
        <v>6731</v>
      </c>
      <c r="H83" s="68">
        <f t="shared" ref="H83:H146" si="3">D83/D71-1</f>
        <v>6.3137258580419964E-2</v>
      </c>
    </row>
    <row r="84" spans="1:8" x14ac:dyDescent="0.2">
      <c r="B84" s="68" t="s">
        <v>822</v>
      </c>
      <c r="C84" s="297">
        <v>42552</v>
      </c>
      <c r="D84" s="202">
        <v>114966</v>
      </c>
      <c r="E84" s="68">
        <v>1626</v>
      </c>
      <c r="F84" s="68">
        <v>1.43462149285336E-2</v>
      </c>
      <c r="G84" s="68">
        <f t="shared" si="2"/>
        <v>6618</v>
      </c>
      <c r="H84" s="68">
        <f t="shared" si="3"/>
        <v>6.1080961346771545E-2</v>
      </c>
    </row>
    <row r="85" spans="1:8" x14ac:dyDescent="0.2">
      <c r="B85" s="68" t="s">
        <v>823</v>
      </c>
      <c r="C85" s="297">
        <v>42583</v>
      </c>
      <c r="D85" s="202">
        <v>113363</v>
      </c>
      <c r="E85" s="68">
        <v>-1603</v>
      </c>
      <c r="F85" s="68">
        <v>-1.39432527877807E-2</v>
      </c>
      <c r="G85" s="68">
        <f t="shared" si="2"/>
        <v>5281</v>
      </c>
      <c r="H85" s="68">
        <f t="shared" si="3"/>
        <v>4.886104994356133E-2</v>
      </c>
    </row>
    <row r="86" spans="1:8" x14ac:dyDescent="0.2">
      <c r="B86" s="68" t="s">
        <v>1012</v>
      </c>
      <c r="C86" s="297">
        <v>42614</v>
      </c>
      <c r="D86" s="202">
        <v>113523</v>
      </c>
      <c r="E86" s="68">
        <v>160</v>
      </c>
      <c r="F86" s="68">
        <v>1.4113952524192901E-3</v>
      </c>
      <c r="G86" s="68">
        <f t="shared" si="2"/>
        <v>5031</v>
      </c>
      <c r="H86" s="68">
        <f t="shared" si="3"/>
        <v>4.6372082734210895E-2</v>
      </c>
    </row>
    <row r="87" spans="1:8" x14ac:dyDescent="0.2">
      <c r="B87" s="68" t="s">
        <v>827</v>
      </c>
      <c r="C87" s="297">
        <v>42644</v>
      </c>
      <c r="D87" s="202">
        <v>114143</v>
      </c>
      <c r="E87" s="68">
        <v>620</v>
      </c>
      <c r="F87" s="68">
        <v>5.4614483408648197E-3</v>
      </c>
      <c r="G87" s="68">
        <f t="shared" si="2"/>
        <v>3885</v>
      </c>
      <c r="H87" s="68">
        <f t="shared" si="3"/>
        <v>3.523553846432903E-2</v>
      </c>
    </row>
    <row r="88" spans="1:8" x14ac:dyDescent="0.2">
      <c r="B88" s="68" t="s">
        <v>829</v>
      </c>
      <c r="C88" s="297">
        <v>42675</v>
      </c>
      <c r="D88" s="202">
        <v>115374</v>
      </c>
      <c r="E88" s="68">
        <v>1231</v>
      </c>
      <c r="F88" s="68">
        <v>1.0784717415873101E-2</v>
      </c>
      <c r="G88" s="68">
        <f t="shared" si="2"/>
        <v>2807</v>
      </c>
      <c r="H88" s="68">
        <f t="shared" si="3"/>
        <v>2.4936260182824466E-2</v>
      </c>
    </row>
    <row r="89" spans="1:8" x14ac:dyDescent="0.2">
      <c r="B89" s="68" t="s">
        <v>831</v>
      </c>
      <c r="C89" s="297">
        <v>42705</v>
      </c>
      <c r="D89" s="202">
        <v>115738</v>
      </c>
      <c r="E89" s="68">
        <v>364</v>
      </c>
      <c r="F89" s="68">
        <v>3.1549569227036201E-3</v>
      </c>
      <c r="G89" s="68">
        <f t="shared" si="2"/>
        <v>3035</v>
      </c>
      <c r="H89" s="68">
        <f t="shared" si="3"/>
        <v>2.6929185558503432E-2</v>
      </c>
    </row>
    <row r="90" spans="1:8" x14ac:dyDescent="0.2">
      <c r="A90" s="68">
        <v>2017</v>
      </c>
      <c r="B90" s="68" t="s">
        <v>1011</v>
      </c>
      <c r="C90" s="297">
        <v>42736</v>
      </c>
      <c r="D90" s="202">
        <v>116118</v>
      </c>
      <c r="E90" s="68">
        <v>380</v>
      </c>
      <c r="F90" s="68">
        <v>3.2832777480171801E-3</v>
      </c>
      <c r="G90" s="68">
        <f t="shared" si="2"/>
        <v>4029</v>
      </c>
      <c r="H90" s="68">
        <f t="shared" si="3"/>
        <v>3.5944651125444871E-2</v>
      </c>
    </row>
    <row r="91" spans="1:8" x14ac:dyDescent="0.2">
      <c r="B91" s="68" t="s">
        <v>814</v>
      </c>
      <c r="C91" s="297">
        <v>42767</v>
      </c>
      <c r="D91" s="202">
        <v>117662</v>
      </c>
      <c r="E91" s="68">
        <v>1544</v>
      </c>
      <c r="F91" s="68">
        <v>1.3296818753337099E-2</v>
      </c>
      <c r="G91" s="68">
        <f t="shared" si="2"/>
        <v>4544</v>
      </c>
      <c r="H91" s="68">
        <f t="shared" si="3"/>
        <v>4.0170441485881891E-2</v>
      </c>
    </row>
    <row r="92" spans="1:8" x14ac:dyDescent="0.2">
      <c r="B92" s="68" t="s">
        <v>816</v>
      </c>
      <c r="C92" s="297">
        <v>42795</v>
      </c>
      <c r="D92" s="202">
        <v>118916</v>
      </c>
      <c r="E92" s="68">
        <v>1254</v>
      </c>
      <c r="F92" s="68">
        <v>1.0657646478897199E-2</v>
      </c>
      <c r="G92" s="68">
        <f t="shared" si="2"/>
        <v>5637</v>
      </c>
      <c r="H92" s="68">
        <f t="shared" si="3"/>
        <v>4.9762091826375476E-2</v>
      </c>
    </row>
    <row r="93" spans="1:8" x14ac:dyDescent="0.2">
      <c r="B93" s="68" t="s">
        <v>818</v>
      </c>
      <c r="C93" s="297">
        <v>42826</v>
      </c>
      <c r="D93" s="202">
        <v>118516</v>
      </c>
      <c r="E93" s="68">
        <v>-400</v>
      </c>
      <c r="F93" s="68">
        <v>-3.3637189276464201E-3</v>
      </c>
      <c r="G93" s="68">
        <f t="shared" si="2"/>
        <v>5643</v>
      </c>
      <c r="H93" s="68">
        <f t="shared" si="3"/>
        <v>4.9994241315460819E-2</v>
      </c>
    </row>
    <row r="94" spans="1:8" x14ac:dyDescent="0.2">
      <c r="B94" s="68" t="s">
        <v>820</v>
      </c>
      <c r="C94" s="297">
        <v>42856</v>
      </c>
      <c r="D94" s="202">
        <v>117677</v>
      </c>
      <c r="E94" s="68">
        <v>-839</v>
      </c>
      <c r="F94" s="68">
        <v>-7.0792129332748503E-3</v>
      </c>
      <c r="G94" s="68">
        <f t="shared" si="2"/>
        <v>5099</v>
      </c>
      <c r="H94" s="68">
        <f t="shared" si="3"/>
        <v>4.5293041269164558E-2</v>
      </c>
    </row>
    <row r="95" spans="1:8" x14ac:dyDescent="0.2">
      <c r="B95" s="68" t="s">
        <v>821</v>
      </c>
      <c r="C95" s="297">
        <v>42887</v>
      </c>
      <c r="D95" s="202">
        <v>118993</v>
      </c>
      <c r="E95" s="68">
        <v>1316</v>
      </c>
      <c r="F95" s="68">
        <v>1.1183153887335699E-2</v>
      </c>
      <c r="G95" s="68">
        <f t="shared" si="2"/>
        <v>5653</v>
      </c>
      <c r="H95" s="68">
        <f t="shared" si="3"/>
        <v>4.9876477854243761E-2</v>
      </c>
    </row>
    <row r="96" spans="1:8" x14ac:dyDescent="0.2">
      <c r="B96" s="68" t="s">
        <v>822</v>
      </c>
      <c r="C96" s="297">
        <v>42917</v>
      </c>
      <c r="D96" s="202">
        <v>121169</v>
      </c>
      <c r="E96" s="68">
        <v>2176</v>
      </c>
      <c r="F96" s="68">
        <v>1.8286789979242501E-2</v>
      </c>
      <c r="G96" s="68">
        <f t="shared" si="2"/>
        <v>6203</v>
      </c>
      <c r="H96" s="68">
        <f t="shared" si="3"/>
        <v>5.3955082372179497E-2</v>
      </c>
    </row>
    <row r="97" spans="1:8" x14ac:dyDescent="0.2">
      <c r="B97" s="68" t="s">
        <v>823</v>
      </c>
      <c r="C97" s="297">
        <v>42948</v>
      </c>
      <c r="D97" s="202">
        <v>121224</v>
      </c>
      <c r="E97" s="68">
        <v>55</v>
      </c>
      <c r="F97" s="68">
        <v>4.53911479008751E-4</v>
      </c>
      <c r="G97" s="68">
        <f t="shared" si="2"/>
        <v>7861</v>
      </c>
      <c r="H97" s="68">
        <f t="shared" si="3"/>
        <v>6.9343612995421688E-2</v>
      </c>
    </row>
    <row r="98" spans="1:8" x14ac:dyDescent="0.2">
      <c r="B98" s="68" t="s">
        <v>1012</v>
      </c>
      <c r="C98" s="297">
        <v>42979</v>
      </c>
      <c r="D98" s="202">
        <v>121311</v>
      </c>
      <c r="E98" s="68">
        <v>87</v>
      </c>
      <c r="F98" s="68">
        <v>7.1767966739266797E-4</v>
      </c>
      <c r="G98" s="68">
        <f t="shared" si="2"/>
        <v>7788</v>
      </c>
      <c r="H98" s="68">
        <f t="shared" si="3"/>
        <v>6.8602838191379689E-2</v>
      </c>
    </row>
    <row r="99" spans="1:8" x14ac:dyDescent="0.2">
      <c r="B99" s="68" t="s">
        <v>827</v>
      </c>
      <c r="C99" s="297">
        <v>43009</v>
      </c>
      <c r="D99" s="202">
        <v>121963</v>
      </c>
      <c r="E99" s="68">
        <v>652</v>
      </c>
      <c r="F99" s="68">
        <v>5.3746156572775901E-3</v>
      </c>
      <c r="G99" s="68">
        <f t="shared" si="2"/>
        <v>7820</v>
      </c>
      <c r="H99" s="68">
        <f t="shared" si="3"/>
        <v>6.8510552552499826E-2</v>
      </c>
    </row>
    <row r="100" spans="1:8" x14ac:dyDescent="0.2">
      <c r="B100" s="68" t="s">
        <v>829</v>
      </c>
      <c r="C100" s="297">
        <v>43040</v>
      </c>
      <c r="D100" s="202">
        <v>123560</v>
      </c>
      <c r="E100" s="68">
        <v>1597</v>
      </c>
      <c r="F100" s="68">
        <v>1.3094135106548801E-2</v>
      </c>
      <c r="G100" s="68">
        <f t="shared" si="2"/>
        <v>8186</v>
      </c>
      <c r="H100" s="68">
        <f t="shared" si="3"/>
        <v>7.0951860904536534E-2</v>
      </c>
    </row>
    <row r="101" spans="1:8" x14ac:dyDescent="0.2">
      <c r="B101" s="68" t="s">
        <v>831</v>
      </c>
      <c r="C101" s="297">
        <v>43070</v>
      </c>
      <c r="D101" s="202">
        <v>122756</v>
      </c>
      <c r="E101" s="68">
        <v>-804</v>
      </c>
      <c r="F101" s="68">
        <v>-6.5069601812884903E-3</v>
      </c>
      <c r="G101" s="68">
        <f t="shared" si="2"/>
        <v>7018</v>
      </c>
      <c r="H101" s="68">
        <f t="shared" si="3"/>
        <v>6.063695588311524E-2</v>
      </c>
    </row>
    <row r="102" spans="1:8" x14ac:dyDescent="0.2">
      <c r="A102" s="68">
        <v>2018</v>
      </c>
      <c r="B102" s="68" t="s">
        <v>1011</v>
      </c>
      <c r="C102" s="297">
        <v>43101</v>
      </c>
      <c r="D102" s="202">
        <v>122331</v>
      </c>
      <c r="E102" s="68">
        <v>-425</v>
      </c>
      <c r="F102" s="68">
        <v>-3.4621525628075701E-3</v>
      </c>
      <c r="G102" s="68">
        <f t="shared" si="2"/>
        <v>6213</v>
      </c>
      <c r="H102" s="68">
        <f t="shared" si="3"/>
        <v>5.3505916395390818E-2</v>
      </c>
    </row>
    <row r="103" spans="1:8" x14ac:dyDescent="0.2">
      <c r="B103" s="68" t="s">
        <v>814</v>
      </c>
      <c r="C103" s="297">
        <v>43132</v>
      </c>
      <c r="D103" s="202">
        <v>122603</v>
      </c>
      <c r="E103" s="68">
        <v>272</v>
      </c>
      <c r="F103" s="68">
        <v>2.22347565212422E-3</v>
      </c>
      <c r="G103" s="68">
        <f t="shared" si="2"/>
        <v>4941</v>
      </c>
      <c r="H103" s="68">
        <f t="shared" si="3"/>
        <v>4.1993166867807741E-2</v>
      </c>
    </row>
    <row r="104" spans="1:8" x14ac:dyDescent="0.2">
      <c r="B104" s="68" t="s">
        <v>816</v>
      </c>
      <c r="C104" s="297">
        <v>43160</v>
      </c>
      <c r="D104" s="202">
        <v>122822</v>
      </c>
      <c r="E104" s="68">
        <v>219</v>
      </c>
      <c r="F104" s="68">
        <v>1.7862531911943E-3</v>
      </c>
      <c r="G104" s="68">
        <f t="shared" si="2"/>
        <v>3906</v>
      </c>
      <c r="H104" s="68">
        <f t="shared" si="3"/>
        <v>3.2846715328467058E-2</v>
      </c>
    </row>
    <row r="105" spans="1:8" x14ac:dyDescent="0.2">
      <c r="B105" s="68" t="s">
        <v>818</v>
      </c>
      <c r="C105" s="297">
        <v>43191</v>
      </c>
      <c r="D105" s="202">
        <v>122918</v>
      </c>
      <c r="E105" s="68">
        <v>96</v>
      </c>
      <c r="F105" s="68">
        <v>7.8161892820505197E-4</v>
      </c>
      <c r="G105" s="68">
        <f t="shared" si="2"/>
        <v>4402</v>
      </c>
      <c r="H105" s="68">
        <f t="shared" si="3"/>
        <v>3.7142664281615945E-2</v>
      </c>
    </row>
    <row r="106" spans="1:8" x14ac:dyDescent="0.2">
      <c r="B106" s="68" t="s">
        <v>820</v>
      </c>
      <c r="C106" s="297">
        <v>43221</v>
      </c>
      <c r="D106" s="202">
        <v>122079</v>
      </c>
      <c r="E106" s="68">
        <v>-839</v>
      </c>
      <c r="F106" s="68">
        <v>-6.8256886704958202E-3</v>
      </c>
      <c r="G106" s="68">
        <f t="shared" si="2"/>
        <v>4402</v>
      </c>
      <c r="H106" s="68">
        <f t="shared" si="3"/>
        <v>3.7407479796391918E-2</v>
      </c>
    </row>
    <row r="107" spans="1:8" x14ac:dyDescent="0.2">
      <c r="B107" s="68" t="s">
        <v>821</v>
      </c>
      <c r="C107" s="297">
        <v>43252</v>
      </c>
      <c r="D107" s="202">
        <v>122022</v>
      </c>
      <c r="E107" s="68">
        <v>-57</v>
      </c>
      <c r="F107" s="68">
        <v>-4.6691077089422401E-4</v>
      </c>
      <c r="G107" s="68">
        <f t="shared" si="2"/>
        <v>3029</v>
      </c>
      <c r="H107" s="68">
        <f t="shared" si="3"/>
        <v>2.5455278881951093E-2</v>
      </c>
    </row>
    <row r="108" spans="1:8" x14ac:dyDescent="0.2">
      <c r="B108" s="68" t="s">
        <v>822</v>
      </c>
      <c r="C108" s="297">
        <v>43282</v>
      </c>
      <c r="D108" s="202">
        <v>122975</v>
      </c>
      <c r="E108" s="68">
        <v>953</v>
      </c>
      <c r="F108" s="68">
        <v>7.8100670370917502E-3</v>
      </c>
      <c r="G108" s="68">
        <f t="shared" si="2"/>
        <v>1806</v>
      </c>
      <c r="H108" s="68">
        <f t="shared" si="3"/>
        <v>1.4904802383447935E-2</v>
      </c>
    </row>
    <row r="109" spans="1:8" x14ac:dyDescent="0.2">
      <c r="B109" s="68" t="s">
        <v>823</v>
      </c>
      <c r="C109" s="297">
        <v>43313</v>
      </c>
      <c r="D109" s="202">
        <v>122836</v>
      </c>
      <c r="E109" s="68">
        <v>-139</v>
      </c>
      <c r="F109" s="68">
        <v>-1.1303110388289901E-3</v>
      </c>
      <c r="G109" s="68">
        <f t="shared" si="2"/>
        <v>1612</v>
      </c>
      <c r="H109" s="68">
        <f t="shared" si="3"/>
        <v>1.3297696825711025E-2</v>
      </c>
    </row>
    <row r="110" spans="1:8" x14ac:dyDescent="0.2">
      <c r="B110" s="68" t="s">
        <v>1012</v>
      </c>
      <c r="C110" s="297">
        <v>43344</v>
      </c>
      <c r="D110" s="202">
        <v>123233</v>
      </c>
      <c r="E110" s="68">
        <v>397</v>
      </c>
      <c r="F110" s="68">
        <v>3.2319515451495499E-3</v>
      </c>
      <c r="G110" s="68">
        <f t="shared" si="2"/>
        <v>1922</v>
      </c>
      <c r="H110" s="68">
        <f t="shared" si="3"/>
        <v>1.5843575603201598E-2</v>
      </c>
    </row>
    <row r="111" spans="1:8" x14ac:dyDescent="0.2">
      <c r="B111" s="68" t="s">
        <v>827</v>
      </c>
      <c r="C111" s="297">
        <v>43374</v>
      </c>
      <c r="D111" s="202">
        <v>124543</v>
      </c>
      <c r="E111" s="68">
        <v>1310</v>
      </c>
      <c r="F111" s="68">
        <v>1.06302694895035E-2</v>
      </c>
      <c r="G111" s="68">
        <f t="shared" si="2"/>
        <v>2580</v>
      </c>
      <c r="H111" s="68">
        <f t="shared" si="3"/>
        <v>2.1153956527799389E-2</v>
      </c>
    </row>
    <row r="112" spans="1:8" x14ac:dyDescent="0.2">
      <c r="B112" s="68" t="s">
        <v>829</v>
      </c>
      <c r="C112" s="297">
        <v>43405</v>
      </c>
      <c r="D112" s="202">
        <v>125780</v>
      </c>
      <c r="E112" s="68">
        <v>1237</v>
      </c>
      <c r="F112" s="68">
        <v>9.9323125346266698E-3</v>
      </c>
      <c r="G112" s="68">
        <f t="shared" si="2"/>
        <v>2220</v>
      </c>
      <c r="H112" s="68">
        <f t="shared" si="3"/>
        <v>1.7966979605050115E-2</v>
      </c>
    </row>
    <row r="113" spans="1:8" x14ac:dyDescent="0.2">
      <c r="B113" s="68" t="s">
        <v>831</v>
      </c>
      <c r="C113" s="297">
        <v>43435</v>
      </c>
      <c r="D113" s="202">
        <v>125509</v>
      </c>
      <c r="E113" s="68">
        <v>-271</v>
      </c>
      <c r="F113" s="68">
        <v>-2.15455557322308E-3</v>
      </c>
      <c r="G113" s="68">
        <f t="shared" si="2"/>
        <v>2753</v>
      </c>
      <c r="H113" s="68">
        <f t="shared" si="3"/>
        <v>2.2426602365668513E-2</v>
      </c>
    </row>
    <row r="114" spans="1:8" x14ac:dyDescent="0.2">
      <c r="A114" s="68">
        <v>2019</v>
      </c>
      <c r="B114" s="68" t="s">
        <v>1011</v>
      </c>
      <c r="C114" s="297">
        <v>43466</v>
      </c>
      <c r="D114" s="202">
        <v>125514</v>
      </c>
      <c r="E114" s="68">
        <v>5</v>
      </c>
      <c r="F114" s="68">
        <v>3.9837780557494499E-5</v>
      </c>
      <c r="G114" s="68">
        <f t="shared" si="2"/>
        <v>3183</v>
      </c>
      <c r="H114" s="68">
        <f t="shared" si="3"/>
        <v>2.6019569855555869E-2</v>
      </c>
    </row>
    <row r="115" spans="1:8" x14ac:dyDescent="0.2">
      <c r="B115" s="68" t="s">
        <v>814</v>
      </c>
      <c r="C115" s="297">
        <v>43497</v>
      </c>
      <c r="D115" s="202">
        <v>126770</v>
      </c>
      <c r="E115" s="68">
        <v>1256</v>
      </c>
      <c r="F115" s="68">
        <v>1.00068518252945E-2</v>
      </c>
      <c r="G115" s="68">
        <f t="shared" si="2"/>
        <v>4167</v>
      </c>
      <c r="H115" s="68">
        <f t="shared" si="3"/>
        <v>3.3987749076286766E-2</v>
      </c>
    </row>
    <row r="116" spans="1:8" x14ac:dyDescent="0.2">
      <c r="B116" s="68" t="s">
        <v>816</v>
      </c>
      <c r="C116" s="297">
        <v>43525</v>
      </c>
      <c r="D116" s="202">
        <v>127506</v>
      </c>
      <c r="E116" s="68">
        <v>736</v>
      </c>
      <c r="F116" s="68">
        <v>5.8057900134100802E-3</v>
      </c>
      <c r="G116" s="68">
        <f t="shared" si="2"/>
        <v>4684</v>
      </c>
      <c r="H116" s="68">
        <f t="shared" si="3"/>
        <v>3.8136490205337825E-2</v>
      </c>
    </row>
    <row r="117" spans="1:8" x14ac:dyDescent="0.2">
      <c r="B117" s="68" t="s">
        <v>818</v>
      </c>
      <c r="C117" s="297">
        <v>43556</v>
      </c>
      <c r="D117" s="202">
        <v>128837</v>
      </c>
      <c r="E117" s="68">
        <v>1331</v>
      </c>
      <c r="F117" s="68">
        <v>1.04387244521826E-2</v>
      </c>
      <c r="G117" s="68">
        <f t="shared" si="2"/>
        <v>5919</v>
      </c>
      <c r="H117" s="68">
        <f t="shared" si="3"/>
        <v>4.8154053922127016E-2</v>
      </c>
    </row>
    <row r="118" spans="1:8" x14ac:dyDescent="0.2">
      <c r="B118" s="68" t="s">
        <v>820</v>
      </c>
      <c r="C118" s="297">
        <v>43586</v>
      </c>
      <c r="D118" s="202">
        <v>128606</v>
      </c>
      <c r="E118" s="68">
        <v>-231</v>
      </c>
      <c r="F118" s="68">
        <v>-1.79296320156475E-3</v>
      </c>
      <c r="G118" s="68">
        <f t="shared" si="2"/>
        <v>6527</v>
      </c>
      <c r="H118" s="68">
        <f t="shared" si="3"/>
        <v>5.3465378975908973E-2</v>
      </c>
    </row>
    <row r="119" spans="1:8" x14ac:dyDescent="0.2">
      <c r="B119" s="68" t="s">
        <v>821</v>
      </c>
      <c r="C119" s="297">
        <v>43617</v>
      </c>
      <c r="D119" s="202">
        <v>129478</v>
      </c>
      <c r="E119" s="68">
        <v>872</v>
      </c>
      <c r="F119" s="68">
        <v>6.7803990482560002E-3</v>
      </c>
      <c r="G119" s="68">
        <f t="shared" si="2"/>
        <v>7456</v>
      </c>
      <c r="H119" s="68">
        <f t="shared" si="3"/>
        <v>6.1103735391978553E-2</v>
      </c>
    </row>
    <row r="120" spans="1:8" x14ac:dyDescent="0.2">
      <c r="B120" s="68" t="s">
        <v>822</v>
      </c>
      <c r="C120" s="297">
        <v>43647</v>
      </c>
      <c r="D120" s="202">
        <v>130724</v>
      </c>
      <c r="E120" s="68">
        <v>1246</v>
      </c>
      <c r="F120" s="68">
        <v>9.6232564605569504E-3</v>
      </c>
      <c r="G120" s="68">
        <f t="shared" si="2"/>
        <v>7749</v>
      </c>
      <c r="H120" s="68">
        <f t="shared" si="3"/>
        <v>6.301280748119531E-2</v>
      </c>
    </row>
    <row r="121" spans="1:8" x14ac:dyDescent="0.2">
      <c r="B121" s="68" t="s">
        <v>823</v>
      </c>
      <c r="C121" s="297">
        <v>43678</v>
      </c>
      <c r="D121" s="202">
        <v>129151</v>
      </c>
      <c r="E121" s="68">
        <v>-1573</v>
      </c>
      <c r="F121" s="68">
        <v>-1.20329855267587E-2</v>
      </c>
      <c r="G121" s="68">
        <f t="shared" si="2"/>
        <v>6315</v>
      </c>
      <c r="H121" s="68">
        <f t="shared" si="3"/>
        <v>5.1410010094760539E-2</v>
      </c>
    </row>
    <row r="122" spans="1:8" x14ac:dyDescent="0.2">
      <c r="B122" s="68" t="s">
        <v>1012</v>
      </c>
      <c r="C122" s="297">
        <v>43709</v>
      </c>
      <c r="D122" s="202">
        <v>129378</v>
      </c>
      <c r="E122" s="68">
        <v>227</v>
      </c>
      <c r="F122" s="68">
        <v>1.7576325386563501E-3</v>
      </c>
      <c r="G122" s="68">
        <f t="shared" si="2"/>
        <v>6145</v>
      </c>
      <c r="H122" s="68">
        <f t="shared" si="3"/>
        <v>4.9864890086259273E-2</v>
      </c>
    </row>
    <row r="123" spans="1:8" x14ac:dyDescent="0.2">
      <c r="B123" s="68" t="s">
        <v>827</v>
      </c>
      <c r="C123" s="297">
        <v>43739</v>
      </c>
      <c r="D123" s="202">
        <v>130695</v>
      </c>
      <c r="E123" s="68">
        <v>1317</v>
      </c>
      <c r="F123" s="68">
        <v>1.01794740991514E-2</v>
      </c>
      <c r="G123" s="68">
        <f t="shared" si="2"/>
        <v>6152</v>
      </c>
      <c r="H123" s="68">
        <f t="shared" si="3"/>
        <v>4.9396593947471867E-2</v>
      </c>
    </row>
    <row r="124" spans="1:8" x14ac:dyDescent="0.2">
      <c r="B124" s="68" t="s">
        <v>829</v>
      </c>
      <c r="C124" s="297">
        <v>43770</v>
      </c>
      <c r="D124" s="202">
        <v>131903</v>
      </c>
      <c r="E124" s="68">
        <v>1208</v>
      </c>
      <c r="F124" s="68">
        <v>9.2428937602815307E-3</v>
      </c>
      <c r="G124" s="68">
        <f t="shared" si="2"/>
        <v>6123</v>
      </c>
      <c r="H124" s="68">
        <f t="shared" si="3"/>
        <v>4.8680235331531208E-2</v>
      </c>
    </row>
    <row r="125" spans="1:8" x14ac:dyDescent="0.2">
      <c r="B125" s="68" t="s">
        <v>831</v>
      </c>
      <c r="C125" s="297">
        <v>43800</v>
      </c>
      <c r="D125" s="202">
        <v>130985</v>
      </c>
      <c r="E125" s="68">
        <v>-918</v>
      </c>
      <c r="F125" s="68">
        <v>-6.9596597499678196E-3</v>
      </c>
      <c r="G125" s="68">
        <f t="shared" si="2"/>
        <v>5476</v>
      </c>
      <c r="H125" s="68">
        <f t="shared" si="3"/>
        <v>4.3630337266650221E-2</v>
      </c>
    </row>
    <row r="126" spans="1:8" x14ac:dyDescent="0.2">
      <c r="A126" s="68">
        <v>2020</v>
      </c>
      <c r="B126" s="68" t="s">
        <v>1011</v>
      </c>
      <c r="C126" s="297">
        <v>43831</v>
      </c>
      <c r="D126" s="202">
        <v>130255</v>
      </c>
      <c r="E126" s="68">
        <v>-730</v>
      </c>
      <c r="F126" s="68">
        <v>-5.57315723174412E-3</v>
      </c>
      <c r="G126" s="68">
        <f t="shared" si="2"/>
        <v>4741</v>
      </c>
      <c r="H126" s="68">
        <f t="shared" si="3"/>
        <v>3.7772678745000565E-2</v>
      </c>
    </row>
    <row r="127" spans="1:8" x14ac:dyDescent="0.2">
      <c r="B127" s="68" t="s">
        <v>814</v>
      </c>
      <c r="C127" s="297">
        <v>43862</v>
      </c>
      <c r="D127" s="202">
        <v>131946</v>
      </c>
      <c r="E127" s="68">
        <v>1691</v>
      </c>
      <c r="F127" s="68">
        <v>1.2982227169782401E-2</v>
      </c>
      <c r="G127" s="68">
        <f t="shared" si="2"/>
        <v>5176</v>
      </c>
      <c r="H127" s="68">
        <f t="shared" si="3"/>
        <v>4.0829849333438473E-2</v>
      </c>
    </row>
    <row r="128" spans="1:8" x14ac:dyDescent="0.2">
      <c r="B128" s="68" t="s">
        <v>816</v>
      </c>
      <c r="C128" s="297">
        <v>43891</v>
      </c>
      <c r="D128" s="202">
        <v>127827</v>
      </c>
      <c r="E128" s="68">
        <v>-4119</v>
      </c>
      <c r="F128" s="68">
        <v>-3.1217316174798702E-2</v>
      </c>
      <c r="G128" s="68">
        <f t="shared" si="2"/>
        <v>321</v>
      </c>
      <c r="H128" s="68">
        <f t="shared" si="3"/>
        <v>2.5175285868901387E-3</v>
      </c>
    </row>
    <row r="129" spans="1:8" x14ac:dyDescent="0.2">
      <c r="B129" s="68" t="s">
        <v>818</v>
      </c>
      <c r="C129" s="297">
        <v>43922</v>
      </c>
      <c r="D129" s="202">
        <v>117956</v>
      </c>
      <c r="E129" s="68">
        <v>-9871</v>
      </c>
      <c r="F129" s="68">
        <v>-7.7221557260985604E-2</v>
      </c>
      <c r="G129" s="68">
        <f t="shared" si="2"/>
        <v>-10881</v>
      </c>
      <c r="H129" s="68">
        <f t="shared" si="3"/>
        <v>-8.4455552364615771E-2</v>
      </c>
    </row>
    <row r="130" spans="1:8" x14ac:dyDescent="0.2">
      <c r="B130" s="68" t="s">
        <v>820</v>
      </c>
      <c r="C130" s="297">
        <v>43952</v>
      </c>
      <c r="D130" s="202">
        <v>113515</v>
      </c>
      <c r="E130" s="68">
        <v>-4441</v>
      </c>
      <c r="F130" s="68">
        <v>-3.7649632066194198E-2</v>
      </c>
      <c r="G130" s="68">
        <f t="shared" si="2"/>
        <v>-15091</v>
      </c>
      <c r="H130" s="68">
        <f t="shared" si="3"/>
        <v>-0.11734289224452976</v>
      </c>
    </row>
    <row r="131" spans="1:8" x14ac:dyDescent="0.2">
      <c r="B131" s="68" t="s">
        <v>821</v>
      </c>
      <c r="C131" s="297">
        <v>43983</v>
      </c>
      <c r="D131" s="202">
        <v>110253</v>
      </c>
      <c r="E131" s="68">
        <v>-3262</v>
      </c>
      <c r="F131" s="68">
        <v>-2.87362903581024E-2</v>
      </c>
      <c r="G131" s="68">
        <f t="shared" si="2"/>
        <v>-19225</v>
      </c>
      <c r="H131" s="68">
        <f t="shared" si="3"/>
        <v>-0.14848082299695697</v>
      </c>
    </row>
    <row r="132" spans="1:8" x14ac:dyDescent="0.2">
      <c r="B132" s="68" t="s">
        <v>822</v>
      </c>
      <c r="C132" s="297">
        <v>44013</v>
      </c>
      <c r="D132" s="202">
        <v>110007</v>
      </c>
      <c r="E132" s="68">
        <v>-246</v>
      </c>
      <c r="F132" s="68">
        <v>-2.2312318032162702E-3</v>
      </c>
      <c r="G132" s="68">
        <f t="shared" si="2"/>
        <v>-20717</v>
      </c>
      <c r="H132" s="68">
        <f t="shared" si="3"/>
        <v>-0.15847893271319724</v>
      </c>
    </row>
    <row r="133" spans="1:8" x14ac:dyDescent="0.2">
      <c r="B133" s="68" t="s">
        <v>823</v>
      </c>
      <c r="C133" s="297">
        <v>44044</v>
      </c>
      <c r="D133" s="202">
        <v>109718</v>
      </c>
      <c r="E133" s="68">
        <v>-289</v>
      </c>
      <c r="F133" s="68">
        <v>-2.6271055478287501E-3</v>
      </c>
      <c r="G133" s="68">
        <f t="shared" si="2"/>
        <v>-19433</v>
      </c>
      <c r="H133" s="68">
        <f t="shared" si="3"/>
        <v>-0.15046728248329477</v>
      </c>
    </row>
    <row r="134" spans="1:8" x14ac:dyDescent="0.2">
      <c r="B134" s="68" t="s">
        <v>1012</v>
      </c>
      <c r="C134" s="297">
        <v>44075</v>
      </c>
      <c r="D134" s="202">
        <v>109645</v>
      </c>
      <c r="E134" s="68">
        <v>-73</v>
      </c>
      <c r="F134" s="68">
        <v>-6.6534205873236595E-4</v>
      </c>
      <c r="G134" s="68">
        <f t="shared" si="2"/>
        <v>-19733</v>
      </c>
      <c r="H134" s="68">
        <f t="shared" si="3"/>
        <v>-0.15252206712114891</v>
      </c>
    </row>
    <row r="135" spans="1:8" x14ac:dyDescent="0.2">
      <c r="B135" s="68" t="s">
        <v>827</v>
      </c>
      <c r="C135" s="297">
        <v>44105</v>
      </c>
      <c r="D135" s="202">
        <v>111091</v>
      </c>
      <c r="E135" s="68">
        <v>1446</v>
      </c>
      <c r="F135" s="68">
        <v>1.31880158693967E-2</v>
      </c>
      <c r="G135" s="68">
        <f t="shared" si="2"/>
        <v>-19604</v>
      </c>
      <c r="H135" s="68">
        <f t="shared" si="3"/>
        <v>-0.14999808714947016</v>
      </c>
    </row>
    <row r="136" spans="1:8" x14ac:dyDescent="0.2">
      <c r="B136" s="68" t="s">
        <v>829</v>
      </c>
      <c r="C136" s="297">
        <v>44136</v>
      </c>
      <c r="D136" s="202">
        <v>112630</v>
      </c>
      <c r="E136" s="68">
        <v>1539</v>
      </c>
      <c r="F136" s="68">
        <v>1.3853507484854701E-2</v>
      </c>
      <c r="G136" s="68">
        <f t="shared" si="2"/>
        <v>-19273</v>
      </c>
      <c r="H136" s="68">
        <f t="shared" si="3"/>
        <v>-0.14611494810580505</v>
      </c>
    </row>
    <row r="137" spans="1:8" x14ac:dyDescent="0.2">
      <c r="B137" s="68" t="s">
        <v>831</v>
      </c>
      <c r="C137" s="297">
        <v>44166</v>
      </c>
      <c r="D137" s="202">
        <v>112226</v>
      </c>
      <c r="E137" s="68">
        <v>-404</v>
      </c>
      <c r="F137" s="68">
        <v>-3.5869661724229301E-3</v>
      </c>
      <c r="G137" s="68">
        <f t="shared" si="2"/>
        <v>-18759</v>
      </c>
      <c r="H137" s="68">
        <f t="shared" si="3"/>
        <v>-0.14321487193190063</v>
      </c>
    </row>
    <row r="138" spans="1:8" x14ac:dyDescent="0.2">
      <c r="A138" s="68">
        <v>2021</v>
      </c>
      <c r="B138" s="68" t="s">
        <v>1011</v>
      </c>
      <c r="C138" s="297">
        <v>44197</v>
      </c>
      <c r="D138" s="202">
        <v>110277</v>
      </c>
      <c r="E138" s="68">
        <v>-1949</v>
      </c>
      <c r="F138" s="68">
        <v>-1.7366742109671599E-2</v>
      </c>
      <c r="G138" s="68">
        <f t="shared" si="2"/>
        <v>-19978</v>
      </c>
      <c r="H138" s="68">
        <f t="shared" si="3"/>
        <v>-0.15337607001650611</v>
      </c>
    </row>
    <row r="139" spans="1:8" x14ac:dyDescent="0.2">
      <c r="B139" s="68" t="s">
        <v>814</v>
      </c>
      <c r="C139" s="297">
        <v>44228</v>
      </c>
      <c r="D139" s="202">
        <v>109926</v>
      </c>
      <c r="E139" s="68">
        <v>-351</v>
      </c>
      <c r="F139" s="68">
        <v>-3.18289398514648E-3</v>
      </c>
      <c r="G139" s="68">
        <f t="shared" si="2"/>
        <v>-22020</v>
      </c>
      <c r="H139" s="68">
        <f t="shared" si="3"/>
        <v>-0.16688645354917919</v>
      </c>
    </row>
    <row r="140" spans="1:8" x14ac:dyDescent="0.2">
      <c r="B140" s="68" t="s">
        <v>816</v>
      </c>
      <c r="C140" s="297">
        <v>44256</v>
      </c>
      <c r="D140" s="202">
        <v>110564</v>
      </c>
      <c r="E140" s="68">
        <v>638</v>
      </c>
      <c r="F140" s="68">
        <v>5.8039044448083797E-3</v>
      </c>
      <c r="G140" s="68">
        <f t="shared" si="2"/>
        <v>-17263</v>
      </c>
      <c r="H140" s="68">
        <f t="shared" si="3"/>
        <v>-0.13504971563128287</v>
      </c>
    </row>
    <row r="141" spans="1:8" x14ac:dyDescent="0.2">
      <c r="B141" s="68" t="s">
        <v>818</v>
      </c>
      <c r="C141" s="297">
        <v>44287</v>
      </c>
      <c r="D141" s="202">
        <v>111454</v>
      </c>
      <c r="E141" s="68">
        <v>890</v>
      </c>
      <c r="F141" s="68">
        <v>8.0496364096813693E-3</v>
      </c>
      <c r="G141" s="68">
        <f t="shared" si="2"/>
        <v>-6502</v>
      </c>
      <c r="H141" s="68">
        <f t="shared" si="3"/>
        <v>-5.5122248974193822E-2</v>
      </c>
    </row>
    <row r="142" spans="1:8" x14ac:dyDescent="0.2">
      <c r="B142" s="68" t="s">
        <v>820</v>
      </c>
      <c r="C142" s="297">
        <v>44317</v>
      </c>
      <c r="D142" s="202">
        <v>112774</v>
      </c>
      <c r="E142" s="68">
        <v>1320</v>
      </c>
      <c r="F142" s="68">
        <v>1.18434511098748E-2</v>
      </c>
      <c r="G142" s="68">
        <f t="shared" si="2"/>
        <v>-741</v>
      </c>
      <c r="H142" s="68">
        <f t="shared" si="3"/>
        <v>-6.5277716601330749E-3</v>
      </c>
    </row>
    <row r="143" spans="1:8" x14ac:dyDescent="0.2">
      <c r="B143" s="68" t="s">
        <v>821</v>
      </c>
      <c r="C143" s="297">
        <v>44348</v>
      </c>
      <c r="D143" s="202">
        <v>117956</v>
      </c>
      <c r="E143" s="68">
        <v>5182</v>
      </c>
      <c r="F143" s="68">
        <v>4.5950307695036101E-2</v>
      </c>
      <c r="G143" s="68">
        <f t="shared" si="2"/>
        <v>7703</v>
      </c>
      <c r="H143" s="68">
        <f t="shared" si="3"/>
        <v>6.9866579594205946E-2</v>
      </c>
    </row>
    <row r="144" spans="1:8" x14ac:dyDescent="0.2">
      <c r="B144" s="68" t="s">
        <v>822</v>
      </c>
      <c r="C144" s="297">
        <v>44378</v>
      </c>
      <c r="D144" s="202">
        <v>123830</v>
      </c>
      <c r="E144" s="68">
        <v>5874</v>
      </c>
      <c r="F144" s="68">
        <v>4.9798229848418099E-2</v>
      </c>
      <c r="G144" s="68">
        <f t="shared" si="2"/>
        <v>13823</v>
      </c>
      <c r="H144" s="68">
        <f t="shared" si="3"/>
        <v>0.12565564009563035</v>
      </c>
    </row>
    <row r="145" spans="2:8" x14ac:dyDescent="0.2">
      <c r="B145" s="68" t="s">
        <v>823</v>
      </c>
      <c r="C145" s="297">
        <v>44409</v>
      </c>
      <c r="D145" s="202">
        <v>122663</v>
      </c>
      <c r="E145" s="68">
        <v>-1167</v>
      </c>
      <c r="F145" s="68">
        <v>-9.4242106113219294E-3</v>
      </c>
      <c r="G145" s="68">
        <f t="shared" si="2"/>
        <v>12945</v>
      </c>
      <c r="H145" s="68">
        <f t="shared" si="3"/>
        <v>0.11798428699028429</v>
      </c>
    </row>
    <row r="146" spans="2:8" x14ac:dyDescent="0.2">
      <c r="B146" s="68" t="s">
        <v>1012</v>
      </c>
      <c r="C146" s="297">
        <v>44440</v>
      </c>
      <c r="D146" s="202">
        <v>121731</v>
      </c>
      <c r="E146" s="68">
        <v>-932</v>
      </c>
      <c r="F146" s="68">
        <v>-7.59805320267726E-3</v>
      </c>
      <c r="G146" s="68">
        <f t="shared" si="2"/>
        <v>12086</v>
      </c>
      <c r="H146" s="68">
        <f t="shared" si="3"/>
        <v>0.11022846459026869</v>
      </c>
    </row>
    <row r="147" spans="2:8" x14ac:dyDescent="0.2">
      <c r="B147" s="68" t="s">
        <v>827</v>
      </c>
      <c r="C147" s="297">
        <v>44470</v>
      </c>
      <c r="D147" s="202">
        <v>123708</v>
      </c>
      <c r="E147" s="68">
        <v>1977</v>
      </c>
      <c r="F147" s="68">
        <v>1.6240727505729899E-2</v>
      </c>
      <c r="G147" s="68">
        <f t="shared" ref="G147:G149" si="4">D147-D135</f>
        <v>12617</v>
      </c>
      <c r="H147" s="68">
        <f t="shared" ref="H147:H149" si="5">D147/D135-1</f>
        <v>0.11357355681378323</v>
      </c>
    </row>
    <row r="148" spans="2:8" x14ac:dyDescent="0.2">
      <c r="B148" s="68" t="s">
        <v>829</v>
      </c>
      <c r="C148" s="297">
        <v>44501</v>
      </c>
      <c r="D148" s="202">
        <v>126082</v>
      </c>
      <c r="E148" s="68">
        <v>2374</v>
      </c>
      <c r="F148" s="68">
        <v>1.9190351472823101E-2</v>
      </c>
      <c r="G148" s="68">
        <f t="shared" si="4"/>
        <v>13452</v>
      </c>
      <c r="H148" s="68">
        <f t="shared" si="5"/>
        <v>0.11943531918671768</v>
      </c>
    </row>
    <row r="149" spans="2:8" x14ac:dyDescent="0.2">
      <c r="B149" s="68" t="s">
        <v>831</v>
      </c>
      <c r="C149" s="297">
        <v>44531</v>
      </c>
      <c r="D149" s="202">
        <v>126998</v>
      </c>
      <c r="E149" s="68">
        <v>916</v>
      </c>
      <c r="F149" s="298">
        <v>7.2651131803112001E-3</v>
      </c>
      <c r="G149" s="68">
        <f t="shared" si="4"/>
        <v>14772</v>
      </c>
      <c r="H149" s="298">
        <f t="shared" si="5"/>
        <v>0.13162725215190774</v>
      </c>
    </row>
  </sheetData>
  <mergeCells count="1">
    <mergeCell ref="H1:I1"/>
  </mergeCells>
  <hyperlinks>
    <hyperlink ref="H1:I1" location="Index!A1" display="Regresar al Índice" xr:uid="{D91EA3EA-0FA7-4727-A8F0-0E799769C79B}"/>
  </hyperlink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97"/>
  <dimension ref="A1:I19"/>
  <sheetViews>
    <sheetView workbookViewId="0"/>
  </sheetViews>
  <sheetFormatPr baseColWidth="10" defaultRowHeight="14.25" x14ac:dyDescent="0.2"/>
  <cols>
    <col min="1" max="16384" width="11.42578125" style="68"/>
  </cols>
  <sheetData>
    <row r="1" spans="1:9" x14ac:dyDescent="0.2">
      <c r="A1" s="13" t="s">
        <v>1238</v>
      </c>
      <c r="H1" s="291" t="s">
        <v>38</v>
      </c>
      <c r="I1" s="291"/>
    </row>
    <row r="2" spans="1:9" x14ac:dyDescent="0.2">
      <c r="A2" s="68" t="s">
        <v>152</v>
      </c>
    </row>
    <row r="4" spans="1:9" x14ac:dyDescent="0.2">
      <c r="A4" s="68">
        <v>2010</v>
      </c>
      <c r="B4" s="68" t="s">
        <v>831</v>
      </c>
      <c r="C4" s="297">
        <v>40513</v>
      </c>
      <c r="D4" s="202">
        <v>92716</v>
      </c>
      <c r="E4" s="68">
        <v>348</v>
      </c>
      <c r="F4" s="68">
        <v>3.7675385414861502E-3</v>
      </c>
    </row>
    <row r="5" spans="1:9" x14ac:dyDescent="0.2">
      <c r="A5" s="68">
        <v>2011</v>
      </c>
      <c r="B5" s="68" t="s">
        <v>831</v>
      </c>
      <c r="C5" s="297">
        <v>40878</v>
      </c>
      <c r="D5" s="202">
        <v>96881</v>
      </c>
      <c r="E5" s="68">
        <v>50</v>
      </c>
      <c r="F5" s="68">
        <v>5.1636356125617201E-4</v>
      </c>
      <c r="G5" s="68">
        <v>4165</v>
      </c>
      <c r="H5" s="68">
        <v>4.4922127788084021E-2</v>
      </c>
    </row>
    <row r="6" spans="1:9" x14ac:dyDescent="0.2">
      <c r="A6" s="68">
        <v>2012</v>
      </c>
      <c r="B6" s="68" t="s">
        <v>831</v>
      </c>
      <c r="C6" s="297">
        <v>41244</v>
      </c>
      <c r="D6" s="202">
        <v>98013</v>
      </c>
      <c r="E6" s="68">
        <v>47</v>
      </c>
      <c r="F6" s="68">
        <v>4.7975828348611999E-4</v>
      </c>
      <c r="G6" s="68">
        <v>1132</v>
      </c>
      <c r="H6" s="68">
        <v>1.1684437609025489E-2</v>
      </c>
    </row>
    <row r="7" spans="1:9" x14ac:dyDescent="0.2">
      <c r="A7" s="68">
        <v>2013</v>
      </c>
      <c r="B7" s="68" t="s">
        <v>831</v>
      </c>
      <c r="C7" s="297">
        <v>41609</v>
      </c>
      <c r="D7" s="202">
        <v>103019</v>
      </c>
      <c r="E7" s="68">
        <v>132</v>
      </c>
      <c r="F7" s="68">
        <v>1.28296091828894E-3</v>
      </c>
      <c r="G7" s="68">
        <v>5006</v>
      </c>
      <c r="H7" s="68">
        <v>5.1074857416873343E-2</v>
      </c>
    </row>
    <row r="8" spans="1:9" x14ac:dyDescent="0.2">
      <c r="A8" s="68">
        <v>2014</v>
      </c>
      <c r="B8" s="68" t="s">
        <v>831</v>
      </c>
      <c r="C8" s="297">
        <v>41974</v>
      </c>
      <c r="D8" s="202">
        <v>106180</v>
      </c>
      <c r="E8" s="68">
        <v>197</v>
      </c>
      <c r="F8" s="68">
        <v>1.8587886736551899E-3</v>
      </c>
      <c r="G8" s="68">
        <v>3161</v>
      </c>
      <c r="H8" s="68">
        <v>3.0683660295673709E-2</v>
      </c>
    </row>
    <row r="9" spans="1:9" x14ac:dyDescent="0.2">
      <c r="A9" s="68">
        <v>2015</v>
      </c>
      <c r="B9" s="68" t="s">
        <v>831</v>
      </c>
      <c r="C9" s="297">
        <v>42339</v>
      </c>
      <c r="D9" s="202">
        <v>112703</v>
      </c>
      <c r="E9" s="68">
        <v>136</v>
      </c>
      <c r="F9" s="68">
        <v>1.20816935691637E-3</v>
      </c>
      <c r="G9" s="68">
        <v>6523</v>
      </c>
      <c r="H9" s="68">
        <v>6.1433414955735621E-2</v>
      </c>
    </row>
    <row r="10" spans="1:9" x14ac:dyDescent="0.2">
      <c r="A10" s="68">
        <v>2016</v>
      </c>
      <c r="B10" s="68" t="s">
        <v>831</v>
      </c>
      <c r="C10" s="297">
        <v>42705</v>
      </c>
      <c r="D10" s="202">
        <v>115738</v>
      </c>
      <c r="E10" s="68">
        <v>364</v>
      </c>
      <c r="F10" s="68">
        <v>3.1549569227036201E-3</v>
      </c>
      <c r="G10" s="68">
        <v>3035</v>
      </c>
      <c r="H10" s="68">
        <v>2.6929185558503432E-2</v>
      </c>
    </row>
    <row r="11" spans="1:9" x14ac:dyDescent="0.2">
      <c r="A11" s="68">
        <v>2017</v>
      </c>
      <c r="B11" s="68" t="s">
        <v>831</v>
      </c>
      <c r="C11" s="297">
        <v>43070</v>
      </c>
      <c r="D11" s="202">
        <v>122756</v>
      </c>
      <c r="E11" s="68">
        <v>-804</v>
      </c>
      <c r="F11" s="68">
        <v>-6.5069601812884903E-3</v>
      </c>
      <c r="G11" s="68">
        <v>7018</v>
      </c>
      <c r="H11" s="68">
        <v>6.063695588311524E-2</v>
      </c>
    </row>
    <row r="12" spans="1:9" x14ac:dyDescent="0.2">
      <c r="A12" s="68">
        <v>2018</v>
      </c>
      <c r="B12" s="68" t="s">
        <v>831</v>
      </c>
      <c r="C12" s="297">
        <v>43435</v>
      </c>
      <c r="D12" s="202">
        <v>125509</v>
      </c>
      <c r="E12" s="68">
        <v>-271</v>
      </c>
      <c r="F12" s="68">
        <v>-2.15455557322308E-3</v>
      </c>
      <c r="G12" s="68">
        <v>2753</v>
      </c>
      <c r="H12" s="68">
        <v>2.2426602365668513E-2</v>
      </c>
    </row>
    <row r="13" spans="1:9" x14ac:dyDescent="0.2">
      <c r="A13" s="68">
        <v>2019</v>
      </c>
      <c r="B13" s="68" t="s">
        <v>831</v>
      </c>
      <c r="C13" s="297">
        <v>43800</v>
      </c>
      <c r="D13" s="202">
        <v>130985</v>
      </c>
      <c r="E13" s="68">
        <v>-918</v>
      </c>
      <c r="F13" s="68">
        <v>-6.9596597499678196E-3</v>
      </c>
      <c r="G13" s="68">
        <v>5476</v>
      </c>
      <c r="H13" s="68">
        <v>4.3630337266650221E-2</v>
      </c>
    </row>
    <row r="14" spans="1:9" x14ac:dyDescent="0.2">
      <c r="A14" s="68">
        <v>2020</v>
      </c>
      <c r="B14" s="68" t="s">
        <v>831</v>
      </c>
      <c r="C14" s="297">
        <v>44166</v>
      </c>
      <c r="D14" s="202">
        <v>112226</v>
      </c>
      <c r="E14" s="68">
        <v>-404</v>
      </c>
      <c r="F14" s="68">
        <v>-3.5869661724229301E-3</v>
      </c>
      <c r="G14" s="68">
        <v>-18759</v>
      </c>
      <c r="H14" s="68">
        <v>-0.14321487193190063</v>
      </c>
    </row>
    <row r="15" spans="1:9" x14ac:dyDescent="0.2">
      <c r="A15" s="68">
        <v>2021</v>
      </c>
      <c r="B15" s="68" t="s">
        <v>831</v>
      </c>
      <c r="C15" s="297">
        <v>44531</v>
      </c>
      <c r="D15" s="202">
        <v>126998</v>
      </c>
      <c r="E15" s="68">
        <v>916</v>
      </c>
      <c r="F15" s="68">
        <v>7.2651131803112001E-3</v>
      </c>
      <c r="G15" s="68">
        <v>14772</v>
      </c>
      <c r="H15" s="68">
        <v>0.13162725215190774</v>
      </c>
    </row>
    <row r="16" spans="1:9" x14ac:dyDescent="0.2">
      <c r="G16" s="68">
        <f>D15-D14</f>
        <v>14772</v>
      </c>
    </row>
    <row r="17" spans="2:7" x14ac:dyDescent="0.2">
      <c r="G17" s="68">
        <f>D15-D13</f>
        <v>-3987</v>
      </c>
    </row>
    <row r="19" spans="2:7" ht="15" x14ac:dyDescent="0.2">
      <c r="B19" s="231" t="s">
        <v>1013</v>
      </c>
    </row>
  </sheetData>
  <mergeCells count="1">
    <mergeCell ref="H1:I1"/>
  </mergeCells>
  <hyperlinks>
    <hyperlink ref="H1:I1" location="Index!A1" display="Regresar al Índice" xr:uid="{D290C29F-B936-4C6B-B913-45FC22363BBA}"/>
  </hyperlinks>
  <pageMargins left="0.7" right="0.7" top="0.75" bottom="0.75" header="0.3" footer="0.3"/>
  <pageSetup orientation="portrait" horizontalDpi="4294967295" verticalDpi="4294967295"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98"/>
  <dimension ref="A1:J151"/>
  <sheetViews>
    <sheetView zoomScaleNormal="100" workbookViewId="0"/>
  </sheetViews>
  <sheetFormatPr baseColWidth="10" defaultRowHeight="14.25" x14ac:dyDescent="0.2"/>
  <cols>
    <col min="1" max="16384" width="11.42578125" style="68"/>
  </cols>
  <sheetData>
    <row r="1" spans="1:10" x14ac:dyDescent="0.2">
      <c r="A1" s="13" t="s">
        <v>1239</v>
      </c>
      <c r="H1" s="291" t="s">
        <v>38</v>
      </c>
      <c r="I1" s="291"/>
    </row>
    <row r="2" spans="1:10" x14ac:dyDescent="0.2">
      <c r="A2" s="68" t="s">
        <v>1015</v>
      </c>
    </row>
    <row r="3" spans="1:10" x14ac:dyDescent="0.2">
      <c r="A3" s="68" t="s">
        <v>152</v>
      </c>
    </row>
    <row r="7" spans="1:10" x14ac:dyDescent="0.2">
      <c r="C7" s="68" t="s">
        <v>1005</v>
      </c>
      <c r="D7" s="68" t="s">
        <v>1006</v>
      </c>
      <c r="E7" s="68" t="s">
        <v>1007</v>
      </c>
      <c r="F7" s="68" t="s">
        <v>1008</v>
      </c>
      <c r="G7" s="68" t="s">
        <v>1009</v>
      </c>
      <c r="H7" s="68" t="s">
        <v>1010</v>
      </c>
    </row>
    <row r="8" spans="1:10" ht="15" x14ac:dyDescent="0.25">
      <c r="A8" s="68">
        <v>2010</v>
      </c>
      <c r="B8" s="68" t="s">
        <v>1011</v>
      </c>
      <c r="C8" s="297">
        <v>40179</v>
      </c>
      <c r="D8" s="68">
        <v>89351</v>
      </c>
      <c r="J8" s="232" t="s">
        <v>1014</v>
      </c>
    </row>
    <row r="9" spans="1:10" x14ac:dyDescent="0.2">
      <c r="B9" s="68" t="s">
        <v>814</v>
      </c>
      <c r="C9" s="297">
        <v>40210</v>
      </c>
      <c r="D9" s="68">
        <v>89703</v>
      </c>
      <c r="E9" s="68">
        <v>352</v>
      </c>
      <c r="F9" s="68">
        <v>3.93951942339754E-3</v>
      </c>
    </row>
    <row r="10" spans="1:10" x14ac:dyDescent="0.2">
      <c r="B10" s="68" t="s">
        <v>816</v>
      </c>
      <c r="C10" s="297">
        <v>40238</v>
      </c>
      <c r="D10" s="68">
        <v>90520</v>
      </c>
      <c r="E10" s="68">
        <v>817</v>
      </c>
      <c r="F10" s="68">
        <v>9.1078336287526707E-3</v>
      </c>
    </row>
    <row r="11" spans="1:10" x14ac:dyDescent="0.2">
      <c r="B11" s="68" t="s">
        <v>818</v>
      </c>
      <c r="C11" s="297">
        <v>40269</v>
      </c>
      <c r="D11" s="68">
        <v>89905</v>
      </c>
      <c r="E11" s="68">
        <v>-615</v>
      </c>
      <c r="F11" s="68">
        <v>-6.7940786566504903E-3</v>
      </c>
    </row>
    <row r="12" spans="1:10" x14ac:dyDescent="0.2">
      <c r="B12" s="68" t="s">
        <v>820</v>
      </c>
      <c r="C12" s="297">
        <v>40299</v>
      </c>
      <c r="D12" s="68">
        <v>89665</v>
      </c>
      <c r="E12" s="68">
        <v>-240</v>
      </c>
      <c r="F12" s="68">
        <v>-2.6694844558145E-3</v>
      </c>
    </row>
    <row r="13" spans="1:10" x14ac:dyDescent="0.2">
      <c r="B13" s="68" t="s">
        <v>821</v>
      </c>
      <c r="C13" s="297">
        <v>40330</v>
      </c>
      <c r="D13" s="68">
        <v>89621</v>
      </c>
      <c r="E13" s="68">
        <v>-44</v>
      </c>
      <c r="F13" s="68">
        <v>-4.9071544080747697E-4</v>
      </c>
    </row>
    <row r="14" spans="1:10" x14ac:dyDescent="0.2">
      <c r="B14" s="68" t="s">
        <v>822</v>
      </c>
      <c r="C14" s="297">
        <v>40360</v>
      </c>
      <c r="D14" s="68">
        <v>91916</v>
      </c>
      <c r="E14" s="68">
        <v>2295</v>
      </c>
      <c r="F14" s="68">
        <v>2.5607837448812201E-2</v>
      </c>
    </row>
    <row r="15" spans="1:10" x14ac:dyDescent="0.2">
      <c r="B15" s="68" t="s">
        <v>823</v>
      </c>
      <c r="C15" s="297">
        <v>40391</v>
      </c>
      <c r="D15" s="68">
        <v>90221</v>
      </c>
      <c r="E15" s="68">
        <v>-1695</v>
      </c>
      <c r="F15" s="68">
        <v>-1.84407502502285E-2</v>
      </c>
    </row>
    <row r="16" spans="1:10" x14ac:dyDescent="0.2">
      <c r="B16" s="68" t="s">
        <v>1012</v>
      </c>
      <c r="C16" s="297">
        <v>40422</v>
      </c>
      <c r="D16" s="68">
        <v>89816</v>
      </c>
      <c r="E16" s="68">
        <v>-405</v>
      </c>
      <c r="F16" s="68">
        <v>-4.4889770674233498E-3</v>
      </c>
    </row>
    <row r="17" spans="1:10" x14ac:dyDescent="0.2">
      <c r="B17" s="68" t="s">
        <v>827</v>
      </c>
      <c r="C17" s="297">
        <v>40452</v>
      </c>
      <c r="D17" s="68">
        <v>90818</v>
      </c>
      <c r="E17" s="68">
        <v>1002</v>
      </c>
      <c r="F17" s="68">
        <v>1.1156141444731401E-2</v>
      </c>
    </row>
    <row r="18" spans="1:10" x14ac:dyDescent="0.2">
      <c r="B18" s="68" t="s">
        <v>829</v>
      </c>
      <c r="C18" s="297">
        <v>40483</v>
      </c>
      <c r="D18" s="68">
        <v>92368</v>
      </c>
      <c r="E18" s="68">
        <v>1550</v>
      </c>
      <c r="F18" s="68">
        <v>1.7067101235438E-2</v>
      </c>
    </row>
    <row r="19" spans="1:10" x14ac:dyDescent="0.2">
      <c r="B19" s="68" t="s">
        <v>831</v>
      </c>
      <c r="C19" s="297">
        <v>40513</v>
      </c>
      <c r="D19" s="68">
        <v>92716</v>
      </c>
      <c r="E19" s="68">
        <v>348</v>
      </c>
      <c r="F19" s="68">
        <v>3.7675385414861502E-3</v>
      </c>
    </row>
    <row r="20" spans="1:10" x14ac:dyDescent="0.2">
      <c r="A20" s="68">
        <v>2011</v>
      </c>
      <c r="B20" s="68" t="s">
        <v>1011</v>
      </c>
      <c r="C20" s="297">
        <v>40544</v>
      </c>
      <c r="D20" s="68">
        <v>92287</v>
      </c>
      <c r="E20" s="68">
        <v>-429</v>
      </c>
      <c r="F20" s="68">
        <v>-4.6270330902972202E-3</v>
      </c>
      <c r="G20" s="68">
        <f>D20-D8</f>
        <v>2936</v>
      </c>
      <c r="H20" s="68">
        <f>D20/D8-1</f>
        <v>3.2859173372430162E-2</v>
      </c>
    </row>
    <row r="21" spans="1:10" x14ac:dyDescent="0.2">
      <c r="B21" s="68" t="s">
        <v>814</v>
      </c>
      <c r="C21" s="297">
        <v>40575</v>
      </c>
      <c r="D21" s="68">
        <v>93170</v>
      </c>
      <c r="E21" s="68">
        <v>883</v>
      </c>
      <c r="F21" s="68">
        <v>9.5679781551030203E-3</v>
      </c>
      <c r="G21" s="68">
        <f t="shared" ref="G21:G84" si="0">D21-D9</f>
        <v>3467</v>
      </c>
      <c r="H21" s="68">
        <f t="shared" ref="H21:H84" si="1">D21/D9-1</f>
        <v>3.8649766451512191E-2</v>
      </c>
    </row>
    <row r="22" spans="1:10" x14ac:dyDescent="0.2">
      <c r="B22" s="68" t="s">
        <v>816</v>
      </c>
      <c r="C22" s="297">
        <v>40603</v>
      </c>
      <c r="D22" s="68">
        <v>93253</v>
      </c>
      <c r="E22" s="68">
        <v>83</v>
      </c>
      <c r="F22" s="68">
        <v>8.9084469249756104E-4</v>
      </c>
      <c r="G22" s="68">
        <f t="shared" si="0"/>
        <v>2733</v>
      </c>
      <c r="H22" s="68">
        <f t="shared" si="1"/>
        <v>3.0192222713212535E-2</v>
      </c>
    </row>
    <row r="23" spans="1:10" x14ac:dyDescent="0.2">
      <c r="B23" s="68" t="s">
        <v>818</v>
      </c>
      <c r="C23" s="297">
        <v>40634</v>
      </c>
      <c r="D23" s="68">
        <v>95241</v>
      </c>
      <c r="E23" s="68">
        <v>1988</v>
      </c>
      <c r="F23" s="68">
        <v>2.1318349007538599E-2</v>
      </c>
      <c r="G23" s="68">
        <f t="shared" si="0"/>
        <v>5336</v>
      </c>
      <c r="H23" s="68">
        <f t="shared" si="1"/>
        <v>5.9351537734275039E-2</v>
      </c>
    </row>
    <row r="24" spans="1:10" x14ac:dyDescent="0.2">
      <c r="B24" s="68" t="s">
        <v>820</v>
      </c>
      <c r="C24" s="297">
        <v>40664</v>
      </c>
      <c r="D24" s="68">
        <v>93546</v>
      </c>
      <c r="E24" s="68">
        <v>-1695</v>
      </c>
      <c r="F24" s="68">
        <v>-1.77969571928056E-2</v>
      </c>
      <c r="G24" s="68">
        <f t="shared" si="0"/>
        <v>3881</v>
      </c>
      <c r="H24" s="68">
        <f t="shared" si="1"/>
        <v>4.3283332403948105E-2</v>
      </c>
    </row>
    <row r="25" spans="1:10" x14ac:dyDescent="0.2">
      <c r="B25" s="68" t="s">
        <v>821</v>
      </c>
      <c r="C25" s="297">
        <v>40695</v>
      </c>
      <c r="D25" s="68">
        <v>94570</v>
      </c>
      <c r="E25" s="68">
        <v>1024</v>
      </c>
      <c r="F25" s="68">
        <v>1.0946486220682901E-2</v>
      </c>
      <c r="G25" s="68">
        <f t="shared" si="0"/>
        <v>4949</v>
      </c>
      <c r="H25" s="68">
        <f t="shared" si="1"/>
        <v>5.5221432476763255E-2</v>
      </c>
    </row>
    <row r="26" spans="1:10" x14ac:dyDescent="0.2">
      <c r="B26" s="68" t="s">
        <v>822</v>
      </c>
      <c r="C26" s="297">
        <v>40725</v>
      </c>
      <c r="D26" s="68">
        <v>96131</v>
      </c>
      <c r="E26" s="68">
        <v>1561</v>
      </c>
      <c r="F26" s="68">
        <v>1.6506291635825399E-2</v>
      </c>
      <c r="G26" s="68">
        <f t="shared" si="0"/>
        <v>4215</v>
      </c>
      <c r="H26" s="68">
        <f t="shared" si="1"/>
        <v>4.5857086905435329E-2</v>
      </c>
    </row>
    <row r="27" spans="1:10" x14ac:dyDescent="0.2">
      <c r="B27" s="68" t="s">
        <v>823</v>
      </c>
      <c r="C27" s="297">
        <v>40756</v>
      </c>
      <c r="D27" s="68">
        <v>95340</v>
      </c>
      <c r="E27" s="68">
        <v>-791</v>
      </c>
      <c r="F27" s="68">
        <v>-8.2283550571615703E-3</v>
      </c>
      <c r="G27" s="68">
        <f t="shared" si="0"/>
        <v>5119</v>
      </c>
      <c r="H27" s="68">
        <f t="shared" si="1"/>
        <v>5.6738453353432083E-2</v>
      </c>
    </row>
    <row r="28" spans="1:10" x14ac:dyDescent="0.2">
      <c r="B28" s="68" t="s">
        <v>1012</v>
      </c>
      <c r="C28" s="297">
        <v>40787</v>
      </c>
      <c r="D28" s="68">
        <v>95291</v>
      </c>
      <c r="E28" s="68">
        <v>-49</v>
      </c>
      <c r="F28" s="68">
        <v>-5.1395007342147604E-4</v>
      </c>
      <c r="G28" s="68">
        <f t="shared" si="0"/>
        <v>5475</v>
      </c>
      <c r="H28" s="68">
        <f t="shared" si="1"/>
        <v>6.0957958492918962E-2</v>
      </c>
    </row>
    <row r="29" spans="1:10" x14ac:dyDescent="0.2">
      <c r="B29" s="68" t="s">
        <v>827</v>
      </c>
      <c r="C29" s="297">
        <v>40817</v>
      </c>
      <c r="D29" s="68">
        <v>96616</v>
      </c>
      <c r="E29" s="68">
        <v>1325</v>
      </c>
      <c r="F29" s="68">
        <v>1.3904775896989199E-2</v>
      </c>
      <c r="G29" s="68">
        <f t="shared" si="0"/>
        <v>5798</v>
      </c>
      <c r="H29" s="68">
        <f t="shared" si="1"/>
        <v>6.3841969653592789E-2</v>
      </c>
    </row>
    <row r="30" spans="1:10" ht="15" x14ac:dyDescent="0.2">
      <c r="B30" s="68" t="s">
        <v>829</v>
      </c>
      <c r="C30" s="297">
        <v>40848</v>
      </c>
      <c r="D30" s="68">
        <v>96831</v>
      </c>
      <c r="E30" s="68">
        <v>215</v>
      </c>
      <c r="F30" s="68">
        <v>2.2253042974249601E-3</v>
      </c>
      <c r="G30" s="68">
        <f t="shared" si="0"/>
        <v>4463</v>
      </c>
      <c r="H30" s="68">
        <f t="shared" si="1"/>
        <v>4.8317599168543168E-2</v>
      </c>
      <c r="J30" s="231" t="s">
        <v>1016</v>
      </c>
    </row>
    <row r="31" spans="1:10" x14ac:dyDescent="0.2">
      <c r="B31" s="68" t="s">
        <v>831</v>
      </c>
      <c r="C31" s="297">
        <v>40878</v>
      </c>
      <c r="D31" s="68">
        <v>96881</v>
      </c>
      <c r="E31" s="68">
        <v>50</v>
      </c>
      <c r="F31" s="68">
        <v>5.1636356125617201E-4</v>
      </c>
      <c r="G31" s="68">
        <f t="shared" si="0"/>
        <v>4165</v>
      </c>
      <c r="H31" s="68">
        <f t="shared" si="1"/>
        <v>4.4922127788084021E-2</v>
      </c>
    </row>
    <row r="32" spans="1:10" x14ac:dyDescent="0.2">
      <c r="A32" s="68">
        <v>2012</v>
      </c>
      <c r="B32" s="68" t="s">
        <v>1011</v>
      </c>
      <c r="C32" s="297">
        <v>40909</v>
      </c>
      <c r="D32" s="68">
        <v>96290</v>
      </c>
      <c r="E32" s="68">
        <v>-591</v>
      </c>
      <c r="F32" s="68">
        <v>-6.1002673382809496E-3</v>
      </c>
      <c r="G32" s="68">
        <f t="shared" si="0"/>
        <v>4003</v>
      </c>
      <c r="H32" s="68">
        <f t="shared" si="1"/>
        <v>4.3375556687290651E-2</v>
      </c>
    </row>
    <row r="33" spans="1:8" x14ac:dyDescent="0.2">
      <c r="B33" s="68" t="s">
        <v>814</v>
      </c>
      <c r="C33" s="297">
        <v>40940</v>
      </c>
      <c r="D33" s="68">
        <v>96852</v>
      </c>
      <c r="E33" s="68">
        <v>562</v>
      </c>
      <c r="F33" s="68">
        <v>5.8365354657805603E-3</v>
      </c>
      <c r="G33" s="68">
        <f t="shared" si="0"/>
        <v>3682</v>
      </c>
      <c r="H33" s="68">
        <f t="shared" si="1"/>
        <v>3.9519158527423048E-2</v>
      </c>
    </row>
    <row r="34" spans="1:8" x14ac:dyDescent="0.2">
      <c r="B34" s="68" t="s">
        <v>816</v>
      </c>
      <c r="C34" s="297">
        <v>40969</v>
      </c>
      <c r="D34" s="68">
        <v>97945</v>
      </c>
      <c r="E34" s="68">
        <v>1093</v>
      </c>
      <c r="F34" s="68">
        <v>1.12852599843059E-2</v>
      </c>
      <c r="G34" s="68">
        <f t="shared" si="0"/>
        <v>4692</v>
      </c>
      <c r="H34" s="68">
        <f t="shared" si="1"/>
        <v>5.03147351827824E-2</v>
      </c>
    </row>
    <row r="35" spans="1:8" x14ac:dyDescent="0.2">
      <c r="B35" s="68" t="s">
        <v>818</v>
      </c>
      <c r="C35" s="297">
        <v>41000</v>
      </c>
      <c r="D35" s="68">
        <v>97832</v>
      </c>
      <c r="E35" s="68">
        <v>-113</v>
      </c>
      <c r="F35" s="68">
        <v>-1.15370871407428E-3</v>
      </c>
      <c r="G35" s="68">
        <f t="shared" si="0"/>
        <v>2591</v>
      </c>
      <c r="H35" s="68">
        <f t="shared" si="1"/>
        <v>2.720467025755724E-2</v>
      </c>
    </row>
    <row r="36" spans="1:8" x14ac:dyDescent="0.2">
      <c r="B36" s="68" t="s">
        <v>820</v>
      </c>
      <c r="C36" s="297">
        <v>41030</v>
      </c>
      <c r="D36" s="68">
        <v>97761</v>
      </c>
      <c r="E36" s="68">
        <v>-71</v>
      </c>
      <c r="F36" s="68">
        <v>-7.2573391119468101E-4</v>
      </c>
      <c r="G36" s="68">
        <f t="shared" si="0"/>
        <v>4215</v>
      </c>
      <c r="H36" s="68">
        <f t="shared" si="1"/>
        <v>4.5058046308767974E-2</v>
      </c>
    </row>
    <row r="37" spans="1:8" x14ac:dyDescent="0.2">
      <c r="B37" s="68" t="s">
        <v>821</v>
      </c>
      <c r="C37" s="297">
        <v>41061</v>
      </c>
      <c r="D37" s="68">
        <v>97651</v>
      </c>
      <c r="E37" s="68">
        <v>-110</v>
      </c>
      <c r="F37" s="68">
        <v>-1.12519307290226E-3</v>
      </c>
      <c r="G37" s="68">
        <f t="shared" si="0"/>
        <v>3081</v>
      </c>
      <c r="H37" s="68">
        <f t="shared" si="1"/>
        <v>3.2579041979486023E-2</v>
      </c>
    </row>
    <row r="38" spans="1:8" x14ac:dyDescent="0.2">
      <c r="B38" s="68" t="s">
        <v>822</v>
      </c>
      <c r="C38" s="297">
        <v>41091</v>
      </c>
      <c r="D38" s="68">
        <v>98663</v>
      </c>
      <c r="E38" s="68">
        <v>1012</v>
      </c>
      <c r="F38" s="68">
        <v>1.0363437138380499E-2</v>
      </c>
      <c r="G38" s="68">
        <f t="shared" si="0"/>
        <v>2532</v>
      </c>
      <c r="H38" s="68">
        <f t="shared" si="1"/>
        <v>2.6339058160218976E-2</v>
      </c>
    </row>
    <row r="39" spans="1:8" x14ac:dyDescent="0.2">
      <c r="B39" s="68" t="s">
        <v>823</v>
      </c>
      <c r="C39" s="297">
        <v>41122</v>
      </c>
      <c r="D39" s="68">
        <v>96803</v>
      </c>
      <c r="E39" s="68">
        <v>-1860</v>
      </c>
      <c r="F39" s="68">
        <v>-1.8852051934362499E-2</v>
      </c>
      <c r="G39" s="68">
        <f t="shared" si="0"/>
        <v>1463</v>
      </c>
      <c r="H39" s="68">
        <f t="shared" si="1"/>
        <v>1.5345080763582875E-2</v>
      </c>
    </row>
    <row r="40" spans="1:8" x14ac:dyDescent="0.2">
      <c r="B40" s="68" t="s">
        <v>1012</v>
      </c>
      <c r="C40" s="297">
        <v>41153</v>
      </c>
      <c r="D40" s="68">
        <v>96687</v>
      </c>
      <c r="E40" s="68">
        <v>-116</v>
      </c>
      <c r="F40" s="68">
        <v>-1.19830996973236E-3</v>
      </c>
      <c r="G40" s="68">
        <f t="shared" si="0"/>
        <v>1396</v>
      </c>
      <c r="H40" s="68">
        <f t="shared" si="1"/>
        <v>1.4649862001658187E-2</v>
      </c>
    </row>
    <row r="41" spans="1:8" x14ac:dyDescent="0.2">
      <c r="B41" s="68" t="s">
        <v>827</v>
      </c>
      <c r="C41" s="297">
        <v>41183</v>
      </c>
      <c r="D41" s="68">
        <v>97158</v>
      </c>
      <c r="E41" s="68">
        <v>471</v>
      </c>
      <c r="F41" s="68">
        <v>4.87138912159857E-3</v>
      </c>
      <c r="G41" s="68">
        <f t="shared" si="0"/>
        <v>542</v>
      </c>
      <c r="H41" s="68">
        <f t="shared" si="1"/>
        <v>5.609836880019925E-3</v>
      </c>
    </row>
    <row r="42" spans="1:8" x14ac:dyDescent="0.2">
      <c r="B42" s="68" t="s">
        <v>829</v>
      </c>
      <c r="C42" s="297">
        <v>41214</v>
      </c>
      <c r="D42" s="68">
        <v>97966</v>
      </c>
      <c r="E42" s="68">
        <v>808</v>
      </c>
      <c r="F42" s="68">
        <v>8.3163506865107095E-3</v>
      </c>
      <c r="G42" s="68">
        <f t="shared" si="0"/>
        <v>1135</v>
      </c>
      <c r="H42" s="68">
        <f t="shared" si="1"/>
        <v>1.1721452840515845E-2</v>
      </c>
    </row>
    <row r="43" spans="1:8" x14ac:dyDescent="0.2">
      <c r="B43" s="68" t="s">
        <v>831</v>
      </c>
      <c r="C43" s="297">
        <v>41244</v>
      </c>
      <c r="D43" s="68">
        <v>98013</v>
      </c>
      <c r="E43" s="68">
        <v>47</v>
      </c>
      <c r="F43" s="68">
        <v>4.7975828348611999E-4</v>
      </c>
      <c r="G43" s="68">
        <f t="shared" si="0"/>
        <v>1132</v>
      </c>
      <c r="H43" s="68">
        <f t="shared" si="1"/>
        <v>1.1684437609025489E-2</v>
      </c>
    </row>
    <row r="44" spans="1:8" x14ac:dyDescent="0.2">
      <c r="A44" s="68">
        <v>2013</v>
      </c>
      <c r="B44" s="68" t="s">
        <v>1011</v>
      </c>
      <c r="C44" s="297">
        <v>41275</v>
      </c>
      <c r="D44" s="68">
        <v>96770</v>
      </c>
      <c r="E44" s="68">
        <v>-1243</v>
      </c>
      <c r="F44" s="68">
        <v>-1.26819911644374E-2</v>
      </c>
      <c r="G44" s="68">
        <f t="shared" si="0"/>
        <v>480</v>
      </c>
      <c r="H44" s="68">
        <f t="shared" si="1"/>
        <v>4.984941323086467E-3</v>
      </c>
    </row>
    <row r="45" spans="1:8" x14ac:dyDescent="0.2">
      <c r="B45" s="68" t="s">
        <v>814</v>
      </c>
      <c r="C45" s="297">
        <v>41306</v>
      </c>
      <c r="D45" s="68">
        <v>96941</v>
      </c>
      <c r="E45" s="68">
        <v>171</v>
      </c>
      <c r="F45" s="68">
        <v>1.7670765733182E-3</v>
      </c>
      <c r="G45" s="68">
        <f t="shared" si="0"/>
        <v>89</v>
      </c>
      <c r="H45" s="68">
        <f t="shared" si="1"/>
        <v>9.1892784867630972E-4</v>
      </c>
    </row>
    <row r="46" spans="1:8" x14ac:dyDescent="0.2">
      <c r="B46" s="68" t="s">
        <v>816</v>
      </c>
      <c r="C46" s="297">
        <v>41334</v>
      </c>
      <c r="D46" s="68">
        <v>99671</v>
      </c>
      <c r="E46" s="68">
        <v>2730</v>
      </c>
      <c r="F46" s="68">
        <v>2.8161459031782202E-2</v>
      </c>
      <c r="G46" s="68">
        <f t="shared" si="0"/>
        <v>1726</v>
      </c>
      <c r="H46" s="68">
        <f t="shared" si="1"/>
        <v>1.7622134871611683E-2</v>
      </c>
    </row>
    <row r="47" spans="1:8" x14ac:dyDescent="0.2">
      <c r="B47" s="68" t="s">
        <v>818</v>
      </c>
      <c r="C47" s="297">
        <v>41365</v>
      </c>
      <c r="D47" s="68">
        <v>98503</v>
      </c>
      <c r="E47" s="68">
        <v>-1168</v>
      </c>
      <c r="F47" s="68">
        <v>-1.1718554042800901E-2</v>
      </c>
      <c r="G47" s="68">
        <f t="shared" si="0"/>
        <v>671</v>
      </c>
      <c r="H47" s="68">
        <f t="shared" si="1"/>
        <v>6.8586965410091238E-3</v>
      </c>
    </row>
    <row r="48" spans="1:8" x14ac:dyDescent="0.2">
      <c r="B48" s="68" t="s">
        <v>820</v>
      </c>
      <c r="C48" s="297">
        <v>41395</v>
      </c>
      <c r="D48" s="68">
        <v>98384</v>
      </c>
      <c r="E48" s="68">
        <v>-119</v>
      </c>
      <c r="F48" s="68">
        <v>-1.20808503294312E-3</v>
      </c>
      <c r="G48" s="68">
        <f t="shared" si="0"/>
        <v>623</v>
      </c>
      <c r="H48" s="68">
        <f t="shared" si="1"/>
        <v>6.37268440380101E-3</v>
      </c>
    </row>
    <row r="49" spans="1:8" x14ac:dyDescent="0.2">
      <c r="B49" s="68" t="s">
        <v>821</v>
      </c>
      <c r="C49" s="297">
        <v>41426</v>
      </c>
      <c r="D49" s="68">
        <v>99108</v>
      </c>
      <c r="E49" s="68">
        <v>724</v>
      </c>
      <c r="F49" s="68">
        <v>7.35892014961781E-3</v>
      </c>
      <c r="G49" s="68">
        <f t="shared" si="0"/>
        <v>1457</v>
      </c>
      <c r="H49" s="68">
        <f t="shared" si="1"/>
        <v>1.4920482125118983E-2</v>
      </c>
    </row>
    <row r="50" spans="1:8" x14ac:dyDescent="0.2">
      <c r="B50" s="68" t="s">
        <v>822</v>
      </c>
      <c r="C50" s="297">
        <v>41456</v>
      </c>
      <c r="D50" s="68">
        <v>101334</v>
      </c>
      <c r="E50" s="68">
        <v>2226</v>
      </c>
      <c r="F50" s="68">
        <v>2.2460346288896999E-2</v>
      </c>
      <c r="G50" s="68">
        <f t="shared" si="0"/>
        <v>2671</v>
      </c>
      <c r="H50" s="68">
        <f t="shared" si="1"/>
        <v>2.7071951998216104E-2</v>
      </c>
    </row>
    <row r="51" spans="1:8" x14ac:dyDescent="0.2">
      <c r="B51" s="68" t="s">
        <v>823</v>
      </c>
      <c r="C51" s="297">
        <v>41487</v>
      </c>
      <c r="D51" s="68">
        <v>100913</v>
      </c>
      <c r="E51" s="68">
        <v>-421</v>
      </c>
      <c r="F51" s="68">
        <v>-4.1545779304083003E-3</v>
      </c>
      <c r="G51" s="68">
        <f t="shared" si="0"/>
        <v>4110</v>
      </c>
      <c r="H51" s="68">
        <f t="shared" si="1"/>
        <v>4.2457361858620146E-2</v>
      </c>
    </row>
    <row r="52" spans="1:8" x14ac:dyDescent="0.2">
      <c r="B52" s="68" t="s">
        <v>1012</v>
      </c>
      <c r="C52" s="297">
        <v>41518</v>
      </c>
      <c r="D52" s="68">
        <v>100297</v>
      </c>
      <c r="E52" s="68">
        <v>-616</v>
      </c>
      <c r="F52" s="68">
        <v>-6.1042680328600198E-3</v>
      </c>
      <c r="G52" s="68">
        <f t="shared" si="0"/>
        <v>3610</v>
      </c>
      <c r="H52" s="68">
        <f t="shared" si="1"/>
        <v>3.733697394685942E-2</v>
      </c>
    </row>
    <row r="53" spans="1:8" x14ac:dyDescent="0.2">
      <c r="B53" s="68" t="s">
        <v>827</v>
      </c>
      <c r="C53" s="297">
        <v>41548</v>
      </c>
      <c r="D53" s="68">
        <v>101086</v>
      </c>
      <c r="E53" s="68">
        <v>789</v>
      </c>
      <c r="F53" s="68">
        <v>7.8666360908104006E-3</v>
      </c>
      <c r="G53" s="68">
        <f t="shared" si="0"/>
        <v>3928</v>
      </c>
      <c r="H53" s="68">
        <f t="shared" si="1"/>
        <v>4.04289919512546E-2</v>
      </c>
    </row>
    <row r="54" spans="1:8" x14ac:dyDescent="0.2">
      <c r="B54" s="68" t="s">
        <v>829</v>
      </c>
      <c r="C54" s="297">
        <v>41579</v>
      </c>
      <c r="D54" s="68">
        <v>102887</v>
      </c>
      <c r="E54" s="68">
        <v>1801</v>
      </c>
      <c r="F54" s="68">
        <v>1.78165126723779E-2</v>
      </c>
      <c r="G54" s="68">
        <f t="shared" si="0"/>
        <v>4921</v>
      </c>
      <c r="H54" s="68">
        <f t="shared" si="1"/>
        <v>5.0231713043300763E-2</v>
      </c>
    </row>
    <row r="55" spans="1:8" x14ac:dyDescent="0.2">
      <c r="B55" s="68" t="s">
        <v>831</v>
      </c>
      <c r="C55" s="297">
        <v>41609</v>
      </c>
      <c r="D55" s="68">
        <v>103019</v>
      </c>
      <c r="E55" s="68">
        <v>132</v>
      </c>
      <c r="F55" s="68">
        <v>1.28296091828894E-3</v>
      </c>
      <c r="G55" s="68">
        <f t="shared" si="0"/>
        <v>5006</v>
      </c>
      <c r="H55" s="68">
        <f t="shared" si="1"/>
        <v>5.1074857416873343E-2</v>
      </c>
    </row>
    <row r="56" spans="1:8" x14ac:dyDescent="0.2">
      <c r="A56" s="68">
        <v>2014</v>
      </c>
      <c r="B56" s="68" t="s">
        <v>1011</v>
      </c>
      <c r="C56" s="297">
        <v>41640</v>
      </c>
      <c r="D56" s="68">
        <v>102451</v>
      </c>
      <c r="E56" s="68">
        <v>-568</v>
      </c>
      <c r="F56" s="68">
        <v>-5.5135460449042802E-3</v>
      </c>
      <c r="G56" s="68">
        <f t="shared" si="0"/>
        <v>5681</v>
      </c>
      <c r="H56" s="68">
        <f t="shared" si="1"/>
        <v>5.8706210602459397E-2</v>
      </c>
    </row>
    <row r="57" spans="1:8" x14ac:dyDescent="0.2">
      <c r="B57" s="68" t="s">
        <v>814</v>
      </c>
      <c r="C57" s="297">
        <v>41671</v>
      </c>
      <c r="D57" s="68">
        <v>103285</v>
      </c>
      <c r="E57" s="68">
        <v>834</v>
      </c>
      <c r="F57" s="68">
        <v>8.1404769109134599E-3</v>
      </c>
      <c r="G57" s="68">
        <f t="shared" si="0"/>
        <v>6344</v>
      </c>
      <c r="H57" s="68">
        <f t="shared" si="1"/>
        <v>6.5441866702427243E-2</v>
      </c>
    </row>
    <row r="58" spans="1:8" x14ac:dyDescent="0.2">
      <c r="B58" s="68" t="s">
        <v>816</v>
      </c>
      <c r="C58" s="297">
        <v>41699</v>
      </c>
      <c r="D58" s="68">
        <v>103377</v>
      </c>
      <c r="E58" s="68">
        <v>92</v>
      </c>
      <c r="F58" s="68">
        <v>8.9073921673032996E-4</v>
      </c>
      <c r="G58" s="68">
        <f t="shared" si="0"/>
        <v>3706</v>
      </c>
      <c r="H58" s="68">
        <f t="shared" si="1"/>
        <v>3.7182329865256714E-2</v>
      </c>
    </row>
    <row r="59" spans="1:8" x14ac:dyDescent="0.2">
      <c r="B59" s="68" t="s">
        <v>818</v>
      </c>
      <c r="C59" s="297">
        <v>41730</v>
      </c>
      <c r="D59" s="68">
        <v>102478</v>
      </c>
      <c r="E59" s="68">
        <v>-899</v>
      </c>
      <c r="F59" s="68">
        <v>-8.6963251013281208E-3</v>
      </c>
      <c r="G59" s="68">
        <f t="shared" si="0"/>
        <v>3975</v>
      </c>
      <c r="H59" s="68">
        <f t="shared" si="1"/>
        <v>4.0354100890328315E-2</v>
      </c>
    </row>
    <row r="60" spans="1:8" x14ac:dyDescent="0.2">
      <c r="B60" s="68" t="s">
        <v>820</v>
      </c>
      <c r="C60" s="297">
        <v>41760</v>
      </c>
      <c r="D60" s="68">
        <v>101820</v>
      </c>
      <c r="E60" s="68">
        <v>-658</v>
      </c>
      <c r="F60" s="68">
        <v>-6.4208903374383102E-3</v>
      </c>
      <c r="G60" s="68">
        <f t="shared" si="0"/>
        <v>3436</v>
      </c>
      <c r="H60" s="68">
        <f t="shared" si="1"/>
        <v>3.4924377947633811E-2</v>
      </c>
    </row>
    <row r="61" spans="1:8" x14ac:dyDescent="0.2">
      <c r="B61" s="68" t="s">
        <v>821</v>
      </c>
      <c r="C61" s="297">
        <v>41791</v>
      </c>
      <c r="D61" s="68">
        <v>102687</v>
      </c>
      <c r="E61" s="68">
        <v>867</v>
      </c>
      <c r="F61" s="68">
        <v>8.5150265173836708E-3</v>
      </c>
      <c r="G61" s="68">
        <f t="shared" si="0"/>
        <v>3579</v>
      </c>
      <c r="H61" s="68">
        <f t="shared" si="1"/>
        <v>3.6112120111393642E-2</v>
      </c>
    </row>
    <row r="62" spans="1:8" x14ac:dyDescent="0.2">
      <c r="B62" s="68" t="s">
        <v>822</v>
      </c>
      <c r="C62" s="297">
        <v>41821</v>
      </c>
      <c r="D62" s="68">
        <v>104338</v>
      </c>
      <c r="E62" s="68">
        <v>1651</v>
      </c>
      <c r="F62" s="68">
        <v>1.6077984555006999E-2</v>
      </c>
      <c r="G62" s="68">
        <f t="shared" si="0"/>
        <v>3004</v>
      </c>
      <c r="H62" s="68">
        <f t="shared" si="1"/>
        <v>2.9644541812224867E-2</v>
      </c>
    </row>
    <row r="63" spans="1:8" x14ac:dyDescent="0.2">
      <c r="B63" s="68" t="s">
        <v>823</v>
      </c>
      <c r="C63" s="297">
        <v>41852</v>
      </c>
      <c r="D63" s="68">
        <v>103425</v>
      </c>
      <c r="E63" s="68">
        <v>-913</v>
      </c>
      <c r="F63" s="68">
        <v>-8.7504073300235206E-3</v>
      </c>
      <c r="G63" s="68">
        <f t="shared" si="0"/>
        <v>2512</v>
      </c>
      <c r="H63" s="68">
        <f t="shared" si="1"/>
        <v>2.4892729380753709E-2</v>
      </c>
    </row>
    <row r="64" spans="1:8" x14ac:dyDescent="0.2">
      <c r="B64" s="68" t="s">
        <v>1012</v>
      </c>
      <c r="C64" s="297">
        <v>41883</v>
      </c>
      <c r="D64" s="68">
        <v>102522</v>
      </c>
      <c r="E64" s="68">
        <v>-903</v>
      </c>
      <c r="F64" s="68">
        <v>-8.73096446700505E-3</v>
      </c>
      <c r="G64" s="68">
        <f t="shared" si="0"/>
        <v>2225</v>
      </c>
      <c r="H64" s="68">
        <f t="shared" si="1"/>
        <v>2.2184113183844056E-2</v>
      </c>
    </row>
    <row r="65" spans="1:8" x14ac:dyDescent="0.2">
      <c r="B65" s="68" t="s">
        <v>827</v>
      </c>
      <c r="C65" s="297">
        <v>41913</v>
      </c>
      <c r="D65" s="68">
        <v>103567</v>
      </c>
      <c r="E65" s="68">
        <v>1045</v>
      </c>
      <c r="F65" s="68">
        <v>1.01929341994889E-2</v>
      </c>
      <c r="G65" s="68">
        <f t="shared" si="0"/>
        <v>2481</v>
      </c>
      <c r="H65" s="68">
        <f t="shared" si="1"/>
        <v>2.4543458045624522E-2</v>
      </c>
    </row>
    <row r="66" spans="1:8" x14ac:dyDescent="0.2">
      <c r="B66" s="68" t="s">
        <v>829</v>
      </c>
      <c r="C66" s="297">
        <v>41944</v>
      </c>
      <c r="D66" s="68">
        <v>105983</v>
      </c>
      <c r="E66" s="68">
        <v>2416</v>
      </c>
      <c r="F66" s="68">
        <v>2.33278940202961E-2</v>
      </c>
      <c r="G66" s="68">
        <f t="shared" si="0"/>
        <v>3096</v>
      </c>
      <c r="H66" s="68">
        <f t="shared" si="1"/>
        <v>3.0091265174414739E-2</v>
      </c>
    </row>
    <row r="67" spans="1:8" x14ac:dyDescent="0.2">
      <c r="B67" s="68" t="s">
        <v>831</v>
      </c>
      <c r="C67" s="297">
        <v>41974</v>
      </c>
      <c r="D67" s="68">
        <v>106180</v>
      </c>
      <c r="E67" s="68">
        <v>197</v>
      </c>
      <c r="F67" s="68">
        <v>1.8587886736551899E-3</v>
      </c>
      <c r="G67" s="68">
        <f t="shared" si="0"/>
        <v>3161</v>
      </c>
      <c r="H67" s="68">
        <f t="shared" si="1"/>
        <v>3.0683660295673709E-2</v>
      </c>
    </row>
    <row r="68" spans="1:8" x14ac:dyDescent="0.2">
      <c r="A68" s="68">
        <v>2015</v>
      </c>
      <c r="B68" s="68" t="s">
        <v>1011</v>
      </c>
      <c r="C68" s="297">
        <v>42005</v>
      </c>
      <c r="D68" s="68">
        <v>105324</v>
      </c>
      <c r="E68" s="68">
        <v>-856</v>
      </c>
      <c r="F68" s="68">
        <v>-8.0617818798267606E-3</v>
      </c>
      <c r="G68" s="68">
        <f t="shared" si="0"/>
        <v>2873</v>
      </c>
      <c r="H68" s="68">
        <f t="shared" si="1"/>
        <v>2.804267405881844E-2</v>
      </c>
    </row>
    <row r="69" spans="1:8" x14ac:dyDescent="0.2">
      <c r="B69" s="68" t="s">
        <v>814</v>
      </c>
      <c r="C69" s="297">
        <v>42036</v>
      </c>
      <c r="D69" s="68">
        <v>106367</v>
      </c>
      <c r="E69" s="68">
        <v>1043</v>
      </c>
      <c r="F69" s="68">
        <v>9.9027761953591805E-3</v>
      </c>
      <c r="G69" s="68">
        <f t="shared" si="0"/>
        <v>3082</v>
      </c>
      <c r="H69" s="68">
        <f t="shared" si="1"/>
        <v>2.9839763760468596E-2</v>
      </c>
    </row>
    <row r="70" spans="1:8" x14ac:dyDescent="0.2">
      <c r="B70" s="68" t="s">
        <v>816</v>
      </c>
      <c r="C70" s="297">
        <v>42064</v>
      </c>
      <c r="D70" s="68">
        <v>106891</v>
      </c>
      <c r="E70" s="68">
        <v>524</v>
      </c>
      <c r="F70" s="68">
        <v>4.9263399362584597E-3</v>
      </c>
      <c r="G70" s="68">
        <f t="shared" si="0"/>
        <v>3514</v>
      </c>
      <c r="H70" s="68">
        <f t="shared" si="1"/>
        <v>3.399208721475766E-2</v>
      </c>
    </row>
    <row r="71" spans="1:8" x14ac:dyDescent="0.2">
      <c r="B71" s="68" t="s">
        <v>818</v>
      </c>
      <c r="C71" s="297">
        <v>42095</v>
      </c>
      <c r="D71" s="68">
        <v>107285</v>
      </c>
      <c r="E71" s="68">
        <v>394</v>
      </c>
      <c r="F71" s="68">
        <v>3.6859978856966799E-3</v>
      </c>
      <c r="G71" s="68">
        <f t="shared" si="0"/>
        <v>4807</v>
      </c>
      <c r="H71" s="68">
        <f t="shared" si="1"/>
        <v>4.6907628954507397E-2</v>
      </c>
    </row>
    <row r="72" spans="1:8" x14ac:dyDescent="0.2">
      <c r="B72" s="68" t="s">
        <v>820</v>
      </c>
      <c r="C72" s="297">
        <v>42125</v>
      </c>
      <c r="D72" s="68">
        <v>106928</v>
      </c>
      <c r="E72" s="68">
        <v>-357</v>
      </c>
      <c r="F72" s="68">
        <v>-3.3275854033648598E-3</v>
      </c>
      <c r="G72" s="68">
        <f t="shared" si="0"/>
        <v>5108</v>
      </c>
      <c r="H72" s="68">
        <f t="shared" si="1"/>
        <v>5.0166961304262347E-2</v>
      </c>
    </row>
    <row r="73" spans="1:8" x14ac:dyDescent="0.2">
      <c r="B73" s="68" t="s">
        <v>821</v>
      </c>
      <c r="C73" s="297">
        <v>42156</v>
      </c>
      <c r="D73" s="68">
        <v>106609</v>
      </c>
      <c r="E73" s="68">
        <v>-319</v>
      </c>
      <c r="F73" s="68">
        <v>-2.9833158761035602E-3</v>
      </c>
      <c r="G73" s="68">
        <f t="shared" si="0"/>
        <v>3922</v>
      </c>
      <c r="H73" s="68">
        <f t="shared" si="1"/>
        <v>3.819373435780582E-2</v>
      </c>
    </row>
    <row r="74" spans="1:8" x14ac:dyDescent="0.2">
      <c r="B74" s="68" t="s">
        <v>822</v>
      </c>
      <c r="C74" s="297">
        <v>42186</v>
      </c>
      <c r="D74" s="68">
        <v>108348</v>
      </c>
      <c r="E74" s="68">
        <v>1739</v>
      </c>
      <c r="F74" s="68">
        <v>1.6311943644532902E-2</v>
      </c>
      <c r="G74" s="68">
        <f t="shared" si="0"/>
        <v>4010</v>
      </c>
      <c r="H74" s="68">
        <f t="shared" si="1"/>
        <v>3.8432785753991894E-2</v>
      </c>
    </row>
    <row r="75" spans="1:8" x14ac:dyDescent="0.2">
      <c r="B75" s="68" t="s">
        <v>823</v>
      </c>
      <c r="C75" s="297">
        <v>42217</v>
      </c>
      <c r="D75" s="68">
        <v>108082</v>
      </c>
      <c r="E75" s="68">
        <v>-266</v>
      </c>
      <c r="F75" s="68">
        <v>-2.45505223908149E-3</v>
      </c>
      <c r="G75" s="68">
        <f t="shared" si="0"/>
        <v>4657</v>
      </c>
      <c r="H75" s="68">
        <f t="shared" si="1"/>
        <v>4.5027797921199042E-2</v>
      </c>
    </row>
    <row r="76" spans="1:8" x14ac:dyDescent="0.2">
      <c r="B76" s="68" t="s">
        <v>1012</v>
      </c>
      <c r="C76" s="297">
        <v>42248</v>
      </c>
      <c r="D76" s="68">
        <v>108492</v>
      </c>
      <c r="E76" s="68">
        <v>410</v>
      </c>
      <c r="F76" s="68">
        <v>3.7934161099906199E-3</v>
      </c>
      <c r="G76" s="68">
        <f t="shared" si="0"/>
        <v>5970</v>
      </c>
      <c r="H76" s="68">
        <f t="shared" si="1"/>
        <v>5.8231403991338526E-2</v>
      </c>
    </row>
    <row r="77" spans="1:8" x14ac:dyDescent="0.2">
      <c r="B77" s="68" t="s">
        <v>827</v>
      </c>
      <c r="C77" s="297">
        <v>42278</v>
      </c>
      <c r="D77" s="68">
        <v>110258</v>
      </c>
      <c r="E77" s="68">
        <v>1766</v>
      </c>
      <c r="F77" s="68">
        <v>1.6277697894775602E-2</v>
      </c>
      <c r="G77" s="68">
        <f t="shared" si="0"/>
        <v>6691</v>
      </c>
      <c r="H77" s="68">
        <f t="shared" si="1"/>
        <v>6.4605521063659355E-2</v>
      </c>
    </row>
    <row r="78" spans="1:8" x14ac:dyDescent="0.2">
      <c r="B78" s="68" t="s">
        <v>829</v>
      </c>
      <c r="C78" s="297">
        <v>42309</v>
      </c>
      <c r="D78" s="68">
        <v>112567</v>
      </c>
      <c r="E78" s="68">
        <v>2309</v>
      </c>
      <c r="F78" s="68">
        <v>2.0941791071849701E-2</v>
      </c>
      <c r="G78" s="68">
        <f t="shared" si="0"/>
        <v>6584</v>
      </c>
      <c r="H78" s="68">
        <f t="shared" si="1"/>
        <v>6.2123170697187202E-2</v>
      </c>
    </row>
    <row r="79" spans="1:8" x14ac:dyDescent="0.2">
      <c r="B79" s="68" t="s">
        <v>831</v>
      </c>
      <c r="C79" s="297">
        <v>42339</v>
      </c>
      <c r="D79" s="68">
        <v>112703</v>
      </c>
      <c r="E79" s="68">
        <v>136</v>
      </c>
      <c r="F79" s="68">
        <v>1.20816935691637E-3</v>
      </c>
      <c r="G79" s="68">
        <f t="shared" si="0"/>
        <v>6523</v>
      </c>
      <c r="H79" s="68">
        <f t="shared" si="1"/>
        <v>6.1433414955735621E-2</v>
      </c>
    </row>
    <row r="80" spans="1:8" x14ac:dyDescent="0.2">
      <c r="A80" s="68">
        <v>2016</v>
      </c>
      <c r="B80" s="68" t="s">
        <v>1011</v>
      </c>
      <c r="C80" s="297">
        <v>42370</v>
      </c>
      <c r="D80" s="68">
        <v>112089</v>
      </c>
      <c r="E80" s="68">
        <v>-614</v>
      </c>
      <c r="F80" s="68">
        <v>-5.4479472596115101E-3</v>
      </c>
      <c r="G80" s="68">
        <f t="shared" si="0"/>
        <v>6765</v>
      </c>
      <c r="H80" s="68">
        <f t="shared" si="1"/>
        <v>6.4230374843340599E-2</v>
      </c>
    </row>
    <row r="81" spans="1:8" x14ac:dyDescent="0.2">
      <c r="B81" s="68" t="s">
        <v>814</v>
      </c>
      <c r="C81" s="297">
        <v>42401</v>
      </c>
      <c r="D81" s="68">
        <v>113118</v>
      </c>
      <c r="E81" s="68">
        <v>1029</v>
      </c>
      <c r="F81" s="68">
        <v>9.1802050156573108E-3</v>
      </c>
      <c r="G81" s="68">
        <f t="shared" si="0"/>
        <v>6751</v>
      </c>
      <c r="H81" s="68">
        <f t="shared" si="1"/>
        <v>6.3468933033741681E-2</v>
      </c>
    </row>
    <row r="82" spans="1:8" x14ac:dyDescent="0.2">
      <c r="B82" s="68" t="s">
        <v>816</v>
      </c>
      <c r="C82" s="297">
        <v>42430</v>
      </c>
      <c r="D82" s="68">
        <v>113279</v>
      </c>
      <c r="E82" s="68">
        <v>161</v>
      </c>
      <c r="F82" s="68">
        <v>1.42329249102713E-3</v>
      </c>
      <c r="G82" s="68">
        <f t="shared" si="0"/>
        <v>6388</v>
      </c>
      <c r="H82" s="68">
        <f t="shared" si="1"/>
        <v>5.9761813436117084E-2</v>
      </c>
    </row>
    <row r="83" spans="1:8" x14ac:dyDescent="0.2">
      <c r="B83" s="68" t="s">
        <v>818</v>
      </c>
      <c r="C83" s="297">
        <v>42461</v>
      </c>
      <c r="D83" s="68">
        <v>112873</v>
      </c>
      <c r="E83" s="68">
        <v>-406</v>
      </c>
      <c r="F83" s="68">
        <v>-3.5840711870690498E-3</v>
      </c>
      <c r="G83" s="68">
        <f t="shared" si="0"/>
        <v>5588</v>
      </c>
      <c r="H83" s="68">
        <f t="shared" si="1"/>
        <v>5.2085566481800738E-2</v>
      </c>
    </row>
    <row r="84" spans="1:8" x14ac:dyDescent="0.2">
      <c r="B84" s="68" t="s">
        <v>820</v>
      </c>
      <c r="C84" s="297">
        <v>42491</v>
      </c>
      <c r="D84" s="68">
        <v>112578</v>
      </c>
      <c r="E84" s="68">
        <v>-295</v>
      </c>
      <c r="F84" s="68">
        <v>-2.6135568293569299E-3</v>
      </c>
      <c r="G84" s="68">
        <f t="shared" si="0"/>
        <v>5650</v>
      </c>
      <c r="H84" s="68">
        <f t="shared" si="1"/>
        <v>5.2839293730360559E-2</v>
      </c>
    </row>
    <row r="85" spans="1:8" x14ac:dyDescent="0.2">
      <c r="B85" s="68" t="s">
        <v>821</v>
      </c>
      <c r="C85" s="297">
        <v>42522</v>
      </c>
      <c r="D85" s="68">
        <v>113340</v>
      </c>
      <c r="E85" s="68">
        <v>762</v>
      </c>
      <c r="F85" s="68">
        <v>6.7686404093161298E-3</v>
      </c>
      <c r="G85" s="68">
        <f t="shared" ref="G85:G148" si="2">D85-D73</f>
        <v>6731</v>
      </c>
      <c r="H85" s="68">
        <f t="shared" ref="H85:H148" si="3">D85/D73-1</f>
        <v>6.3137258580419964E-2</v>
      </c>
    </row>
    <row r="86" spans="1:8" x14ac:dyDescent="0.2">
      <c r="B86" s="68" t="s">
        <v>822</v>
      </c>
      <c r="C86" s="297">
        <v>42552</v>
      </c>
      <c r="D86" s="68">
        <v>114966</v>
      </c>
      <c r="E86" s="68">
        <v>1626</v>
      </c>
      <c r="F86" s="68">
        <v>1.43462149285336E-2</v>
      </c>
      <c r="G86" s="68">
        <f t="shared" si="2"/>
        <v>6618</v>
      </c>
      <c r="H86" s="68">
        <f t="shared" si="3"/>
        <v>6.1080961346771545E-2</v>
      </c>
    </row>
    <row r="87" spans="1:8" x14ac:dyDescent="0.2">
      <c r="B87" s="68" t="s">
        <v>823</v>
      </c>
      <c r="C87" s="297">
        <v>42583</v>
      </c>
      <c r="D87" s="68">
        <v>113363</v>
      </c>
      <c r="E87" s="68">
        <v>-1603</v>
      </c>
      <c r="F87" s="68">
        <v>-1.39432527877807E-2</v>
      </c>
      <c r="G87" s="68">
        <f t="shared" si="2"/>
        <v>5281</v>
      </c>
      <c r="H87" s="68">
        <f t="shared" si="3"/>
        <v>4.886104994356133E-2</v>
      </c>
    </row>
    <row r="88" spans="1:8" x14ac:dyDescent="0.2">
      <c r="B88" s="68" t="s">
        <v>1012</v>
      </c>
      <c r="C88" s="297">
        <v>42614</v>
      </c>
      <c r="D88" s="68">
        <v>113523</v>
      </c>
      <c r="E88" s="68">
        <v>160</v>
      </c>
      <c r="F88" s="68">
        <v>1.4113952524192901E-3</v>
      </c>
      <c r="G88" s="68">
        <f t="shared" si="2"/>
        <v>5031</v>
      </c>
      <c r="H88" s="68">
        <f t="shared" si="3"/>
        <v>4.6372082734210895E-2</v>
      </c>
    </row>
    <row r="89" spans="1:8" x14ac:dyDescent="0.2">
      <c r="B89" s="68" t="s">
        <v>827</v>
      </c>
      <c r="C89" s="297">
        <v>42644</v>
      </c>
      <c r="D89" s="68">
        <v>114143</v>
      </c>
      <c r="E89" s="68">
        <v>620</v>
      </c>
      <c r="F89" s="68">
        <v>5.4614483408648197E-3</v>
      </c>
      <c r="G89" s="68">
        <f t="shared" si="2"/>
        <v>3885</v>
      </c>
      <c r="H89" s="68">
        <f t="shared" si="3"/>
        <v>3.523553846432903E-2</v>
      </c>
    </row>
    <row r="90" spans="1:8" x14ac:dyDescent="0.2">
      <c r="B90" s="68" t="s">
        <v>829</v>
      </c>
      <c r="C90" s="297">
        <v>42675</v>
      </c>
      <c r="D90" s="68">
        <v>115374</v>
      </c>
      <c r="E90" s="68">
        <v>1231</v>
      </c>
      <c r="F90" s="68">
        <v>1.0784717415873101E-2</v>
      </c>
      <c r="G90" s="68">
        <f t="shared" si="2"/>
        <v>2807</v>
      </c>
      <c r="H90" s="68">
        <f t="shared" si="3"/>
        <v>2.4936260182824466E-2</v>
      </c>
    </row>
    <row r="91" spans="1:8" x14ac:dyDescent="0.2">
      <c r="B91" s="68" t="s">
        <v>831</v>
      </c>
      <c r="C91" s="297">
        <v>42705</v>
      </c>
      <c r="D91" s="68">
        <v>115738</v>
      </c>
      <c r="E91" s="68">
        <v>364</v>
      </c>
      <c r="F91" s="68">
        <v>3.1549569227036201E-3</v>
      </c>
      <c r="G91" s="68">
        <f t="shared" si="2"/>
        <v>3035</v>
      </c>
      <c r="H91" s="68">
        <f t="shared" si="3"/>
        <v>2.6929185558503432E-2</v>
      </c>
    </row>
    <row r="92" spans="1:8" x14ac:dyDescent="0.2">
      <c r="A92" s="68">
        <v>2017</v>
      </c>
      <c r="B92" s="68" t="s">
        <v>1011</v>
      </c>
      <c r="C92" s="297">
        <v>42736</v>
      </c>
      <c r="D92" s="68">
        <v>116118</v>
      </c>
      <c r="E92" s="68">
        <v>380</v>
      </c>
      <c r="F92" s="68">
        <v>3.2832777480171801E-3</v>
      </c>
      <c r="G92" s="68">
        <f t="shared" si="2"/>
        <v>4029</v>
      </c>
      <c r="H92" s="68">
        <f t="shared" si="3"/>
        <v>3.5944651125444871E-2</v>
      </c>
    </row>
    <row r="93" spans="1:8" x14ac:dyDescent="0.2">
      <c r="B93" s="68" t="s">
        <v>814</v>
      </c>
      <c r="C93" s="297">
        <v>42767</v>
      </c>
      <c r="D93" s="68">
        <v>117662</v>
      </c>
      <c r="E93" s="68">
        <v>1544</v>
      </c>
      <c r="F93" s="68">
        <v>1.3296818753337099E-2</v>
      </c>
      <c r="G93" s="68">
        <f t="shared" si="2"/>
        <v>4544</v>
      </c>
      <c r="H93" s="68">
        <f t="shared" si="3"/>
        <v>4.0170441485881891E-2</v>
      </c>
    </row>
    <row r="94" spans="1:8" x14ac:dyDescent="0.2">
      <c r="B94" s="68" t="s">
        <v>816</v>
      </c>
      <c r="C94" s="297">
        <v>42795</v>
      </c>
      <c r="D94" s="68">
        <v>118916</v>
      </c>
      <c r="E94" s="68">
        <v>1254</v>
      </c>
      <c r="F94" s="68">
        <v>1.0657646478897199E-2</v>
      </c>
      <c r="G94" s="68">
        <f t="shared" si="2"/>
        <v>5637</v>
      </c>
      <c r="H94" s="68">
        <f t="shared" si="3"/>
        <v>4.9762091826375476E-2</v>
      </c>
    </row>
    <row r="95" spans="1:8" x14ac:dyDescent="0.2">
      <c r="B95" s="68" t="s">
        <v>818</v>
      </c>
      <c r="C95" s="297">
        <v>42826</v>
      </c>
      <c r="D95" s="68">
        <v>118516</v>
      </c>
      <c r="E95" s="68">
        <v>-400</v>
      </c>
      <c r="F95" s="68">
        <v>-3.3637189276464201E-3</v>
      </c>
      <c r="G95" s="68">
        <f t="shared" si="2"/>
        <v>5643</v>
      </c>
      <c r="H95" s="68">
        <f t="shared" si="3"/>
        <v>4.9994241315460819E-2</v>
      </c>
    </row>
    <row r="96" spans="1:8" x14ac:dyDescent="0.2">
      <c r="B96" s="68" t="s">
        <v>820</v>
      </c>
      <c r="C96" s="297">
        <v>42856</v>
      </c>
      <c r="D96" s="68">
        <v>117677</v>
      </c>
      <c r="E96" s="68">
        <v>-839</v>
      </c>
      <c r="F96" s="68">
        <v>-7.0792129332748503E-3</v>
      </c>
      <c r="G96" s="68">
        <f t="shared" si="2"/>
        <v>5099</v>
      </c>
      <c r="H96" s="68">
        <f t="shared" si="3"/>
        <v>4.5293041269164558E-2</v>
      </c>
    </row>
    <row r="97" spans="1:8" x14ac:dyDescent="0.2">
      <c r="B97" s="68" t="s">
        <v>821</v>
      </c>
      <c r="C97" s="297">
        <v>42887</v>
      </c>
      <c r="D97" s="68">
        <v>118993</v>
      </c>
      <c r="E97" s="68">
        <v>1316</v>
      </c>
      <c r="F97" s="68">
        <v>1.1183153887335699E-2</v>
      </c>
      <c r="G97" s="68">
        <f t="shared" si="2"/>
        <v>5653</v>
      </c>
      <c r="H97" s="68">
        <f t="shared" si="3"/>
        <v>4.9876477854243761E-2</v>
      </c>
    </row>
    <row r="98" spans="1:8" x14ac:dyDescent="0.2">
      <c r="B98" s="68" t="s">
        <v>822</v>
      </c>
      <c r="C98" s="297">
        <v>42917</v>
      </c>
      <c r="D98" s="68">
        <v>121169</v>
      </c>
      <c r="E98" s="68">
        <v>2176</v>
      </c>
      <c r="F98" s="68">
        <v>1.8286789979242501E-2</v>
      </c>
      <c r="G98" s="68">
        <f t="shared" si="2"/>
        <v>6203</v>
      </c>
      <c r="H98" s="68">
        <f t="shared" si="3"/>
        <v>5.3955082372179497E-2</v>
      </c>
    </row>
    <row r="99" spans="1:8" x14ac:dyDescent="0.2">
      <c r="B99" s="68" t="s">
        <v>823</v>
      </c>
      <c r="C99" s="297">
        <v>42948</v>
      </c>
      <c r="D99" s="68">
        <v>121224</v>
      </c>
      <c r="E99" s="68">
        <v>55</v>
      </c>
      <c r="F99" s="68">
        <v>4.53911479008751E-4</v>
      </c>
      <c r="G99" s="68">
        <f t="shared" si="2"/>
        <v>7861</v>
      </c>
      <c r="H99" s="68">
        <f t="shared" si="3"/>
        <v>6.9343612995421688E-2</v>
      </c>
    </row>
    <row r="100" spans="1:8" x14ac:dyDescent="0.2">
      <c r="B100" s="68" t="s">
        <v>1012</v>
      </c>
      <c r="C100" s="297">
        <v>42979</v>
      </c>
      <c r="D100" s="68">
        <v>121311</v>
      </c>
      <c r="E100" s="68">
        <v>87</v>
      </c>
      <c r="F100" s="68">
        <v>7.1767966739266797E-4</v>
      </c>
      <c r="G100" s="68">
        <f t="shared" si="2"/>
        <v>7788</v>
      </c>
      <c r="H100" s="68">
        <f t="shared" si="3"/>
        <v>6.8602838191379689E-2</v>
      </c>
    </row>
    <row r="101" spans="1:8" x14ac:dyDescent="0.2">
      <c r="B101" s="68" t="s">
        <v>827</v>
      </c>
      <c r="C101" s="297">
        <v>43009</v>
      </c>
      <c r="D101" s="68">
        <v>121963</v>
      </c>
      <c r="E101" s="68">
        <v>652</v>
      </c>
      <c r="F101" s="68">
        <v>5.3746156572775901E-3</v>
      </c>
      <c r="G101" s="68">
        <f t="shared" si="2"/>
        <v>7820</v>
      </c>
      <c r="H101" s="68">
        <f t="shared" si="3"/>
        <v>6.8510552552499826E-2</v>
      </c>
    </row>
    <row r="102" spans="1:8" x14ac:dyDescent="0.2">
      <c r="B102" s="68" t="s">
        <v>829</v>
      </c>
      <c r="C102" s="297">
        <v>43040</v>
      </c>
      <c r="D102" s="68">
        <v>123560</v>
      </c>
      <c r="E102" s="68">
        <v>1597</v>
      </c>
      <c r="F102" s="68">
        <v>1.3094135106548801E-2</v>
      </c>
      <c r="G102" s="68">
        <f t="shared" si="2"/>
        <v>8186</v>
      </c>
      <c r="H102" s="68">
        <f t="shared" si="3"/>
        <v>7.0951860904536534E-2</v>
      </c>
    </row>
    <row r="103" spans="1:8" x14ac:dyDescent="0.2">
      <c r="B103" s="68" t="s">
        <v>831</v>
      </c>
      <c r="C103" s="297">
        <v>43070</v>
      </c>
      <c r="D103" s="68">
        <v>122756</v>
      </c>
      <c r="E103" s="68">
        <v>-804</v>
      </c>
      <c r="F103" s="68">
        <v>-6.5069601812884903E-3</v>
      </c>
      <c r="G103" s="68">
        <f t="shared" si="2"/>
        <v>7018</v>
      </c>
      <c r="H103" s="68">
        <f t="shared" si="3"/>
        <v>6.063695588311524E-2</v>
      </c>
    </row>
    <row r="104" spans="1:8" x14ac:dyDescent="0.2">
      <c r="A104" s="68">
        <v>2018</v>
      </c>
      <c r="B104" s="68" t="s">
        <v>1011</v>
      </c>
      <c r="C104" s="297">
        <v>43101</v>
      </c>
      <c r="D104" s="68">
        <v>122331</v>
      </c>
      <c r="E104" s="68">
        <v>-425</v>
      </c>
      <c r="F104" s="68">
        <v>-3.4621525628075701E-3</v>
      </c>
      <c r="G104" s="68">
        <f t="shared" si="2"/>
        <v>6213</v>
      </c>
      <c r="H104" s="68">
        <f t="shared" si="3"/>
        <v>5.3505916395390818E-2</v>
      </c>
    </row>
    <row r="105" spans="1:8" x14ac:dyDescent="0.2">
      <c r="B105" s="68" t="s">
        <v>814</v>
      </c>
      <c r="C105" s="297">
        <v>43132</v>
      </c>
      <c r="D105" s="68">
        <v>122603</v>
      </c>
      <c r="E105" s="68">
        <v>272</v>
      </c>
      <c r="F105" s="68">
        <v>2.22347565212422E-3</v>
      </c>
      <c r="G105" s="68">
        <f t="shared" si="2"/>
        <v>4941</v>
      </c>
      <c r="H105" s="68">
        <f t="shared" si="3"/>
        <v>4.1993166867807741E-2</v>
      </c>
    </row>
    <row r="106" spans="1:8" x14ac:dyDescent="0.2">
      <c r="B106" s="68" t="s">
        <v>816</v>
      </c>
      <c r="C106" s="297">
        <v>43160</v>
      </c>
      <c r="D106" s="68">
        <v>122822</v>
      </c>
      <c r="E106" s="68">
        <v>219</v>
      </c>
      <c r="F106" s="68">
        <v>1.7862531911943E-3</v>
      </c>
      <c r="G106" s="68">
        <f t="shared" si="2"/>
        <v>3906</v>
      </c>
      <c r="H106" s="68">
        <f t="shared" si="3"/>
        <v>3.2846715328467058E-2</v>
      </c>
    </row>
    <row r="107" spans="1:8" x14ac:dyDescent="0.2">
      <c r="B107" s="68" t="s">
        <v>818</v>
      </c>
      <c r="C107" s="297">
        <v>43191</v>
      </c>
      <c r="D107" s="68">
        <v>122918</v>
      </c>
      <c r="E107" s="68">
        <v>96</v>
      </c>
      <c r="F107" s="68">
        <v>7.8161892820505197E-4</v>
      </c>
      <c r="G107" s="68">
        <f t="shared" si="2"/>
        <v>4402</v>
      </c>
      <c r="H107" s="68">
        <f t="shared" si="3"/>
        <v>3.7142664281615945E-2</v>
      </c>
    </row>
    <row r="108" spans="1:8" x14ac:dyDescent="0.2">
      <c r="B108" s="68" t="s">
        <v>820</v>
      </c>
      <c r="C108" s="297">
        <v>43221</v>
      </c>
      <c r="D108" s="68">
        <v>122079</v>
      </c>
      <c r="E108" s="68">
        <v>-839</v>
      </c>
      <c r="F108" s="68">
        <v>-6.8256886704958202E-3</v>
      </c>
      <c r="G108" s="68">
        <f t="shared" si="2"/>
        <v>4402</v>
      </c>
      <c r="H108" s="68">
        <f t="shared" si="3"/>
        <v>3.7407479796391918E-2</v>
      </c>
    </row>
    <row r="109" spans="1:8" x14ac:dyDescent="0.2">
      <c r="B109" s="68" t="s">
        <v>821</v>
      </c>
      <c r="C109" s="297">
        <v>43252</v>
      </c>
      <c r="D109" s="68">
        <v>122022</v>
      </c>
      <c r="E109" s="68">
        <v>-57</v>
      </c>
      <c r="F109" s="68">
        <v>-4.6691077089422401E-4</v>
      </c>
      <c r="G109" s="68">
        <f t="shared" si="2"/>
        <v>3029</v>
      </c>
      <c r="H109" s="68">
        <f t="shared" si="3"/>
        <v>2.5455278881951093E-2</v>
      </c>
    </row>
    <row r="110" spans="1:8" x14ac:dyDescent="0.2">
      <c r="B110" s="68" t="s">
        <v>822</v>
      </c>
      <c r="C110" s="297">
        <v>43282</v>
      </c>
      <c r="D110" s="68">
        <v>122975</v>
      </c>
      <c r="E110" s="68">
        <v>953</v>
      </c>
      <c r="F110" s="68">
        <v>7.8100670370917502E-3</v>
      </c>
      <c r="G110" s="68">
        <f t="shared" si="2"/>
        <v>1806</v>
      </c>
      <c r="H110" s="68">
        <f t="shared" si="3"/>
        <v>1.4904802383447935E-2</v>
      </c>
    </row>
    <row r="111" spans="1:8" x14ac:dyDescent="0.2">
      <c r="B111" s="68" t="s">
        <v>823</v>
      </c>
      <c r="C111" s="297">
        <v>43313</v>
      </c>
      <c r="D111" s="68">
        <v>122836</v>
      </c>
      <c r="E111" s="68">
        <v>-139</v>
      </c>
      <c r="F111" s="68">
        <v>-1.1303110388289901E-3</v>
      </c>
      <c r="G111" s="68">
        <f t="shared" si="2"/>
        <v>1612</v>
      </c>
      <c r="H111" s="68">
        <f t="shared" si="3"/>
        <v>1.3297696825711025E-2</v>
      </c>
    </row>
    <row r="112" spans="1:8" x14ac:dyDescent="0.2">
      <c r="B112" s="68" t="s">
        <v>1012</v>
      </c>
      <c r="C112" s="297">
        <v>43344</v>
      </c>
      <c r="D112" s="68">
        <v>123233</v>
      </c>
      <c r="E112" s="68">
        <v>397</v>
      </c>
      <c r="F112" s="68">
        <v>3.2319515451495499E-3</v>
      </c>
      <c r="G112" s="68">
        <f t="shared" si="2"/>
        <v>1922</v>
      </c>
      <c r="H112" s="68">
        <f t="shared" si="3"/>
        <v>1.5843575603201598E-2</v>
      </c>
    </row>
    <row r="113" spans="1:8" x14ac:dyDescent="0.2">
      <c r="B113" s="68" t="s">
        <v>827</v>
      </c>
      <c r="C113" s="297">
        <v>43374</v>
      </c>
      <c r="D113" s="68">
        <v>124543</v>
      </c>
      <c r="E113" s="68">
        <v>1310</v>
      </c>
      <c r="F113" s="68">
        <v>1.06302694895035E-2</v>
      </c>
      <c r="G113" s="68">
        <f t="shared" si="2"/>
        <v>2580</v>
      </c>
      <c r="H113" s="68">
        <f t="shared" si="3"/>
        <v>2.1153956527799389E-2</v>
      </c>
    </row>
    <row r="114" spans="1:8" x14ac:dyDescent="0.2">
      <c r="B114" s="68" t="s">
        <v>829</v>
      </c>
      <c r="C114" s="297">
        <v>43405</v>
      </c>
      <c r="D114" s="68">
        <v>125780</v>
      </c>
      <c r="E114" s="68">
        <v>1237</v>
      </c>
      <c r="F114" s="68">
        <v>9.9323125346266698E-3</v>
      </c>
      <c r="G114" s="68">
        <f t="shared" si="2"/>
        <v>2220</v>
      </c>
      <c r="H114" s="68">
        <f t="shared" si="3"/>
        <v>1.7966979605050115E-2</v>
      </c>
    </row>
    <row r="115" spans="1:8" x14ac:dyDescent="0.2">
      <c r="B115" s="68" t="s">
        <v>831</v>
      </c>
      <c r="C115" s="297">
        <v>43435</v>
      </c>
      <c r="D115" s="68">
        <v>125509</v>
      </c>
      <c r="E115" s="68">
        <v>-271</v>
      </c>
      <c r="F115" s="68">
        <v>-2.15455557322308E-3</v>
      </c>
      <c r="G115" s="68">
        <f t="shared" si="2"/>
        <v>2753</v>
      </c>
      <c r="H115" s="68">
        <f t="shared" si="3"/>
        <v>2.2426602365668513E-2</v>
      </c>
    </row>
    <row r="116" spans="1:8" x14ac:dyDescent="0.2">
      <c r="A116" s="68">
        <v>2019</v>
      </c>
      <c r="B116" s="68" t="s">
        <v>1011</v>
      </c>
      <c r="C116" s="297">
        <v>43466</v>
      </c>
      <c r="D116" s="68">
        <v>125514</v>
      </c>
      <c r="E116" s="68">
        <v>5</v>
      </c>
      <c r="F116" s="68">
        <v>3.9837780557494499E-5</v>
      </c>
      <c r="G116" s="68">
        <f t="shared" si="2"/>
        <v>3183</v>
      </c>
      <c r="H116" s="68">
        <f t="shared" si="3"/>
        <v>2.6019569855555869E-2</v>
      </c>
    </row>
    <row r="117" spans="1:8" x14ac:dyDescent="0.2">
      <c r="B117" s="68" t="s">
        <v>814</v>
      </c>
      <c r="C117" s="297">
        <v>43497</v>
      </c>
      <c r="D117" s="68">
        <v>126770</v>
      </c>
      <c r="E117" s="68">
        <v>1256</v>
      </c>
      <c r="F117" s="68">
        <v>1.00068518252945E-2</v>
      </c>
      <c r="G117" s="68">
        <f t="shared" si="2"/>
        <v>4167</v>
      </c>
      <c r="H117" s="68">
        <f t="shared" si="3"/>
        <v>3.3987749076286766E-2</v>
      </c>
    </row>
    <row r="118" spans="1:8" x14ac:dyDescent="0.2">
      <c r="B118" s="68" t="s">
        <v>816</v>
      </c>
      <c r="C118" s="297">
        <v>43525</v>
      </c>
      <c r="D118" s="68">
        <v>127506</v>
      </c>
      <c r="E118" s="68">
        <v>736</v>
      </c>
      <c r="F118" s="68">
        <v>5.8057900134100802E-3</v>
      </c>
      <c r="G118" s="68">
        <f t="shared" si="2"/>
        <v>4684</v>
      </c>
      <c r="H118" s="68">
        <f t="shared" si="3"/>
        <v>3.8136490205337825E-2</v>
      </c>
    </row>
    <row r="119" spans="1:8" x14ac:dyDescent="0.2">
      <c r="B119" s="68" t="s">
        <v>818</v>
      </c>
      <c r="C119" s="297">
        <v>43556</v>
      </c>
      <c r="D119" s="68">
        <v>128837</v>
      </c>
      <c r="E119" s="68">
        <v>1331</v>
      </c>
      <c r="F119" s="68">
        <v>1.04387244521826E-2</v>
      </c>
      <c r="G119" s="68">
        <f t="shared" si="2"/>
        <v>5919</v>
      </c>
      <c r="H119" s="68">
        <f t="shared" si="3"/>
        <v>4.8154053922127016E-2</v>
      </c>
    </row>
    <row r="120" spans="1:8" x14ac:dyDescent="0.2">
      <c r="B120" s="68" t="s">
        <v>820</v>
      </c>
      <c r="C120" s="297">
        <v>43586</v>
      </c>
      <c r="D120" s="68">
        <v>128606</v>
      </c>
      <c r="E120" s="68">
        <v>-231</v>
      </c>
      <c r="F120" s="68">
        <v>-1.79296320156475E-3</v>
      </c>
      <c r="G120" s="68">
        <f t="shared" si="2"/>
        <v>6527</v>
      </c>
      <c r="H120" s="68">
        <f t="shared" si="3"/>
        <v>5.3465378975908973E-2</v>
      </c>
    </row>
    <row r="121" spans="1:8" x14ac:dyDescent="0.2">
      <c r="B121" s="68" t="s">
        <v>821</v>
      </c>
      <c r="C121" s="297">
        <v>43617</v>
      </c>
      <c r="D121" s="68">
        <v>129478</v>
      </c>
      <c r="E121" s="68">
        <v>872</v>
      </c>
      <c r="F121" s="68">
        <v>6.7803990482560002E-3</v>
      </c>
      <c r="G121" s="68">
        <f t="shared" si="2"/>
        <v>7456</v>
      </c>
      <c r="H121" s="68">
        <f t="shared" si="3"/>
        <v>6.1103735391978553E-2</v>
      </c>
    </row>
    <row r="122" spans="1:8" x14ac:dyDescent="0.2">
      <c r="B122" s="68" t="s">
        <v>822</v>
      </c>
      <c r="C122" s="297">
        <v>43647</v>
      </c>
      <c r="D122" s="68">
        <v>130724</v>
      </c>
      <c r="E122" s="68">
        <v>1246</v>
      </c>
      <c r="F122" s="68">
        <v>9.6232564605569504E-3</v>
      </c>
      <c r="G122" s="68">
        <f t="shared" si="2"/>
        <v>7749</v>
      </c>
      <c r="H122" s="68">
        <f t="shared" si="3"/>
        <v>6.301280748119531E-2</v>
      </c>
    </row>
    <row r="123" spans="1:8" x14ac:dyDescent="0.2">
      <c r="B123" s="68" t="s">
        <v>823</v>
      </c>
      <c r="C123" s="297">
        <v>43678</v>
      </c>
      <c r="D123" s="68">
        <v>129151</v>
      </c>
      <c r="E123" s="68">
        <v>-1573</v>
      </c>
      <c r="F123" s="68">
        <v>-1.20329855267587E-2</v>
      </c>
      <c r="G123" s="68">
        <f t="shared" si="2"/>
        <v>6315</v>
      </c>
      <c r="H123" s="68">
        <f t="shared" si="3"/>
        <v>5.1410010094760539E-2</v>
      </c>
    </row>
    <row r="124" spans="1:8" x14ac:dyDescent="0.2">
      <c r="B124" s="68" t="s">
        <v>1012</v>
      </c>
      <c r="C124" s="297">
        <v>43709</v>
      </c>
      <c r="D124" s="68">
        <v>129378</v>
      </c>
      <c r="E124" s="68">
        <v>227</v>
      </c>
      <c r="F124" s="68">
        <v>1.7576325386563501E-3</v>
      </c>
      <c r="G124" s="68">
        <f t="shared" si="2"/>
        <v>6145</v>
      </c>
      <c r="H124" s="68">
        <f t="shared" si="3"/>
        <v>4.9864890086259273E-2</v>
      </c>
    </row>
    <row r="125" spans="1:8" x14ac:dyDescent="0.2">
      <c r="B125" s="68" t="s">
        <v>827</v>
      </c>
      <c r="C125" s="297">
        <v>43739</v>
      </c>
      <c r="D125" s="68">
        <v>130695</v>
      </c>
      <c r="E125" s="68">
        <v>1317</v>
      </c>
      <c r="F125" s="68">
        <v>1.01794740991514E-2</v>
      </c>
      <c r="G125" s="68">
        <f t="shared" si="2"/>
        <v>6152</v>
      </c>
      <c r="H125" s="68">
        <f t="shared" si="3"/>
        <v>4.9396593947471867E-2</v>
      </c>
    </row>
    <row r="126" spans="1:8" x14ac:dyDescent="0.2">
      <c r="B126" s="68" t="s">
        <v>829</v>
      </c>
      <c r="C126" s="297">
        <v>43770</v>
      </c>
      <c r="D126" s="68">
        <v>131903</v>
      </c>
      <c r="E126" s="68">
        <v>1208</v>
      </c>
      <c r="F126" s="68">
        <v>9.2428937602815307E-3</v>
      </c>
      <c r="G126" s="68">
        <f t="shared" si="2"/>
        <v>6123</v>
      </c>
      <c r="H126" s="68">
        <f t="shared" si="3"/>
        <v>4.8680235331531208E-2</v>
      </c>
    </row>
    <row r="127" spans="1:8" x14ac:dyDescent="0.2">
      <c r="B127" s="68" t="s">
        <v>831</v>
      </c>
      <c r="C127" s="297">
        <v>43800</v>
      </c>
      <c r="D127" s="68">
        <v>130985</v>
      </c>
      <c r="E127" s="68">
        <v>-918</v>
      </c>
      <c r="F127" s="68">
        <v>-6.9596597499678196E-3</v>
      </c>
      <c r="G127" s="68">
        <f t="shared" si="2"/>
        <v>5476</v>
      </c>
      <c r="H127" s="68">
        <f t="shared" si="3"/>
        <v>4.3630337266650221E-2</v>
      </c>
    </row>
    <row r="128" spans="1:8" x14ac:dyDescent="0.2">
      <c r="A128" s="68">
        <v>2020</v>
      </c>
      <c r="B128" s="68" t="s">
        <v>1011</v>
      </c>
      <c r="C128" s="297">
        <v>43831</v>
      </c>
      <c r="D128" s="68">
        <v>130255</v>
      </c>
      <c r="E128" s="68">
        <v>-730</v>
      </c>
      <c r="F128" s="68">
        <v>-5.57315723174412E-3</v>
      </c>
      <c r="G128" s="68">
        <f t="shared" si="2"/>
        <v>4741</v>
      </c>
      <c r="H128" s="68">
        <f t="shared" si="3"/>
        <v>3.7772678745000565E-2</v>
      </c>
    </row>
    <row r="129" spans="1:8" x14ac:dyDescent="0.2">
      <c r="B129" s="68" t="s">
        <v>814</v>
      </c>
      <c r="C129" s="297">
        <v>43862</v>
      </c>
      <c r="D129" s="68">
        <v>131946</v>
      </c>
      <c r="E129" s="68">
        <v>1691</v>
      </c>
      <c r="F129" s="68">
        <v>1.2982227169782401E-2</v>
      </c>
      <c r="G129" s="68">
        <f t="shared" si="2"/>
        <v>5176</v>
      </c>
      <c r="H129" s="68">
        <f t="shared" si="3"/>
        <v>4.0829849333438473E-2</v>
      </c>
    </row>
    <row r="130" spans="1:8" x14ac:dyDescent="0.2">
      <c r="B130" s="68" t="s">
        <v>816</v>
      </c>
      <c r="C130" s="297">
        <v>43891</v>
      </c>
      <c r="D130" s="68">
        <v>127827</v>
      </c>
      <c r="E130" s="68">
        <v>-4119</v>
      </c>
      <c r="F130" s="68">
        <v>-3.1217316174798702E-2</v>
      </c>
      <c r="G130" s="68">
        <f t="shared" si="2"/>
        <v>321</v>
      </c>
      <c r="H130" s="68">
        <f t="shared" si="3"/>
        <v>2.5175285868901387E-3</v>
      </c>
    </row>
    <row r="131" spans="1:8" x14ac:dyDescent="0.2">
      <c r="B131" s="68" t="s">
        <v>818</v>
      </c>
      <c r="C131" s="297">
        <v>43922</v>
      </c>
      <c r="D131" s="68">
        <v>117956</v>
      </c>
      <c r="E131" s="68">
        <v>-9871</v>
      </c>
      <c r="F131" s="68">
        <v>-7.7221557260985604E-2</v>
      </c>
      <c r="G131" s="68">
        <f t="shared" si="2"/>
        <v>-10881</v>
      </c>
      <c r="H131" s="68">
        <f t="shared" si="3"/>
        <v>-8.4455552364615771E-2</v>
      </c>
    </row>
    <row r="132" spans="1:8" x14ac:dyDescent="0.2">
      <c r="B132" s="68" t="s">
        <v>820</v>
      </c>
      <c r="C132" s="297">
        <v>43952</v>
      </c>
      <c r="D132" s="68">
        <v>113515</v>
      </c>
      <c r="E132" s="68">
        <v>-4441</v>
      </c>
      <c r="F132" s="68">
        <v>-3.7649632066194198E-2</v>
      </c>
      <c r="G132" s="68">
        <f t="shared" si="2"/>
        <v>-15091</v>
      </c>
      <c r="H132" s="68">
        <f t="shared" si="3"/>
        <v>-0.11734289224452976</v>
      </c>
    </row>
    <row r="133" spans="1:8" x14ac:dyDescent="0.2">
      <c r="B133" s="68" t="s">
        <v>821</v>
      </c>
      <c r="C133" s="297">
        <v>43983</v>
      </c>
      <c r="D133" s="68">
        <v>110253</v>
      </c>
      <c r="E133" s="68">
        <v>-3262</v>
      </c>
      <c r="F133" s="68">
        <v>-2.87362903581024E-2</v>
      </c>
      <c r="G133" s="68">
        <f t="shared" si="2"/>
        <v>-19225</v>
      </c>
      <c r="H133" s="68">
        <f t="shared" si="3"/>
        <v>-0.14848082299695697</v>
      </c>
    </row>
    <row r="134" spans="1:8" x14ac:dyDescent="0.2">
      <c r="B134" s="68" t="s">
        <v>822</v>
      </c>
      <c r="C134" s="297">
        <v>44013</v>
      </c>
      <c r="D134" s="68">
        <v>110007</v>
      </c>
      <c r="E134" s="68">
        <v>-246</v>
      </c>
      <c r="F134" s="68">
        <v>-2.2312318032162702E-3</v>
      </c>
      <c r="G134" s="68">
        <f t="shared" si="2"/>
        <v>-20717</v>
      </c>
      <c r="H134" s="68">
        <f t="shared" si="3"/>
        <v>-0.15847893271319724</v>
      </c>
    </row>
    <row r="135" spans="1:8" x14ac:dyDescent="0.2">
      <c r="B135" s="68" t="s">
        <v>823</v>
      </c>
      <c r="C135" s="297">
        <v>44044</v>
      </c>
      <c r="D135" s="68">
        <v>109718</v>
      </c>
      <c r="E135" s="68">
        <v>-289</v>
      </c>
      <c r="F135" s="68">
        <v>-2.6271055478287501E-3</v>
      </c>
      <c r="G135" s="68">
        <f t="shared" si="2"/>
        <v>-19433</v>
      </c>
      <c r="H135" s="68">
        <f t="shared" si="3"/>
        <v>-0.15046728248329477</v>
      </c>
    </row>
    <row r="136" spans="1:8" x14ac:dyDescent="0.2">
      <c r="B136" s="68" t="s">
        <v>1012</v>
      </c>
      <c r="C136" s="297">
        <v>44075</v>
      </c>
      <c r="D136" s="68">
        <v>109645</v>
      </c>
      <c r="E136" s="68">
        <v>-73</v>
      </c>
      <c r="F136" s="68">
        <v>-6.6534205873236595E-4</v>
      </c>
      <c r="G136" s="68">
        <f t="shared" si="2"/>
        <v>-19733</v>
      </c>
      <c r="H136" s="68">
        <f t="shared" si="3"/>
        <v>-0.15252206712114891</v>
      </c>
    </row>
    <row r="137" spans="1:8" x14ac:dyDescent="0.2">
      <c r="B137" s="68" t="s">
        <v>827</v>
      </c>
      <c r="C137" s="297">
        <v>44105</v>
      </c>
      <c r="D137" s="68">
        <v>111091</v>
      </c>
      <c r="E137" s="68">
        <v>1446</v>
      </c>
      <c r="F137" s="68">
        <v>1.31880158693967E-2</v>
      </c>
      <c r="G137" s="68">
        <f t="shared" si="2"/>
        <v>-19604</v>
      </c>
      <c r="H137" s="68">
        <f t="shared" si="3"/>
        <v>-0.14999808714947016</v>
      </c>
    </row>
    <row r="138" spans="1:8" x14ac:dyDescent="0.2">
      <c r="B138" s="68" t="s">
        <v>829</v>
      </c>
      <c r="C138" s="297">
        <v>44136</v>
      </c>
      <c r="D138" s="68">
        <v>112630</v>
      </c>
      <c r="E138" s="68">
        <v>1539</v>
      </c>
      <c r="F138" s="68">
        <v>1.3853507484854701E-2</v>
      </c>
      <c r="G138" s="68">
        <f t="shared" si="2"/>
        <v>-19273</v>
      </c>
      <c r="H138" s="68">
        <f t="shared" si="3"/>
        <v>-0.14611494810580505</v>
      </c>
    </row>
    <row r="139" spans="1:8" x14ac:dyDescent="0.2">
      <c r="B139" s="68" t="s">
        <v>831</v>
      </c>
      <c r="C139" s="297">
        <v>44166</v>
      </c>
      <c r="D139" s="68">
        <v>112226</v>
      </c>
      <c r="E139" s="68">
        <v>-404</v>
      </c>
      <c r="F139" s="68">
        <v>-3.5869661724229301E-3</v>
      </c>
      <c r="G139" s="68">
        <f t="shared" si="2"/>
        <v>-18759</v>
      </c>
      <c r="H139" s="68">
        <f t="shared" si="3"/>
        <v>-0.14321487193190063</v>
      </c>
    </row>
    <row r="140" spans="1:8" x14ac:dyDescent="0.2">
      <c r="A140" s="68">
        <v>2021</v>
      </c>
      <c r="B140" s="68" t="s">
        <v>1011</v>
      </c>
      <c r="C140" s="297">
        <v>44197</v>
      </c>
      <c r="D140" s="68">
        <v>110277</v>
      </c>
      <c r="E140" s="68">
        <v>-1949</v>
      </c>
      <c r="F140" s="68">
        <v>-1.7366742109671599E-2</v>
      </c>
      <c r="G140" s="68">
        <f t="shared" si="2"/>
        <v>-19978</v>
      </c>
      <c r="H140" s="68">
        <f t="shared" si="3"/>
        <v>-0.15337607001650611</v>
      </c>
    </row>
    <row r="141" spans="1:8" x14ac:dyDescent="0.2">
      <c r="B141" s="68" t="s">
        <v>814</v>
      </c>
      <c r="C141" s="297">
        <v>44228</v>
      </c>
      <c r="D141" s="68">
        <v>109926</v>
      </c>
      <c r="E141" s="68">
        <v>-351</v>
      </c>
      <c r="F141" s="68">
        <v>-3.18289398514648E-3</v>
      </c>
      <c r="G141" s="68">
        <f t="shared" si="2"/>
        <v>-22020</v>
      </c>
      <c r="H141" s="68">
        <f t="shared" si="3"/>
        <v>-0.16688645354917919</v>
      </c>
    </row>
    <row r="142" spans="1:8" x14ac:dyDescent="0.2">
      <c r="B142" s="68" t="s">
        <v>816</v>
      </c>
      <c r="C142" s="297">
        <v>44256</v>
      </c>
      <c r="D142" s="68">
        <v>110564</v>
      </c>
      <c r="E142" s="68">
        <v>638</v>
      </c>
      <c r="F142" s="68">
        <v>5.8039044448083797E-3</v>
      </c>
      <c r="G142" s="68">
        <f t="shared" si="2"/>
        <v>-17263</v>
      </c>
      <c r="H142" s="68">
        <f t="shared" si="3"/>
        <v>-0.13504971563128287</v>
      </c>
    </row>
    <row r="143" spans="1:8" x14ac:dyDescent="0.2">
      <c r="B143" s="68" t="s">
        <v>818</v>
      </c>
      <c r="C143" s="297">
        <v>44287</v>
      </c>
      <c r="D143" s="68">
        <v>111454</v>
      </c>
      <c r="E143" s="68">
        <v>890</v>
      </c>
      <c r="F143" s="68">
        <v>8.0496364096813693E-3</v>
      </c>
      <c r="G143" s="68">
        <f t="shared" si="2"/>
        <v>-6502</v>
      </c>
      <c r="H143" s="68">
        <f t="shared" si="3"/>
        <v>-5.5122248974193822E-2</v>
      </c>
    </row>
    <row r="144" spans="1:8" x14ac:dyDescent="0.2">
      <c r="B144" s="68" t="s">
        <v>820</v>
      </c>
      <c r="C144" s="297">
        <v>44317</v>
      </c>
      <c r="D144" s="68">
        <v>112774</v>
      </c>
      <c r="E144" s="68">
        <v>1320</v>
      </c>
      <c r="F144" s="68">
        <v>1.18434511098748E-2</v>
      </c>
      <c r="G144" s="68">
        <f t="shared" si="2"/>
        <v>-741</v>
      </c>
      <c r="H144" s="68">
        <f t="shared" si="3"/>
        <v>-6.5277716601330749E-3</v>
      </c>
    </row>
    <row r="145" spans="2:8" x14ac:dyDescent="0.2">
      <c r="B145" s="68" t="s">
        <v>821</v>
      </c>
      <c r="C145" s="297">
        <v>44348</v>
      </c>
      <c r="D145" s="68">
        <v>117956</v>
      </c>
      <c r="E145" s="68">
        <v>5182</v>
      </c>
      <c r="F145" s="68">
        <v>4.5950307695036101E-2</v>
      </c>
      <c r="G145" s="68">
        <f t="shared" si="2"/>
        <v>7703</v>
      </c>
      <c r="H145" s="68">
        <f t="shared" si="3"/>
        <v>6.9866579594205946E-2</v>
      </c>
    </row>
    <row r="146" spans="2:8" x14ac:dyDescent="0.2">
      <c r="B146" s="68" t="s">
        <v>822</v>
      </c>
      <c r="C146" s="297">
        <v>44378</v>
      </c>
      <c r="D146" s="68">
        <v>123830</v>
      </c>
      <c r="E146" s="68">
        <v>5874</v>
      </c>
      <c r="F146" s="68">
        <v>4.9798229848418099E-2</v>
      </c>
      <c r="G146" s="68">
        <f t="shared" si="2"/>
        <v>13823</v>
      </c>
      <c r="H146" s="68">
        <f t="shared" si="3"/>
        <v>0.12565564009563035</v>
      </c>
    </row>
    <row r="147" spans="2:8" x14ac:dyDescent="0.2">
      <c r="B147" s="68" t="s">
        <v>823</v>
      </c>
      <c r="C147" s="297">
        <v>44409</v>
      </c>
      <c r="D147" s="68">
        <v>122663</v>
      </c>
      <c r="E147" s="68">
        <v>-1167</v>
      </c>
      <c r="F147" s="68">
        <v>-9.4242106113219294E-3</v>
      </c>
      <c r="G147" s="68">
        <f t="shared" si="2"/>
        <v>12945</v>
      </c>
      <c r="H147" s="68">
        <f t="shared" si="3"/>
        <v>0.11798428699028429</v>
      </c>
    </row>
    <row r="148" spans="2:8" x14ac:dyDescent="0.2">
      <c r="B148" s="68" t="s">
        <v>1012</v>
      </c>
      <c r="C148" s="297">
        <v>44440</v>
      </c>
      <c r="D148" s="68">
        <v>121731</v>
      </c>
      <c r="E148" s="68">
        <v>-932</v>
      </c>
      <c r="F148" s="68">
        <v>-7.59805320267726E-3</v>
      </c>
      <c r="G148" s="68">
        <f t="shared" si="2"/>
        <v>12086</v>
      </c>
      <c r="H148" s="68">
        <f t="shared" si="3"/>
        <v>0.11022846459026869</v>
      </c>
    </row>
    <row r="149" spans="2:8" x14ac:dyDescent="0.2">
      <c r="B149" s="68" t="s">
        <v>827</v>
      </c>
      <c r="C149" s="297">
        <v>44470</v>
      </c>
      <c r="D149" s="68">
        <v>123708</v>
      </c>
      <c r="E149" s="68">
        <v>1977</v>
      </c>
      <c r="F149" s="68">
        <v>1.6240727505729899E-2</v>
      </c>
      <c r="G149" s="68">
        <f t="shared" ref="G149:G151" si="4">D149-D137</f>
        <v>12617</v>
      </c>
      <c r="H149" s="68">
        <f t="shared" ref="H149:H151" si="5">D149/D137-1</f>
        <v>0.11357355681378323</v>
      </c>
    </row>
    <row r="150" spans="2:8" x14ac:dyDescent="0.2">
      <c r="B150" s="68" t="s">
        <v>829</v>
      </c>
      <c r="C150" s="297">
        <v>44501</v>
      </c>
      <c r="D150" s="68">
        <v>126082</v>
      </c>
      <c r="E150" s="68">
        <v>2374</v>
      </c>
      <c r="F150" s="68">
        <v>1.9190351472823101E-2</v>
      </c>
      <c r="G150" s="68">
        <f t="shared" si="4"/>
        <v>13452</v>
      </c>
      <c r="H150" s="68">
        <f t="shared" si="5"/>
        <v>0.11943531918671768</v>
      </c>
    </row>
    <row r="151" spans="2:8" x14ac:dyDescent="0.2">
      <c r="B151" s="68" t="s">
        <v>831</v>
      </c>
      <c r="C151" s="297">
        <v>44531</v>
      </c>
      <c r="D151" s="68">
        <v>126998</v>
      </c>
      <c r="E151" s="68">
        <v>916</v>
      </c>
      <c r="F151" s="298">
        <v>7.2651131803112001E-3</v>
      </c>
      <c r="G151" s="68">
        <f t="shared" si="4"/>
        <v>14772</v>
      </c>
      <c r="H151" s="298">
        <f t="shared" si="5"/>
        <v>0.13162725215190774</v>
      </c>
    </row>
  </sheetData>
  <mergeCells count="1">
    <mergeCell ref="H1:I1"/>
  </mergeCells>
  <hyperlinks>
    <hyperlink ref="H1:I1" location="Index!A1" display="Regresar al Índice" xr:uid="{F3B77F28-6E40-4167-A0B8-2C32207200A8}"/>
  </hyperlink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J159"/>
  <sheetViews>
    <sheetView zoomScale="106" zoomScaleNormal="106" workbookViewId="0"/>
  </sheetViews>
  <sheetFormatPr baseColWidth="10" defaultColWidth="11.42578125" defaultRowHeight="14.25" x14ac:dyDescent="0.2"/>
  <cols>
    <col min="1" max="1" width="32.42578125" style="235" customWidth="1"/>
    <col min="2" max="2" width="13.7109375" style="235" customWidth="1"/>
    <col min="3" max="3" width="12.85546875" style="235" customWidth="1"/>
    <col min="4" max="4" width="11.42578125" style="235" customWidth="1"/>
    <col min="5" max="6" width="10.5703125" style="235" customWidth="1"/>
    <col min="7" max="7" width="7.85546875" style="235" bestFit="1" customWidth="1"/>
    <col min="8" max="8" width="6.140625" style="235" bestFit="1" customWidth="1"/>
    <col min="9" max="9" width="7.85546875" style="235" bestFit="1" customWidth="1"/>
    <col min="10" max="10" width="6.42578125" style="235" bestFit="1" customWidth="1"/>
    <col min="11" max="16384" width="11.42578125" style="235"/>
  </cols>
  <sheetData>
    <row r="1" spans="1:10" x14ac:dyDescent="0.2">
      <c r="A1" s="13" t="s">
        <v>1173</v>
      </c>
      <c r="H1" s="291" t="s">
        <v>38</v>
      </c>
      <c r="I1" s="291"/>
      <c r="J1" s="291"/>
    </row>
    <row r="2" spans="1:10" x14ac:dyDescent="0.2">
      <c r="A2" s="235" t="s">
        <v>278</v>
      </c>
    </row>
    <row r="4" spans="1:10" ht="15.75" customHeight="1" x14ac:dyDescent="0.2">
      <c r="A4" s="263" t="s">
        <v>295</v>
      </c>
      <c r="B4" s="238">
        <v>2021</v>
      </c>
      <c r="C4" s="238">
        <v>2021</v>
      </c>
      <c r="D4" s="263" t="s">
        <v>52</v>
      </c>
      <c r="E4" s="263"/>
    </row>
    <row r="5" spans="1:10" ht="15" x14ac:dyDescent="0.2">
      <c r="A5" s="264"/>
      <c r="B5" s="239" t="s">
        <v>49</v>
      </c>
      <c r="C5" s="239" t="s">
        <v>50</v>
      </c>
      <c r="D5" s="237" t="s">
        <v>296</v>
      </c>
      <c r="E5" s="237" t="s">
        <v>297</v>
      </c>
    </row>
    <row r="6" spans="1:10" ht="28.5" x14ac:dyDescent="0.2">
      <c r="A6" s="122" t="s">
        <v>281</v>
      </c>
      <c r="B6" s="108">
        <v>3766</v>
      </c>
      <c r="C6" s="108">
        <v>3768</v>
      </c>
      <c r="D6" s="108">
        <f>C6-B6</f>
        <v>2</v>
      </c>
      <c r="E6" s="118">
        <f>C6/B6-1</f>
        <v>5.3106744556563612E-4</v>
      </c>
    </row>
    <row r="7" spans="1:10" ht="15.75" customHeight="1" x14ac:dyDescent="0.2">
      <c r="A7" s="121" t="s">
        <v>282</v>
      </c>
      <c r="B7" s="104">
        <v>31552</v>
      </c>
      <c r="C7" s="104">
        <v>31572</v>
      </c>
      <c r="D7" s="104">
        <f t="shared" ref="D7:D13" si="0">C7-B7</f>
        <v>20</v>
      </c>
      <c r="E7" s="117">
        <f t="shared" ref="E7:E12" si="1">C7/B7-1</f>
        <v>6.3387423935101772E-4</v>
      </c>
    </row>
    <row r="8" spans="1:10" ht="15.75" customHeight="1" x14ac:dyDescent="0.2">
      <c r="A8" s="122" t="s">
        <v>283</v>
      </c>
      <c r="B8" s="108">
        <v>12712</v>
      </c>
      <c r="C8" s="108">
        <v>12726</v>
      </c>
      <c r="D8" s="108">
        <f t="shared" si="0"/>
        <v>14</v>
      </c>
      <c r="E8" s="118">
        <f t="shared" si="1"/>
        <v>1.1013215859030367E-3</v>
      </c>
    </row>
    <row r="9" spans="1:10" ht="15.75" customHeight="1" x14ac:dyDescent="0.2">
      <c r="A9" s="121" t="s">
        <v>298</v>
      </c>
      <c r="B9" s="110">
        <v>182</v>
      </c>
      <c r="C9" s="110">
        <v>185</v>
      </c>
      <c r="D9" s="104">
        <f t="shared" si="0"/>
        <v>3</v>
      </c>
      <c r="E9" s="117">
        <f t="shared" si="1"/>
        <v>1.6483516483516425E-2</v>
      </c>
    </row>
    <row r="10" spans="1:10" ht="15.75" customHeight="1" x14ac:dyDescent="0.2">
      <c r="A10" s="122" t="s">
        <v>285</v>
      </c>
      <c r="B10" s="108">
        <v>15784</v>
      </c>
      <c r="C10" s="108">
        <v>15776</v>
      </c>
      <c r="D10" s="108">
        <f t="shared" si="0"/>
        <v>-8</v>
      </c>
      <c r="E10" s="118">
        <f t="shared" si="1"/>
        <v>-5.0684237202225368E-4</v>
      </c>
    </row>
    <row r="11" spans="1:10" ht="15.75" customHeight="1" x14ac:dyDescent="0.2">
      <c r="A11" s="121" t="s">
        <v>286</v>
      </c>
      <c r="B11" s="110">
        <v>133</v>
      </c>
      <c r="C11" s="110">
        <v>130</v>
      </c>
      <c r="D11" s="104">
        <f t="shared" si="0"/>
        <v>-3</v>
      </c>
      <c r="E11" s="117">
        <f t="shared" si="1"/>
        <v>-2.2556390977443663E-2</v>
      </c>
    </row>
    <row r="12" spans="1:10" ht="15.75" customHeight="1" x14ac:dyDescent="0.2">
      <c r="A12" s="122" t="s">
        <v>287</v>
      </c>
      <c r="B12" s="108">
        <v>32877</v>
      </c>
      <c r="C12" s="108">
        <v>32945</v>
      </c>
      <c r="D12" s="108">
        <f t="shared" si="0"/>
        <v>68</v>
      </c>
      <c r="E12" s="118">
        <f t="shared" si="1"/>
        <v>2.0683152355749357E-3</v>
      </c>
    </row>
    <row r="13" spans="1:10" ht="15.75" customHeight="1" x14ac:dyDescent="0.2">
      <c r="A13" s="121" t="s">
        <v>288</v>
      </c>
      <c r="B13" s="104">
        <v>6166</v>
      </c>
      <c r="C13" s="104">
        <v>6149</v>
      </c>
      <c r="D13" s="104">
        <f t="shared" si="0"/>
        <v>-17</v>
      </c>
      <c r="E13" s="117">
        <f>C13/B13-1</f>
        <v>-2.7570548167369369E-3</v>
      </c>
    </row>
    <row r="14" spans="1:10" ht="15" x14ac:dyDescent="0.2">
      <c r="A14" s="112" t="s">
        <v>299</v>
      </c>
      <c r="B14" s="113">
        <f>SUM(B6:B13)</f>
        <v>103172</v>
      </c>
      <c r="C14" s="113">
        <f>SUM(C6:C13)</f>
        <v>103251</v>
      </c>
      <c r="D14" s="113">
        <f>C14-B14</f>
        <v>79</v>
      </c>
      <c r="E14" s="120">
        <f>C14/B14-1</f>
        <v>7.6571162718575003E-4</v>
      </c>
    </row>
    <row r="159" spans="2:2" x14ac:dyDescent="0.2">
      <c r="B159" s="216"/>
    </row>
  </sheetData>
  <mergeCells count="3">
    <mergeCell ref="H1:J1"/>
    <mergeCell ref="A4:A5"/>
    <mergeCell ref="D4:E4"/>
  </mergeCells>
  <hyperlinks>
    <hyperlink ref="H1:I1" location="Index!A1" display="Regresar al Índice" xr:uid="{00000000-0004-0000-0900-000000000000}"/>
  </hyperlinks>
  <pageMargins left="0.7" right="0.7" top="0.75" bottom="0.75" header="0.3" footer="0.3"/>
  <pageSetup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91"/>
  <dimension ref="A1:R159"/>
  <sheetViews>
    <sheetView zoomScale="106" zoomScaleNormal="106" workbookViewId="0">
      <pane xSplit="12" topLeftCell="M1" activePane="topRight" state="frozen"/>
      <selection pane="topRight"/>
    </sheetView>
  </sheetViews>
  <sheetFormatPr baseColWidth="10" defaultColWidth="15.28515625" defaultRowHeight="14.25" x14ac:dyDescent="0.2"/>
  <cols>
    <col min="1" max="10" width="15.28515625" style="235"/>
    <col min="11" max="11" width="5" style="235" customWidth="1"/>
    <col min="12" max="12" width="21.42578125" style="235" customWidth="1"/>
    <col min="13" max="13" width="13.85546875" style="235" customWidth="1"/>
    <col min="14" max="14" width="12.42578125" style="235" customWidth="1"/>
    <col min="15" max="15" width="9.7109375" style="235" customWidth="1"/>
    <col min="16" max="16" width="10.7109375" style="235" customWidth="1"/>
    <col min="17" max="17" width="9.7109375" style="235" customWidth="1"/>
    <col min="18" max="19" width="14.5703125" style="235" customWidth="1"/>
    <col min="20" max="24" width="15.28515625" style="235" customWidth="1"/>
    <col min="25" max="16384" width="15.28515625" style="235"/>
  </cols>
  <sheetData>
    <row r="1" spans="1:18" x14ac:dyDescent="0.2">
      <c r="A1" s="13" t="s">
        <v>1240</v>
      </c>
      <c r="H1" s="291" t="s">
        <v>38</v>
      </c>
      <c r="I1" s="291"/>
      <c r="P1" s="258"/>
      <c r="Q1" s="258"/>
      <c r="R1" s="258"/>
    </row>
    <row r="2" spans="1:18" x14ac:dyDescent="0.2">
      <c r="A2" s="235" t="s">
        <v>152</v>
      </c>
    </row>
    <row r="5" spans="1:18" x14ac:dyDescent="0.2">
      <c r="A5" s="235" t="s">
        <v>308</v>
      </c>
      <c r="B5" s="242" t="s">
        <v>309</v>
      </c>
      <c r="C5" s="242" t="s">
        <v>282</v>
      </c>
      <c r="D5" s="242" t="s">
        <v>310</v>
      </c>
      <c r="E5" s="242" t="s">
        <v>311</v>
      </c>
      <c r="F5" s="242" t="s">
        <v>312</v>
      </c>
      <c r="G5" s="242" t="s">
        <v>313</v>
      </c>
      <c r="H5" s="242" t="s">
        <v>287</v>
      </c>
      <c r="I5" s="242" t="s">
        <v>314</v>
      </c>
    </row>
    <row r="6" spans="1:18" x14ac:dyDescent="0.2">
      <c r="A6" s="235">
        <v>2013</v>
      </c>
      <c r="B6" s="24">
        <v>70246</v>
      </c>
      <c r="C6" s="24">
        <v>282499</v>
      </c>
      <c r="D6" s="24">
        <v>98394</v>
      </c>
      <c r="E6" s="24">
        <v>9369</v>
      </c>
      <c r="F6" s="24">
        <v>347298</v>
      </c>
      <c r="G6" s="24">
        <v>3034</v>
      </c>
      <c r="H6" s="24">
        <v>523456</v>
      </c>
      <c r="I6" s="24">
        <v>62952</v>
      </c>
      <c r="L6" s="47" t="s">
        <v>315</v>
      </c>
      <c r="M6" s="60" t="s">
        <v>505</v>
      </c>
      <c r="N6" s="60" t="s">
        <v>996</v>
      </c>
    </row>
    <row r="7" spans="1:18" x14ac:dyDescent="0.2">
      <c r="A7" s="235">
        <v>2014</v>
      </c>
      <c r="B7" s="24">
        <v>77509</v>
      </c>
      <c r="C7" s="24">
        <v>295797</v>
      </c>
      <c r="D7" s="24">
        <v>107248</v>
      </c>
      <c r="E7" s="24">
        <v>9548</v>
      </c>
      <c r="F7" s="24">
        <v>363344</v>
      </c>
      <c r="G7" s="24">
        <v>2860</v>
      </c>
      <c r="H7" s="24">
        <v>540644</v>
      </c>
      <c r="I7" s="24">
        <v>66390</v>
      </c>
      <c r="K7" s="61"/>
      <c r="L7" s="47" t="s">
        <v>309</v>
      </c>
      <c r="M7" s="235">
        <v>111767</v>
      </c>
      <c r="N7" s="235">
        <v>116251</v>
      </c>
      <c r="O7" s="20">
        <f>N7/$N$15</f>
        <v>6.283841234508776E-2</v>
      </c>
    </row>
    <row r="8" spans="1:18" x14ac:dyDescent="0.2">
      <c r="A8" s="235">
        <v>2015</v>
      </c>
      <c r="B8" s="24">
        <v>82606</v>
      </c>
      <c r="C8" s="24">
        <v>312586</v>
      </c>
      <c r="D8" s="24">
        <v>119587</v>
      </c>
      <c r="E8" s="24">
        <v>9329</v>
      </c>
      <c r="F8" s="24">
        <v>385457</v>
      </c>
      <c r="G8" s="24">
        <v>2875</v>
      </c>
      <c r="H8" s="24">
        <v>551836</v>
      </c>
      <c r="I8" s="24">
        <v>70979</v>
      </c>
      <c r="K8" s="61"/>
      <c r="L8" s="47" t="s">
        <v>282</v>
      </c>
      <c r="M8" s="235">
        <v>366999</v>
      </c>
      <c r="N8" s="235">
        <v>388949</v>
      </c>
      <c r="O8" s="20">
        <f t="shared" ref="O8:O14" si="0">N8/$N$15</f>
        <v>0.2102428163474683</v>
      </c>
    </row>
    <row r="9" spans="1:18" x14ac:dyDescent="0.2">
      <c r="A9" s="235">
        <v>2016</v>
      </c>
      <c r="B9" s="24">
        <v>89558</v>
      </c>
      <c r="C9" s="24">
        <v>334254</v>
      </c>
      <c r="D9" s="24">
        <v>130890</v>
      </c>
      <c r="E9" s="24">
        <v>9329</v>
      </c>
      <c r="F9" s="24">
        <v>407270</v>
      </c>
      <c r="G9" s="24">
        <v>3040</v>
      </c>
      <c r="H9" s="24">
        <v>575641</v>
      </c>
      <c r="I9" s="24">
        <v>74255</v>
      </c>
      <c r="K9" s="61"/>
      <c r="L9" s="47" t="s">
        <v>310</v>
      </c>
      <c r="M9" s="235">
        <v>133149</v>
      </c>
      <c r="N9" s="235">
        <v>134547</v>
      </c>
      <c r="O9" s="20">
        <f t="shared" si="0"/>
        <v>7.2728147420620226E-2</v>
      </c>
    </row>
    <row r="10" spans="1:18" x14ac:dyDescent="0.2">
      <c r="A10" s="235">
        <v>2017</v>
      </c>
      <c r="B10" s="24">
        <v>96726</v>
      </c>
      <c r="C10" s="24">
        <v>343480</v>
      </c>
      <c r="D10" s="24">
        <v>144472</v>
      </c>
      <c r="E10" s="24">
        <v>9194</v>
      </c>
      <c r="F10" s="24">
        <v>435724</v>
      </c>
      <c r="G10" s="24">
        <v>3204</v>
      </c>
      <c r="H10" s="24">
        <v>605107</v>
      </c>
      <c r="I10" s="24">
        <v>79961</v>
      </c>
      <c r="K10" s="61"/>
      <c r="L10" s="47" t="s">
        <v>311</v>
      </c>
      <c r="M10" s="235">
        <v>9984</v>
      </c>
      <c r="N10" s="235">
        <v>9393</v>
      </c>
      <c r="O10" s="20">
        <f t="shared" si="0"/>
        <v>5.0773000417838063E-3</v>
      </c>
    </row>
    <row r="11" spans="1:18" x14ac:dyDescent="0.2">
      <c r="A11" s="235">
        <v>2018</v>
      </c>
      <c r="B11" s="24">
        <v>104065</v>
      </c>
      <c r="C11" s="24">
        <v>354114</v>
      </c>
      <c r="D11" s="24">
        <v>141254</v>
      </c>
      <c r="E11" s="24">
        <v>9458</v>
      </c>
      <c r="F11" s="24">
        <v>452017</v>
      </c>
      <c r="G11" s="24">
        <v>2703</v>
      </c>
      <c r="H11" s="24">
        <v>614655</v>
      </c>
      <c r="I11" s="24">
        <v>82734</v>
      </c>
      <c r="K11" s="61"/>
      <c r="L11" s="47" t="s">
        <v>312</v>
      </c>
      <c r="M11" s="235">
        <v>452541</v>
      </c>
      <c r="N11" s="235">
        <v>480660</v>
      </c>
      <c r="O11" s="20">
        <f>N11/$N$15</f>
        <v>0.25981635665749009</v>
      </c>
    </row>
    <row r="12" spans="1:18" x14ac:dyDescent="0.2">
      <c r="A12" s="235">
        <v>2019</v>
      </c>
      <c r="B12" s="24">
        <v>109333</v>
      </c>
      <c r="C12" s="24">
        <v>363625</v>
      </c>
      <c r="D12" s="24">
        <v>141943</v>
      </c>
      <c r="E12" s="24">
        <v>9697</v>
      </c>
      <c r="F12" s="24">
        <v>458198</v>
      </c>
      <c r="G12" s="24">
        <v>2683</v>
      </c>
      <c r="H12" s="24">
        <v>640252</v>
      </c>
      <c r="I12" s="24">
        <v>86968</v>
      </c>
      <c r="K12" s="61"/>
      <c r="L12" s="47" t="s">
        <v>313</v>
      </c>
      <c r="M12" s="235">
        <v>2738</v>
      </c>
      <c r="N12" s="235">
        <v>2624</v>
      </c>
      <c r="O12" s="20">
        <f t="shared" si="0"/>
        <v>1.4183791450698082E-3</v>
      </c>
    </row>
    <row r="13" spans="1:18" x14ac:dyDescent="0.2">
      <c r="A13" s="235">
        <v>2020</v>
      </c>
      <c r="B13" s="24">
        <v>111767</v>
      </c>
      <c r="C13" s="24">
        <v>366999</v>
      </c>
      <c r="D13" s="24">
        <v>133149</v>
      </c>
      <c r="E13" s="24">
        <v>9984</v>
      </c>
      <c r="F13" s="24">
        <v>452541</v>
      </c>
      <c r="G13" s="24">
        <v>2738</v>
      </c>
      <c r="H13" s="24">
        <v>614772</v>
      </c>
      <c r="I13" s="24">
        <v>88417</v>
      </c>
      <c r="J13" s="24"/>
      <c r="K13" s="61"/>
      <c r="L13" s="47" t="s">
        <v>287</v>
      </c>
      <c r="M13" s="235">
        <v>614772</v>
      </c>
      <c r="N13" s="235">
        <v>620320</v>
      </c>
      <c r="O13" s="20">
        <f>N13/$N$15</f>
        <v>0.33530828935583207</v>
      </c>
    </row>
    <row r="14" spans="1:18" ht="15" x14ac:dyDescent="0.2">
      <c r="A14" s="235">
        <v>2021</v>
      </c>
      <c r="B14" s="24">
        <v>116251</v>
      </c>
      <c r="C14" s="24">
        <v>388949</v>
      </c>
      <c r="D14" s="24">
        <v>134547</v>
      </c>
      <c r="E14" s="24">
        <v>9393</v>
      </c>
      <c r="F14" s="24">
        <v>480660</v>
      </c>
      <c r="G14" s="24">
        <v>2624</v>
      </c>
      <c r="H14" s="24">
        <v>620320</v>
      </c>
      <c r="I14" s="24">
        <v>97255</v>
      </c>
      <c r="J14" s="62"/>
      <c r="K14" s="61"/>
      <c r="L14" s="47" t="s">
        <v>314</v>
      </c>
      <c r="M14" s="235">
        <v>88417</v>
      </c>
      <c r="N14" s="235">
        <v>97255</v>
      </c>
      <c r="O14" s="20">
        <f t="shared" si="0"/>
        <v>5.2570298686647941E-2</v>
      </c>
    </row>
    <row r="15" spans="1:18" x14ac:dyDescent="0.2">
      <c r="L15" s="47" t="s">
        <v>316</v>
      </c>
      <c r="M15" s="235">
        <v>1780367</v>
      </c>
      <c r="N15" s="235">
        <f>SUM(N7:N14)</f>
        <v>1849999</v>
      </c>
      <c r="O15" s="20">
        <f>SUM(O7:O14)</f>
        <v>1</v>
      </c>
    </row>
    <row r="16" spans="1:18" x14ac:dyDescent="0.2">
      <c r="A16" s="235" t="s">
        <v>997</v>
      </c>
      <c r="B16" s="20">
        <f>B14/B13-1</f>
        <v>4.0119176501113962E-2</v>
      </c>
      <c r="C16" s="20">
        <f t="shared" ref="C16:H16" si="1">C14/C13-1</f>
        <v>5.98094272736438E-2</v>
      </c>
      <c r="D16" s="20">
        <f t="shared" si="1"/>
        <v>1.0499515580289831E-2</v>
      </c>
      <c r="E16" s="20">
        <f t="shared" si="1"/>
        <v>-5.9194711538461564E-2</v>
      </c>
      <c r="F16" s="20">
        <f t="shared" si="1"/>
        <v>6.2135806479412858E-2</v>
      </c>
      <c r="G16" s="20">
        <f t="shared" si="1"/>
        <v>-4.1636230825420006E-2</v>
      </c>
      <c r="H16" s="20">
        <f t="shared" si="1"/>
        <v>9.0244838736963651E-3</v>
      </c>
      <c r="I16" s="20">
        <f>I14/I13-1</f>
        <v>9.9958152843910186E-2</v>
      </c>
    </row>
    <row r="17" spans="1:12" x14ac:dyDescent="0.2">
      <c r="A17" s="235" t="s">
        <v>998</v>
      </c>
      <c r="B17" s="24">
        <f>B14-B13</f>
        <v>4484</v>
      </c>
      <c r="C17" s="24">
        <f t="shared" ref="C17:H17" si="2">C14-C13</f>
        <v>21950</v>
      </c>
      <c r="D17" s="24">
        <f t="shared" si="2"/>
        <v>1398</v>
      </c>
      <c r="E17" s="24">
        <f t="shared" si="2"/>
        <v>-591</v>
      </c>
      <c r="F17" s="24">
        <f t="shared" si="2"/>
        <v>28119</v>
      </c>
      <c r="G17" s="24">
        <f t="shared" si="2"/>
        <v>-114</v>
      </c>
      <c r="H17" s="24">
        <f t="shared" si="2"/>
        <v>5548</v>
      </c>
      <c r="I17" s="24">
        <f>I14-I13</f>
        <v>8838</v>
      </c>
      <c r="J17" s="24"/>
    </row>
    <row r="19" spans="1:12" x14ac:dyDescent="0.2">
      <c r="L19" s="41"/>
    </row>
    <row r="20" spans="1:12" x14ac:dyDescent="0.2">
      <c r="L20" s="41"/>
    </row>
    <row r="21" spans="1:12" x14ac:dyDescent="0.2">
      <c r="L21" s="41"/>
    </row>
    <row r="22" spans="1:12" x14ac:dyDescent="0.2">
      <c r="L22" s="41"/>
    </row>
    <row r="23" spans="1:12" x14ac:dyDescent="0.2">
      <c r="L23" s="41"/>
    </row>
    <row r="24" spans="1:12" x14ac:dyDescent="0.2">
      <c r="L24" s="41"/>
    </row>
    <row r="25" spans="1:12" x14ac:dyDescent="0.2">
      <c r="L25" s="41"/>
    </row>
    <row r="26" spans="1:12" x14ac:dyDescent="0.2">
      <c r="L26" s="41"/>
    </row>
    <row r="27" spans="1:12" x14ac:dyDescent="0.2">
      <c r="L27" s="41"/>
    </row>
    <row r="28" spans="1:12" x14ac:dyDescent="0.2">
      <c r="L28" s="41"/>
    </row>
    <row r="29" spans="1:12" x14ac:dyDescent="0.2">
      <c r="L29" s="61"/>
    </row>
    <row r="30" spans="1:12" x14ac:dyDescent="0.2">
      <c r="L30" s="61"/>
    </row>
    <row r="159" spans="2:2" x14ac:dyDescent="0.2">
      <c r="B159" s="216"/>
    </row>
  </sheetData>
  <mergeCells count="2">
    <mergeCell ref="H1:I1"/>
    <mergeCell ref="P1:R1"/>
  </mergeCells>
  <hyperlinks>
    <hyperlink ref="H1:I1" location="Index!A1" display="Regresar al Índice" xr:uid="{00000000-0004-0000-4900-000000000000}"/>
  </hyperlinks>
  <pageMargins left="0.7" right="0.7" top="0.75" bottom="0.75" header="0.3" footer="0.3"/>
  <pageSetup orientation="portrait" horizontalDpi="4294967295" verticalDpi="4294967295"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801"/>
  <dimension ref="A1:P159"/>
  <sheetViews>
    <sheetView zoomScale="106" zoomScaleNormal="106" workbookViewId="0"/>
  </sheetViews>
  <sheetFormatPr baseColWidth="10" defaultColWidth="11.42578125" defaultRowHeight="14.25" x14ac:dyDescent="0.2"/>
  <cols>
    <col min="1" max="1" width="34.85546875" style="235" customWidth="1"/>
    <col min="2" max="2" width="16.5703125" style="235" customWidth="1"/>
    <col min="3" max="12" width="11.42578125" style="235"/>
    <col min="13" max="13" width="0" style="235" hidden="1" customWidth="1"/>
    <col min="14" max="14" width="26.28515625" style="235" hidden="1" customWidth="1"/>
    <col min="15" max="16" width="11.42578125" style="235" hidden="1" customWidth="1"/>
    <col min="17" max="17" width="11.42578125" style="235" customWidth="1"/>
    <col min="18" max="16384" width="11.42578125" style="235"/>
  </cols>
  <sheetData>
    <row r="1" spans="1:14" ht="15" customHeight="1" x14ac:dyDescent="0.2">
      <c r="A1" s="13" t="s">
        <v>1241</v>
      </c>
      <c r="H1" s="291" t="s">
        <v>38</v>
      </c>
      <c r="I1" s="291"/>
      <c r="J1" s="291"/>
    </row>
    <row r="4" spans="1:14" x14ac:dyDescent="0.2">
      <c r="A4" s="235" t="s">
        <v>295</v>
      </c>
      <c r="B4" s="55" t="s">
        <v>996</v>
      </c>
      <c r="C4" s="242" t="s">
        <v>297</v>
      </c>
      <c r="N4" s="235" t="s">
        <v>317</v>
      </c>
    </row>
    <row r="5" spans="1:14" x14ac:dyDescent="0.2">
      <c r="A5" s="235" t="s">
        <v>309</v>
      </c>
      <c r="B5" s="24">
        <v>116251</v>
      </c>
      <c r="C5" s="20">
        <f>B5/$B$13</f>
        <v>6.283841234508776E-2</v>
      </c>
      <c r="D5" s="56"/>
      <c r="N5" s="235">
        <v>108770</v>
      </c>
    </row>
    <row r="6" spans="1:14" x14ac:dyDescent="0.2">
      <c r="A6" s="235" t="s">
        <v>282</v>
      </c>
      <c r="B6" s="24">
        <v>388949</v>
      </c>
      <c r="C6" s="20">
        <f t="shared" ref="C6:C12" si="0">B6/$B$13</f>
        <v>0.2102428163474683</v>
      </c>
      <c r="D6" s="56"/>
      <c r="N6" s="235">
        <v>364270</v>
      </c>
    </row>
    <row r="7" spans="1:14" x14ac:dyDescent="0.2">
      <c r="A7" s="235" t="s">
        <v>310</v>
      </c>
      <c r="B7" s="24">
        <v>134547</v>
      </c>
      <c r="C7" s="20">
        <f t="shared" si="0"/>
        <v>7.2728147420620226E-2</v>
      </c>
      <c r="D7" s="56"/>
      <c r="N7" s="235">
        <v>150933</v>
      </c>
    </row>
    <row r="8" spans="1:14" x14ac:dyDescent="0.2">
      <c r="A8" s="235" t="s">
        <v>311</v>
      </c>
      <c r="B8" s="24">
        <v>9393</v>
      </c>
      <c r="C8" s="20">
        <f t="shared" si="0"/>
        <v>5.0773000417838063E-3</v>
      </c>
      <c r="D8" s="56"/>
      <c r="N8" s="235">
        <v>9755</v>
      </c>
    </row>
    <row r="9" spans="1:14" x14ac:dyDescent="0.2">
      <c r="A9" s="235" t="s">
        <v>312</v>
      </c>
      <c r="B9" s="24">
        <v>480660</v>
      </c>
      <c r="C9" s="20">
        <f t="shared" si="0"/>
        <v>0.25981635665749009</v>
      </c>
      <c r="D9" s="56"/>
      <c r="N9" s="235">
        <v>464598</v>
      </c>
    </row>
    <row r="10" spans="1:14" x14ac:dyDescent="0.2">
      <c r="A10" s="235" t="s">
        <v>313</v>
      </c>
      <c r="B10" s="24">
        <v>2624</v>
      </c>
      <c r="C10" s="20">
        <f t="shared" si="0"/>
        <v>1.4183791450698082E-3</v>
      </c>
      <c r="D10" s="56"/>
      <c r="N10" s="235">
        <v>2733</v>
      </c>
    </row>
    <row r="11" spans="1:14" x14ac:dyDescent="0.2">
      <c r="A11" s="235" t="s">
        <v>287</v>
      </c>
      <c r="B11" s="24">
        <v>620320</v>
      </c>
      <c r="C11" s="20">
        <f t="shared" si="0"/>
        <v>0.33530828935583207</v>
      </c>
      <c r="D11" s="56"/>
      <c r="N11" s="235">
        <v>641445</v>
      </c>
    </row>
    <row r="12" spans="1:14" x14ac:dyDescent="0.2">
      <c r="A12" s="235" t="s">
        <v>314</v>
      </c>
      <c r="B12" s="24">
        <v>97255</v>
      </c>
      <c r="C12" s="20">
        <f t="shared" si="0"/>
        <v>5.2570298686647941E-2</v>
      </c>
      <c r="D12" s="56"/>
      <c r="N12" s="235">
        <v>86187</v>
      </c>
    </row>
    <row r="13" spans="1:14" ht="15" x14ac:dyDescent="0.25">
      <c r="A13" s="235" t="s">
        <v>53</v>
      </c>
      <c r="B13" s="57">
        <f>SUM(B5:B12)</f>
        <v>1849999</v>
      </c>
      <c r="C13" s="58">
        <f>SUM(C5:C12)</f>
        <v>1</v>
      </c>
      <c r="D13" s="56"/>
      <c r="N13" s="235">
        <v>1828691</v>
      </c>
    </row>
    <row r="16" spans="1:14" x14ac:dyDescent="0.2">
      <c r="C16" s="59"/>
    </row>
    <row r="17" spans="1:3" x14ac:dyDescent="0.2">
      <c r="A17" s="47"/>
      <c r="C17" s="59"/>
    </row>
    <row r="18" spans="1:3" x14ac:dyDescent="0.2">
      <c r="A18" s="47"/>
      <c r="C18" s="59"/>
    </row>
    <row r="19" spans="1:3" x14ac:dyDescent="0.2">
      <c r="A19" s="47"/>
      <c r="C19" s="59"/>
    </row>
    <row r="20" spans="1:3" x14ac:dyDescent="0.2">
      <c r="A20" s="47"/>
      <c r="C20" s="59"/>
    </row>
    <row r="21" spans="1:3" x14ac:dyDescent="0.2">
      <c r="A21" s="47"/>
      <c r="C21" s="59"/>
    </row>
    <row r="22" spans="1:3" x14ac:dyDescent="0.2">
      <c r="A22" s="47"/>
      <c r="C22" s="59"/>
    </row>
    <row r="23" spans="1:3" x14ac:dyDescent="0.2">
      <c r="A23" s="47"/>
      <c r="C23" s="59"/>
    </row>
    <row r="24" spans="1:3" x14ac:dyDescent="0.2">
      <c r="A24" s="47"/>
      <c r="C24" s="21"/>
    </row>
    <row r="25" spans="1:3" x14ac:dyDescent="0.2">
      <c r="C25" s="21"/>
    </row>
    <row r="159" spans="2:2" x14ac:dyDescent="0.2">
      <c r="B159" s="216"/>
    </row>
  </sheetData>
  <mergeCells count="1">
    <mergeCell ref="H1:J1"/>
  </mergeCells>
  <hyperlinks>
    <hyperlink ref="H1" location="Index!A1" display="Regresar al Índice" xr:uid="{00000000-0004-0000-4A00-000000000000}"/>
    <hyperlink ref="H1:I1" location="Index!A1" display="Regresar al Índice" xr:uid="{00000000-0004-0000-4A00-000001000000}"/>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81"/>
  <dimension ref="A1:P159"/>
  <sheetViews>
    <sheetView zoomScale="106" zoomScaleNormal="106" workbookViewId="0"/>
  </sheetViews>
  <sheetFormatPr baseColWidth="10" defaultColWidth="11.42578125" defaultRowHeight="14.25" x14ac:dyDescent="0.2"/>
  <cols>
    <col min="1" max="1" width="15.140625" style="235" customWidth="1"/>
    <col min="2" max="16384" width="11.42578125" style="235"/>
  </cols>
  <sheetData>
    <row r="1" spans="1:16" ht="15" customHeight="1" x14ac:dyDescent="0.2">
      <c r="A1" s="13" t="s">
        <v>1242</v>
      </c>
      <c r="B1" s="53"/>
      <c r="C1" s="53"/>
      <c r="D1" s="53"/>
      <c r="E1" s="53"/>
      <c r="F1" s="53"/>
      <c r="G1" s="53"/>
      <c r="H1" s="291" t="s">
        <v>38</v>
      </c>
      <c r="I1" s="291"/>
      <c r="J1" s="50"/>
      <c r="K1" s="54"/>
      <c r="L1" s="54"/>
      <c r="O1" s="258"/>
      <c r="P1" s="258"/>
    </row>
    <row r="2" spans="1:16" x14ac:dyDescent="0.2">
      <c r="A2" s="235" t="s">
        <v>152</v>
      </c>
    </row>
    <row r="5" spans="1:16" x14ac:dyDescent="0.2">
      <c r="A5" s="235" t="s">
        <v>308</v>
      </c>
      <c r="B5" s="235" t="s">
        <v>318</v>
      </c>
    </row>
    <row r="6" spans="1:16" x14ac:dyDescent="0.2">
      <c r="A6" s="235">
        <v>2013</v>
      </c>
      <c r="B6" s="24">
        <v>70246</v>
      </c>
    </row>
    <row r="7" spans="1:16" x14ac:dyDescent="0.2">
      <c r="A7" s="235">
        <v>2014</v>
      </c>
      <c r="B7" s="24">
        <v>77509</v>
      </c>
    </row>
    <row r="8" spans="1:16" x14ac:dyDescent="0.2">
      <c r="A8" s="235">
        <v>2015</v>
      </c>
      <c r="B8" s="24">
        <v>82606</v>
      </c>
    </row>
    <row r="9" spans="1:16" x14ac:dyDescent="0.2">
      <c r="A9" s="235">
        <v>2016</v>
      </c>
      <c r="B9" s="24">
        <v>89558</v>
      </c>
    </row>
    <row r="10" spans="1:16" x14ac:dyDescent="0.2">
      <c r="A10" s="235">
        <v>2017</v>
      </c>
      <c r="B10" s="24">
        <v>96726</v>
      </c>
    </row>
    <row r="11" spans="1:16" x14ac:dyDescent="0.2">
      <c r="A11" s="235">
        <v>2018</v>
      </c>
      <c r="B11" s="24">
        <v>104065</v>
      </c>
    </row>
    <row r="12" spans="1:16" x14ac:dyDescent="0.2">
      <c r="A12" s="235">
        <v>2019</v>
      </c>
      <c r="B12" s="24">
        <v>109333</v>
      </c>
    </row>
    <row r="13" spans="1:16" x14ac:dyDescent="0.2">
      <c r="A13" s="235">
        <v>2020</v>
      </c>
      <c r="B13" s="24">
        <v>111767</v>
      </c>
      <c r="C13" s="20"/>
    </row>
    <row r="14" spans="1:16" x14ac:dyDescent="0.2">
      <c r="A14" s="235">
        <v>2021</v>
      </c>
      <c r="B14" s="24">
        <v>116251</v>
      </c>
      <c r="C14" s="24"/>
    </row>
    <row r="16" spans="1:16" x14ac:dyDescent="0.2">
      <c r="A16" s="235" t="s">
        <v>998</v>
      </c>
      <c r="B16" s="20">
        <f>B14/B13-1</f>
        <v>4.0119176501113962E-2</v>
      </c>
    </row>
    <row r="17" spans="1:2" x14ac:dyDescent="0.2">
      <c r="A17" s="235" t="s">
        <v>999</v>
      </c>
      <c r="B17" s="24">
        <f>B14-B13</f>
        <v>4484</v>
      </c>
    </row>
    <row r="159" spans="2:2" x14ac:dyDescent="0.2">
      <c r="B159" s="216"/>
    </row>
  </sheetData>
  <mergeCells count="2">
    <mergeCell ref="H1:I1"/>
    <mergeCell ref="O1:P1"/>
  </mergeCells>
  <hyperlinks>
    <hyperlink ref="H1:I1" location="Index!A1" display="Regresar al Índice" xr:uid="{00000000-0004-0000-4B00-000000000000}"/>
  </hyperlinks>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82"/>
  <dimension ref="A1:P159"/>
  <sheetViews>
    <sheetView zoomScale="106" zoomScaleNormal="106" workbookViewId="0"/>
  </sheetViews>
  <sheetFormatPr baseColWidth="10" defaultColWidth="11.42578125" defaultRowHeight="14.25" x14ac:dyDescent="0.2"/>
  <cols>
    <col min="1" max="1" width="22.7109375" style="235" customWidth="1"/>
    <col min="2" max="10" width="11.42578125" style="235"/>
    <col min="11" max="11" width="11.42578125" style="235" customWidth="1"/>
    <col min="12" max="12" width="25.5703125" style="235" hidden="1" customWidth="1"/>
    <col min="13" max="16" width="11.42578125" style="235" hidden="1" customWidth="1"/>
    <col min="17" max="18" width="11.42578125" style="235" customWidth="1"/>
    <col min="19" max="16384" width="11.42578125" style="235"/>
  </cols>
  <sheetData>
    <row r="1" spans="1:16" x14ac:dyDescent="0.2">
      <c r="A1" s="13" t="s">
        <v>1243</v>
      </c>
      <c r="H1" s="291" t="s">
        <v>38</v>
      </c>
      <c r="I1" s="291"/>
      <c r="J1" s="48"/>
      <c r="K1" s="48"/>
      <c r="L1" s="48"/>
      <c r="M1" s="48"/>
      <c r="N1" s="48"/>
      <c r="O1" s="48"/>
      <c r="P1" s="48"/>
    </row>
    <row r="2" spans="1:16" x14ac:dyDescent="0.2">
      <c r="A2" s="235" t="s">
        <v>152</v>
      </c>
    </row>
    <row r="3" spans="1:16" x14ac:dyDescent="0.2">
      <c r="L3" s="47" t="s">
        <v>463</v>
      </c>
      <c r="M3" s="12" t="s">
        <v>996</v>
      </c>
    </row>
    <row r="4" spans="1:16" x14ac:dyDescent="0.2">
      <c r="L4" s="47" t="s">
        <v>320</v>
      </c>
      <c r="M4" s="51">
        <v>92102</v>
      </c>
    </row>
    <row r="5" spans="1:16" x14ac:dyDescent="0.2">
      <c r="A5" s="235" t="s">
        <v>295</v>
      </c>
      <c r="B5" s="235" t="s">
        <v>297</v>
      </c>
      <c r="L5" s="47" t="s">
        <v>319</v>
      </c>
      <c r="M5" s="51">
        <v>49</v>
      </c>
    </row>
    <row r="6" spans="1:16" x14ac:dyDescent="0.2">
      <c r="A6" s="235" t="s">
        <v>320</v>
      </c>
      <c r="B6" s="20">
        <f>M4/$M$9</f>
        <v>0.79226845360470022</v>
      </c>
      <c r="L6" s="47" t="s">
        <v>321</v>
      </c>
      <c r="M6" s="51">
        <v>23294</v>
      </c>
    </row>
    <row r="7" spans="1:16" x14ac:dyDescent="0.2">
      <c r="A7" s="235" t="s">
        <v>322</v>
      </c>
      <c r="B7" s="20">
        <f>M5/$M$9</f>
        <v>4.2150175052257612E-4</v>
      </c>
      <c r="L7" s="47" t="s">
        <v>323</v>
      </c>
      <c r="M7" s="51">
        <v>439</v>
      </c>
    </row>
    <row r="8" spans="1:16" x14ac:dyDescent="0.2">
      <c r="A8" s="235" t="s">
        <v>324</v>
      </c>
      <c r="B8" s="20">
        <f>M6/$M$9</f>
        <v>0.20037677095250794</v>
      </c>
      <c r="L8" s="47" t="s">
        <v>325</v>
      </c>
      <c r="M8" s="51">
        <v>367</v>
      </c>
    </row>
    <row r="9" spans="1:16" x14ac:dyDescent="0.2">
      <c r="A9" s="235" t="s">
        <v>326</v>
      </c>
      <c r="B9" s="20">
        <f>M7/$M$9</f>
        <v>3.7763116016206314E-3</v>
      </c>
      <c r="L9" s="47" t="s">
        <v>309</v>
      </c>
      <c r="M9" s="51">
        <f>SUM(M4:M8)</f>
        <v>116251</v>
      </c>
    </row>
    <row r="10" spans="1:16" x14ac:dyDescent="0.2">
      <c r="A10" s="235" t="s">
        <v>327</v>
      </c>
      <c r="B10" s="20">
        <f>M8/$M$9</f>
        <v>3.1569620906486827E-3</v>
      </c>
    </row>
    <row r="11" spans="1:16" x14ac:dyDescent="0.2">
      <c r="A11" s="235" t="s">
        <v>53</v>
      </c>
      <c r="B11" s="20">
        <f>SUM(B6:B10)</f>
        <v>1</v>
      </c>
    </row>
    <row r="14" spans="1:16" x14ac:dyDescent="0.2">
      <c r="B14" s="52">
        <f>B7+B9+B10</f>
        <v>7.3547754427918909E-3</v>
      </c>
    </row>
    <row r="17" spans="1:2" x14ac:dyDescent="0.2">
      <c r="A17" s="41"/>
      <c r="B17" s="41"/>
    </row>
    <row r="18" spans="1:2" x14ac:dyDescent="0.2">
      <c r="A18" s="44"/>
      <c r="B18" s="44"/>
    </row>
    <row r="19" spans="1:2" x14ac:dyDescent="0.2">
      <c r="A19" s="41"/>
      <c r="B19" s="41"/>
    </row>
    <row r="20" spans="1:2" x14ac:dyDescent="0.2">
      <c r="A20" s="44"/>
      <c r="B20" s="44"/>
    </row>
    <row r="21" spans="1:2" x14ac:dyDescent="0.2">
      <c r="A21" s="41"/>
      <c r="B21" s="41"/>
    </row>
    <row r="22" spans="1:2" x14ac:dyDescent="0.2">
      <c r="A22" s="41"/>
      <c r="B22" s="41"/>
    </row>
    <row r="23" spans="1:2" x14ac:dyDescent="0.2">
      <c r="A23" s="44"/>
      <c r="B23" s="44"/>
    </row>
    <row r="159" spans="2:2" x14ac:dyDescent="0.2">
      <c r="B159" s="216"/>
    </row>
  </sheetData>
  <mergeCells count="1">
    <mergeCell ref="H1:I1"/>
  </mergeCells>
  <hyperlinks>
    <hyperlink ref="H1:I1" location="Index!A1" display="Regresar al Índice" xr:uid="{00000000-0004-0000-4C00-000000000000}"/>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83"/>
  <dimension ref="A1:P159"/>
  <sheetViews>
    <sheetView zoomScale="106" zoomScaleNormal="106" workbookViewId="0"/>
  </sheetViews>
  <sheetFormatPr baseColWidth="10" defaultColWidth="11.42578125" defaultRowHeight="14.25" x14ac:dyDescent="0.2"/>
  <cols>
    <col min="1" max="1" width="11.5703125" style="235" bestFit="1" customWidth="1"/>
    <col min="2" max="2" width="14.28515625" style="235" customWidth="1"/>
    <col min="3" max="16384" width="11.42578125" style="235"/>
  </cols>
  <sheetData>
    <row r="1" spans="1:16" x14ac:dyDescent="0.2">
      <c r="A1" s="13" t="s">
        <v>1244</v>
      </c>
      <c r="B1" s="50"/>
      <c r="C1" s="50"/>
      <c r="D1" s="50"/>
      <c r="E1" s="50"/>
      <c r="F1" s="50"/>
      <c r="G1" s="50"/>
      <c r="H1" s="291" t="s">
        <v>38</v>
      </c>
      <c r="I1" s="291"/>
      <c r="J1" s="278"/>
      <c r="K1" s="278"/>
      <c r="O1" s="258"/>
      <c r="P1" s="258"/>
    </row>
    <row r="2" spans="1:16" x14ac:dyDescent="0.2">
      <c r="A2" s="235" t="s">
        <v>152</v>
      </c>
    </row>
    <row r="5" spans="1:16" x14ac:dyDescent="0.2">
      <c r="A5" s="235" t="s">
        <v>308</v>
      </c>
      <c r="B5" s="235" t="s">
        <v>318</v>
      </c>
    </row>
    <row r="6" spans="1:16" x14ac:dyDescent="0.2">
      <c r="A6" s="235">
        <v>2013</v>
      </c>
      <c r="B6" s="24">
        <v>347298</v>
      </c>
    </row>
    <row r="7" spans="1:16" x14ac:dyDescent="0.2">
      <c r="A7" s="235">
        <v>2014</v>
      </c>
      <c r="B7" s="24">
        <v>363344</v>
      </c>
    </row>
    <row r="8" spans="1:16" x14ac:dyDescent="0.2">
      <c r="A8" s="235">
        <v>2015</v>
      </c>
      <c r="B8" s="24">
        <v>385457</v>
      </c>
    </row>
    <row r="9" spans="1:16" x14ac:dyDescent="0.2">
      <c r="A9" s="235">
        <v>2016</v>
      </c>
      <c r="B9" s="24">
        <v>407270</v>
      </c>
    </row>
    <row r="10" spans="1:16" x14ac:dyDescent="0.2">
      <c r="A10" s="235">
        <v>2017</v>
      </c>
      <c r="B10" s="24">
        <v>435724</v>
      </c>
    </row>
    <row r="11" spans="1:16" x14ac:dyDescent="0.2">
      <c r="A11" s="235">
        <v>2018</v>
      </c>
      <c r="B11" s="24">
        <v>452017</v>
      </c>
    </row>
    <row r="12" spans="1:16" x14ac:dyDescent="0.2">
      <c r="A12" s="235">
        <v>2019</v>
      </c>
      <c r="B12" s="24">
        <v>458198</v>
      </c>
    </row>
    <row r="13" spans="1:16" x14ac:dyDescent="0.2">
      <c r="A13" s="235">
        <v>2020</v>
      </c>
      <c r="B13" s="24">
        <v>452541</v>
      </c>
    </row>
    <row r="14" spans="1:16" x14ac:dyDescent="0.2">
      <c r="A14" s="235">
        <v>2021</v>
      </c>
      <c r="B14" s="24">
        <v>480660</v>
      </c>
    </row>
    <row r="16" spans="1:16" x14ac:dyDescent="0.2">
      <c r="A16" s="235" t="s">
        <v>1000</v>
      </c>
      <c r="B16" s="20">
        <f>B14/B13-1</f>
        <v>6.2135806479412858E-2</v>
      </c>
    </row>
    <row r="17" spans="1:2" x14ac:dyDescent="0.2">
      <c r="A17" s="235" t="s">
        <v>1001</v>
      </c>
      <c r="B17" s="24">
        <f>B14-B13</f>
        <v>28119</v>
      </c>
    </row>
    <row r="22" spans="1:2" hidden="1" x14ac:dyDescent="0.2">
      <c r="A22" s="235">
        <v>2013</v>
      </c>
      <c r="B22" s="235">
        <v>347298</v>
      </c>
    </row>
    <row r="23" spans="1:2" hidden="1" x14ac:dyDescent="0.2">
      <c r="A23" s="235">
        <v>2014</v>
      </c>
      <c r="B23" s="235">
        <v>363344</v>
      </c>
    </row>
    <row r="24" spans="1:2" hidden="1" x14ac:dyDescent="0.2">
      <c r="A24" s="235">
        <v>2015</v>
      </c>
      <c r="B24" s="235">
        <v>385457</v>
      </c>
    </row>
    <row r="25" spans="1:2" hidden="1" x14ac:dyDescent="0.2">
      <c r="A25" s="235">
        <v>2016</v>
      </c>
      <c r="B25" s="235">
        <v>407270</v>
      </c>
    </row>
    <row r="26" spans="1:2" hidden="1" x14ac:dyDescent="0.2">
      <c r="A26" s="235">
        <v>2017</v>
      </c>
      <c r="B26" s="235">
        <v>435724</v>
      </c>
    </row>
    <row r="27" spans="1:2" hidden="1" x14ac:dyDescent="0.2">
      <c r="A27" s="235">
        <v>2018</v>
      </c>
      <c r="B27" s="235">
        <v>452017</v>
      </c>
    </row>
    <row r="28" spans="1:2" hidden="1" x14ac:dyDescent="0.2">
      <c r="A28" s="235">
        <v>43466</v>
      </c>
      <c r="B28" s="235">
        <v>454528</v>
      </c>
    </row>
    <row r="29" spans="1:2" hidden="1" x14ac:dyDescent="0.2">
      <c r="A29" s="235">
        <v>43497</v>
      </c>
      <c r="B29" s="235">
        <v>457311</v>
      </c>
    </row>
    <row r="30" spans="1:2" hidden="1" x14ac:dyDescent="0.2">
      <c r="A30" s="235">
        <v>43525</v>
      </c>
      <c r="B30" s="235">
        <v>458843</v>
      </c>
    </row>
    <row r="31" spans="1:2" hidden="1" x14ac:dyDescent="0.2">
      <c r="A31" s="235">
        <v>43556</v>
      </c>
      <c r="B31" s="235">
        <v>459454</v>
      </c>
    </row>
    <row r="32" spans="1:2" hidden="1" x14ac:dyDescent="0.2">
      <c r="A32" s="235">
        <v>43586</v>
      </c>
      <c r="B32" s="235">
        <v>460324</v>
      </c>
    </row>
    <row r="33" spans="1:3" hidden="1" x14ac:dyDescent="0.2">
      <c r="A33" s="235">
        <v>43617</v>
      </c>
      <c r="B33" s="235">
        <v>460017</v>
      </c>
    </row>
    <row r="34" spans="1:3" hidden="1" x14ac:dyDescent="0.2">
      <c r="A34" s="235">
        <v>43647</v>
      </c>
      <c r="B34" s="235">
        <v>461674</v>
      </c>
    </row>
    <row r="35" spans="1:3" hidden="1" x14ac:dyDescent="0.2">
      <c r="A35" s="235">
        <v>43678</v>
      </c>
      <c r="B35" s="235">
        <v>461682</v>
      </c>
    </row>
    <row r="36" spans="1:3" hidden="1" x14ac:dyDescent="0.2">
      <c r="A36" s="235" t="s">
        <v>328</v>
      </c>
      <c r="B36" s="235">
        <f>B35/B34-1</f>
        <v>1.7328244605430143E-5</v>
      </c>
    </row>
    <row r="37" spans="1:3" hidden="1" x14ac:dyDescent="0.2">
      <c r="A37" s="235" t="s">
        <v>329</v>
      </c>
      <c r="B37" s="235">
        <f>B35-B34</f>
        <v>8</v>
      </c>
    </row>
    <row r="38" spans="1:3" hidden="1" x14ac:dyDescent="0.2"/>
    <row r="41" spans="1:3" x14ac:dyDescent="0.2">
      <c r="C41" s="235">
        <v>481</v>
      </c>
    </row>
    <row r="159" spans="2:2" x14ac:dyDescent="0.2">
      <c r="B159" s="216"/>
    </row>
  </sheetData>
  <mergeCells count="3">
    <mergeCell ref="H1:I1"/>
    <mergeCell ref="J1:K1"/>
    <mergeCell ref="O1:P1"/>
  </mergeCells>
  <hyperlinks>
    <hyperlink ref="H1:I1" location="Index!A1" display="Regresar al Índice" xr:uid="{00000000-0004-0000-4D00-000000000000}"/>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84"/>
  <dimension ref="A1:P159"/>
  <sheetViews>
    <sheetView zoomScale="106" zoomScaleNormal="106" workbookViewId="0"/>
  </sheetViews>
  <sheetFormatPr baseColWidth="10" defaultColWidth="11.42578125" defaultRowHeight="14.25" x14ac:dyDescent="0.2"/>
  <cols>
    <col min="1" max="1" width="57.42578125" style="235" customWidth="1"/>
    <col min="2" max="2" width="11.7109375" style="235" bestFit="1" customWidth="1"/>
    <col min="3" max="12" width="11.42578125" style="235"/>
    <col min="13" max="13" width="42.42578125" style="235" customWidth="1"/>
    <col min="14" max="14" width="20" style="235" customWidth="1"/>
    <col min="15" max="16384" width="11.42578125" style="235"/>
  </cols>
  <sheetData>
    <row r="1" spans="1:16" x14ac:dyDescent="0.2">
      <c r="A1" s="13" t="s">
        <v>1245</v>
      </c>
      <c r="H1" s="291" t="s">
        <v>38</v>
      </c>
      <c r="I1" s="291"/>
      <c r="O1" s="258" t="s">
        <v>277</v>
      </c>
      <c r="P1" s="258"/>
    </row>
    <row r="2" spans="1:16" x14ac:dyDescent="0.2">
      <c r="A2" s="235" t="s">
        <v>152</v>
      </c>
    </row>
    <row r="4" spans="1:16" ht="15" x14ac:dyDescent="0.25">
      <c r="A4" s="46" t="s">
        <v>330</v>
      </c>
      <c r="B4" s="242" t="s">
        <v>297</v>
      </c>
    </row>
    <row r="5" spans="1:16" x14ac:dyDescent="0.2">
      <c r="A5" s="41" t="s">
        <v>331</v>
      </c>
      <c r="B5" s="20">
        <f>B27/$B$37</f>
        <v>0.21236424915740856</v>
      </c>
      <c r="C5" s="21"/>
    </row>
    <row r="6" spans="1:16" x14ac:dyDescent="0.2">
      <c r="A6" s="41" t="s">
        <v>332</v>
      </c>
      <c r="B6" s="20">
        <f t="shared" ref="B6:B14" si="0">B28/$B$37</f>
        <v>0.1261827487205093</v>
      </c>
      <c r="C6" s="21"/>
    </row>
    <row r="7" spans="1:16" x14ac:dyDescent="0.2">
      <c r="A7" s="41" t="s">
        <v>333</v>
      </c>
      <c r="B7" s="20">
        <f t="shared" si="0"/>
        <v>0.10566096617151417</v>
      </c>
      <c r="C7" s="21"/>
    </row>
    <row r="8" spans="1:16" x14ac:dyDescent="0.2">
      <c r="A8" s="41" t="s">
        <v>335</v>
      </c>
      <c r="B8" s="20">
        <f t="shared" si="0"/>
        <v>8.880289601797528E-2</v>
      </c>
      <c r="C8" s="21"/>
    </row>
    <row r="9" spans="1:16" x14ac:dyDescent="0.2">
      <c r="A9" s="41" t="s">
        <v>334</v>
      </c>
      <c r="B9" s="20">
        <f t="shared" si="0"/>
        <v>8.8777930345774567E-2</v>
      </c>
      <c r="C9" s="21"/>
    </row>
    <row r="10" spans="1:16" x14ac:dyDescent="0.2">
      <c r="A10" s="41" t="s">
        <v>336</v>
      </c>
      <c r="B10" s="20">
        <f>B32/$B$37</f>
        <v>5.7585403403653312E-2</v>
      </c>
      <c r="C10" s="21"/>
    </row>
    <row r="11" spans="1:16" x14ac:dyDescent="0.2">
      <c r="A11" s="41" t="s">
        <v>337</v>
      </c>
      <c r="B11" s="20">
        <f>B33/$B$37</f>
        <v>4.9109557691507509E-2</v>
      </c>
      <c r="C11" s="21"/>
    </row>
    <row r="12" spans="1:16" x14ac:dyDescent="0.2">
      <c r="A12" s="41" t="s">
        <v>338</v>
      </c>
      <c r="B12" s="20">
        <f>B34/$B$37</f>
        <v>4.7994424333208503E-2</v>
      </c>
      <c r="C12" s="21"/>
    </row>
    <row r="13" spans="1:16" x14ac:dyDescent="0.2">
      <c r="A13" s="41" t="s">
        <v>489</v>
      </c>
      <c r="B13" s="20">
        <f t="shared" si="0"/>
        <v>4.7141430533017101E-2</v>
      </c>
      <c r="C13" s="21"/>
    </row>
    <row r="14" spans="1:16" x14ac:dyDescent="0.2">
      <c r="A14" s="41" t="s">
        <v>339</v>
      </c>
      <c r="B14" s="20">
        <f t="shared" si="0"/>
        <v>0.1763803936254317</v>
      </c>
    </row>
    <row r="15" spans="1:16" x14ac:dyDescent="0.2">
      <c r="A15" s="235" t="s">
        <v>312</v>
      </c>
      <c r="B15" s="20">
        <f>SUM(B5:B14)</f>
        <v>1</v>
      </c>
    </row>
    <row r="26" spans="1:3" ht="15" hidden="1" x14ac:dyDescent="0.25">
      <c r="A26" s="46" t="s">
        <v>330</v>
      </c>
      <c r="B26" s="49"/>
    </row>
    <row r="27" spans="1:3" hidden="1" x14ac:dyDescent="0.2">
      <c r="A27" s="41" t="s">
        <v>331</v>
      </c>
      <c r="B27" s="44">
        <v>102075</v>
      </c>
      <c r="C27" s="45"/>
    </row>
    <row r="28" spans="1:3" hidden="1" x14ac:dyDescent="0.2">
      <c r="A28" s="41" t="s">
        <v>332</v>
      </c>
      <c r="B28" s="44">
        <v>60651</v>
      </c>
      <c r="C28" s="45"/>
    </row>
    <row r="29" spans="1:3" hidden="1" x14ac:dyDescent="0.2">
      <c r="A29" s="41" t="s">
        <v>333</v>
      </c>
      <c r="B29" s="44">
        <v>50787</v>
      </c>
      <c r="C29" s="45"/>
    </row>
    <row r="30" spans="1:3" hidden="1" x14ac:dyDescent="0.2">
      <c r="A30" s="41" t="s">
        <v>335</v>
      </c>
      <c r="B30" s="44">
        <v>42684</v>
      </c>
      <c r="C30" s="45"/>
    </row>
    <row r="31" spans="1:3" hidden="1" x14ac:dyDescent="0.2">
      <c r="A31" s="41" t="s">
        <v>334</v>
      </c>
      <c r="B31" s="44">
        <v>42672</v>
      </c>
      <c r="C31" s="45"/>
    </row>
    <row r="32" spans="1:3" hidden="1" x14ac:dyDescent="0.2">
      <c r="A32" s="41" t="s">
        <v>336</v>
      </c>
      <c r="B32" s="44">
        <v>27679</v>
      </c>
      <c r="C32" s="45"/>
    </row>
    <row r="33" spans="1:3" hidden="1" x14ac:dyDescent="0.2">
      <c r="A33" s="41" t="s">
        <v>337</v>
      </c>
      <c r="B33" s="44">
        <v>23605</v>
      </c>
      <c r="C33" s="45"/>
    </row>
    <row r="34" spans="1:3" hidden="1" x14ac:dyDescent="0.2">
      <c r="A34" s="41" t="s">
        <v>338</v>
      </c>
      <c r="B34" s="44">
        <v>23069</v>
      </c>
      <c r="C34" s="45"/>
    </row>
    <row r="35" spans="1:3" hidden="1" x14ac:dyDescent="0.2">
      <c r="A35" s="41" t="s">
        <v>489</v>
      </c>
      <c r="B35" s="44">
        <v>22659</v>
      </c>
      <c r="C35" s="45"/>
    </row>
    <row r="36" spans="1:3" hidden="1" x14ac:dyDescent="0.2">
      <c r="A36" s="41" t="s">
        <v>339</v>
      </c>
      <c r="B36" s="44">
        <v>84779</v>
      </c>
      <c r="C36" s="45"/>
    </row>
    <row r="37" spans="1:3" ht="15" hidden="1" x14ac:dyDescent="0.25">
      <c r="A37" s="22" t="s">
        <v>312</v>
      </c>
      <c r="B37" s="22">
        <v>480660</v>
      </c>
    </row>
    <row r="38" spans="1:3" hidden="1" x14ac:dyDescent="0.2"/>
    <row r="39" spans="1:3" hidden="1" x14ac:dyDescent="0.2"/>
    <row r="40" spans="1:3" hidden="1" x14ac:dyDescent="0.2"/>
    <row r="44" spans="1:3" ht="16.5" customHeight="1" x14ac:dyDescent="0.2"/>
    <row r="159" spans="2:2" x14ac:dyDescent="0.2">
      <c r="B159" s="216"/>
    </row>
  </sheetData>
  <mergeCells count="2">
    <mergeCell ref="H1:I1"/>
    <mergeCell ref="O1:P1"/>
  </mergeCells>
  <hyperlinks>
    <hyperlink ref="H1:I1" location="Index!A1" display="Regresar al Índice" xr:uid="{00000000-0004-0000-4E00-000000000000}"/>
    <hyperlink ref="O1:P1" location="Index!B2" display="Regresar al índice" xr:uid="{00000000-0004-0000-4E00-000001000000}"/>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85"/>
  <dimension ref="A1:P159"/>
  <sheetViews>
    <sheetView zoomScale="106" zoomScaleNormal="106" workbookViewId="0"/>
  </sheetViews>
  <sheetFormatPr baseColWidth="10" defaultColWidth="11.42578125" defaultRowHeight="14.25" x14ac:dyDescent="0.2"/>
  <cols>
    <col min="1" max="16384" width="11.42578125" style="235"/>
  </cols>
  <sheetData>
    <row r="1" spans="1:16" x14ac:dyDescent="0.2">
      <c r="A1" s="13" t="s">
        <v>1246</v>
      </c>
      <c r="H1" s="291" t="s">
        <v>38</v>
      </c>
      <c r="I1" s="291"/>
      <c r="J1" s="48"/>
      <c r="K1" s="48"/>
      <c r="O1" s="258"/>
      <c r="P1" s="258"/>
    </row>
    <row r="2" spans="1:16" x14ac:dyDescent="0.2">
      <c r="A2" s="235" t="s">
        <v>152</v>
      </c>
    </row>
    <row r="5" spans="1:16" x14ac:dyDescent="0.2">
      <c r="A5" s="235" t="s">
        <v>308</v>
      </c>
      <c r="B5" s="235" t="s">
        <v>318</v>
      </c>
    </row>
    <row r="6" spans="1:16" x14ac:dyDescent="0.2">
      <c r="A6" s="235">
        <v>2013</v>
      </c>
      <c r="B6" s="24">
        <v>282499</v>
      </c>
    </row>
    <row r="7" spans="1:16" x14ac:dyDescent="0.2">
      <c r="A7" s="235">
        <v>2014</v>
      </c>
      <c r="B7" s="24">
        <v>295797</v>
      </c>
    </row>
    <row r="8" spans="1:16" x14ac:dyDescent="0.2">
      <c r="A8" s="235">
        <v>2015</v>
      </c>
      <c r="B8" s="24">
        <v>312586</v>
      </c>
    </row>
    <row r="9" spans="1:16" x14ac:dyDescent="0.2">
      <c r="A9" s="235">
        <v>2016</v>
      </c>
      <c r="B9" s="24">
        <v>334254</v>
      </c>
    </row>
    <row r="10" spans="1:16" x14ac:dyDescent="0.2">
      <c r="A10" s="235">
        <v>2017</v>
      </c>
      <c r="B10" s="24">
        <v>343480</v>
      </c>
    </row>
    <row r="11" spans="1:16" x14ac:dyDescent="0.2">
      <c r="A11" s="235">
        <v>2018</v>
      </c>
      <c r="B11" s="24">
        <v>354114</v>
      </c>
    </row>
    <row r="12" spans="1:16" x14ac:dyDescent="0.2">
      <c r="A12" s="235">
        <v>2019</v>
      </c>
      <c r="B12" s="24">
        <v>363625</v>
      </c>
    </row>
    <row r="13" spans="1:16" x14ac:dyDescent="0.2">
      <c r="A13" s="235">
        <v>2020</v>
      </c>
      <c r="B13" s="24">
        <v>366999</v>
      </c>
    </row>
    <row r="14" spans="1:16" x14ac:dyDescent="0.2">
      <c r="A14" s="235">
        <v>2021</v>
      </c>
      <c r="B14" s="24">
        <v>388949</v>
      </c>
    </row>
    <row r="17" spans="1:2" x14ac:dyDescent="0.2">
      <c r="A17" s="235" t="s">
        <v>1000</v>
      </c>
      <c r="B17" s="20">
        <f>B14/B13-1</f>
        <v>5.98094272736438E-2</v>
      </c>
    </row>
    <row r="18" spans="1:2" x14ac:dyDescent="0.2">
      <c r="A18" s="235" t="s">
        <v>1001</v>
      </c>
      <c r="B18" s="24">
        <f>B14-B13</f>
        <v>21950</v>
      </c>
    </row>
    <row r="21" spans="1:2" ht="12.75" hidden="1" customHeight="1" x14ac:dyDescent="0.2">
      <c r="A21" s="235" t="s">
        <v>340</v>
      </c>
      <c r="B21" s="235">
        <f>B12/B11-1</f>
        <v>2.6858582264468467E-2</v>
      </c>
    </row>
    <row r="22" spans="1:2" ht="12.75" hidden="1" customHeight="1" x14ac:dyDescent="0.2">
      <c r="A22" s="235" t="s">
        <v>341</v>
      </c>
      <c r="B22" s="235">
        <f>B12-B11</f>
        <v>9511</v>
      </c>
    </row>
    <row r="23" spans="1:2" ht="12.75" hidden="1" customHeight="1" x14ac:dyDescent="0.2"/>
    <row r="24" spans="1:2" ht="14.25" hidden="1" customHeight="1" x14ac:dyDescent="0.2">
      <c r="A24" s="235">
        <v>43770</v>
      </c>
      <c r="B24" s="235">
        <v>368314</v>
      </c>
    </row>
    <row r="25" spans="1:2" ht="12.75" hidden="1" customHeight="1" x14ac:dyDescent="0.2">
      <c r="A25" s="235" t="s">
        <v>342</v>
      </c>
      <c r="B25" s="235">
        <f>B12/B24-1</f>
        <v>-1.2730984974776982E-2</v>
      </c>
    </row>
    <row r="26" spans="1:2" ht="12.75" hidden="1" customHeight="1" x14ac:dyDescent="0.2">
      <c r="A26" s="235" t="s">
        <v>341</v>
      </c>
      <c r="B26" s="235">
        <f>B12-B24</f>
        <v>-4689</v>
      </c>
    </row>
    <row r="27" spans="1:2" ht="12.75" hidden="1" customHeight="1" x14ac:dyDescent="0.2"/>
    <row r="159" spans="2:2" x14ac:dyDescent="0.2">
      <c r="B159" s="216"/>
    </row>
  </sheetData>
  <mergeCells count="2">
    <mergeCell ref="H1:I1"/>
    <mergeCell ref="O1:P1"/>
  </mergeCells>
  <hyperlinks>
    <hyperlink ref="H1:I1" location="Index!A1" display="Regresar al Índice" xr:uid="{00000000-0004-0000-4F00-000000000000}"/>
  </hyperlinks>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86"/>
  <dimension ref="A1:P159"/>
  <sheetViews>
    <sheetView zoomScale="106" zoomScaleNormal="106" workbookViewId="0"/>
  </sheetViews>
  <sheetFormatPr baseColWidth="10" defaultColWidth="11.42578125" defaultRowHeight="14.25" x14ac:dyDescent="0.2"/>
  <cols>
    <col min="1" max="1" width="68.140625" style="235" customWidth="1"/>
    <col min="2" max="16384" width="11.42578125" style="235"/>
  </cols>
  <sheetData>
    <row r="1" spans="1:16" x14ac:dyDescent="0.2">
      <c r="A1" s="13" t="s">
        <v>1247</v>
      </c>
      <c r="H1" s="291" t="s">
        <v>38</v>
      </c>
      <c r="I1" s="291"/>
      <c r="O1" s="258"/>
      <c r="P1" s="258"/>
    </row>
    <row r="2" spans="1:16" x14ac:dyDescent="0.2">
      <c r="A2" s="235" t="s">
        <v>152</v>
      </c>
    </row>
    <row r="5" spans="1:16" ht="15" x14ac:dyDescent="0.25">
      <c r="A5" s="46" t="s">
        <v>330</v>
      </c>
      <c r="B5" s="46" t="s">
        <v>297</v>
      </c>
    </row>
    <row r="6" spans="1:16" x14ac:dyDescent="0.2">
      <c r="A6" s="235" t="s">
        <v>343</v>
      </c>
      <c r="B6" s="20">
        <f>B27/$B$36</f>
        <v>0.19758117388140861</v>
      </c>
      <c r="C6" s="21"/>
    </row>
    <row r="7" spans="1:16" x14ac:dyDescent="0.2">
      <c r="A7" s="235" t="s">
        <v>350</v>
      </c>
      <c r="B7" s="20">
        <f>B28/$B$36</f>
        <v>0.17391226099051546</v>
      </c>
      <c r="C7" s="21"/>
    </row>
    <row r="8" spans="1:16" x14ac:dyDescent="0.2">
      <c r="A8" s="235" t="s">
        <v>349</v>
      </c>
      <c r="B8" s="20">
        <f t="shared" ref="B8:B12" si="0">B29/$B$36</f>
        <v>0.14973171289809203</v>
      </c>
      <c r="C8" s="21"/>
    </row>
    <row r="9" spans="1:16" x14ac:dyDescent="0.2">
      <c r="A9" s="235" t="s">
        <v>348</v>
      </c>
      <c r="B9" s="20">
        <f>B30/$B$36</f>
        <v>0.12019313586099978</v>
      </c>
      <c r="C9" s="21"/>
    </row>
    <row r="10" spans="1:16" x14ac:dyDescent="0.2">
      <c r="A10" s="235" t="s">
        <v>351</v>
      </c>
      <c r="B10" s="20">
        <f t="shared" si="0"/>
        <v>0.12013143111307652</v>
      </c>
      <c r="C10" s="21"/>
    </row>
    <row r="11" spans="1:16" x14ac:dyDescent="0.2">
      <c r="A11" s="235" t="s">
        <v>345</v>
      </c>
      <c r="B11" s="20">
        <f>B32/$B$36</f>
        <v>8.2674078092500561E-2</v>
      </c>
      <c r="C11" s="21"/>
    </row>
    <row r="12" spans="1:16" x14ac:dyDescent="0.2">
      <c r="A12" s="235" t="s">
        <v>346</v>
      </c>
      <c r="B12" s="20">
        <f t="shared" si="0"/>
        <v>5.9390819876127716E-2</v>
      </c>
      <c r="C12" s="21"/>
    </row>
    <row r="13" spans="1:16" x14ac:dyDescent="0.2">
      <c r="A13" s="235" t="s">
        <v>344</v>
      </c>
      <c r="B13" s="20">
        <f>B34/$B$36</f>
        <v>5.1191801495825931E-2</v>
      </c>
      <c r="C13" s="21"/>
    </row>
    <row r="14" spans="1:16" x14ac:dyDescent="0.2">
      <c r="A14" s="235" t="s">
        <v>347</v>
      </c>
      <c r="B14" s="20">
        <f>B35/$B$36</f>
        <v>4.5193585791453376E-2</v>
      </c>
      <c r="C14" s="21"/>
    </row>
    <row r="15" spans="1:16" x14ac:dyDescent="0.2">
      <c r="A15" s="235" t="s">
        <v>282</v>
      </c>
      <c r="B15" s="20">
        <f>SUM(B6:B14)</f>
        <v>1</v>
      </c>
      <c r="C15" s="21"/>
    </row>
    <row r="26" spans="1:3" ht="12.6" hidden="1" customHeight="1" x14ac:dyDescent="0.2">
      <c r="A26" s="47" t="s">
        <v>315</v>
      </c>
      <c r="B26" s="242" t="s">
        <v>1002</v>
      </c>
    </row>
    <row r="27" spans="1:3" ht="12.6" hidden="1" customHeight="1" x14ac:dyDescent="0.2">
      <c r="A27" s="235" t="s">
        <v>343</v>
      </c>
      <c r="B27" s="235">
        <v>76849</v>
      </c>
      <c r="C27" s="45"/>
    </row>
    <row r="28" spans="1:3" ht="12.6" hidden="1" customHeight="1" x14ac:dyDescent="0.2">
      <c r="A28" s="235" t="s">
        <v>350</v>
      </c>
      <c r="B28" s="235">
        <v>67643</v>
      </c>
      <c r="C28" s="45"/>
    </row>
    <row r="29" spans="1:3" ht="12.6" hidden="1" customHeight="1" x14ac:dyDescent="0.2">
      <c r="A29" s="235" t="s">
        <v>349</v>
      </c>
      <c r="B29" s="235">
        <v>58238</v>
      </c>
      <c r="C29" s="45"/>
    </row>
    <row r="30" spans="1:3" ht="12.6" hidden="1" customHeight="1" x14ac:dyDescent="0.2">
      <c r="A30" s="235" t="s">
        <v>348</v>
      </c>
      <c r="B30" s="235">
        <v>46749</v>
      </c>
      <c r="C30" s="45"/>
    </row>
    <row r="31" spans="1:3" ht="12.6" hidden="1" customHeight="1" x14ac:dyDescent="0.2">
      <c r="A31" s="235" t="s">
        <v>351</v>
      </c>
      <c r="B31" s="235">
        <v>46725</v>
      </c>
      <c r="C31" s="45"/>
    </row>
    <row r="32" spans="1:3" ht="12.6" hidden="1" customHeight="1" x14ac:dyDescent="0.2">
      <c r="A32" s="235" t="s">
        <v>345</v>
      </c>
      <c r="B32" s="235">
        <v>32156</v>
      </c>
      <c r="C32" s="45"/>
    </row>
    <row r="33" spans="1:3" ht="12.6" hidden="1" customHeight="1" x14ac:dyDescent="0.2">
      <c r="A33" s="235" t="s">
        <v>346</v>
      </c>
      <c r="B33" s="235">
        <v>23100</v>
      </c>
      <c r="C33" s="45"/>
    </row>
    <row r="34" spans="1:3" hidden="1" x14ac:dyDescent="0.2">
      <c r="A34" s="235" t="s">
        <v>344</v>
      </c>
      <c r="B34" s="235">
        <v>19911</v>
      </c>
      <c r="C34" s="45"/>
    </row>
    <row r="35" spans="1:3" hidden="1" x14ac:dyDescent="0.2">
      <c r="A35" s="235" t="s">
        <v>347</v>
      </c>
      <c r="B35" s="235">
        <v>17578</v>
      </c>
      <c r="C35" s="45"/>
    </row>
    <row r="36" spans="1:3" hidden="1" x14ac:dyDescent="0.2">
      <c r="A36" s="235" t="s">
        <v>282</v>
      </c>
      <c r="B36" s="235">
        <v>388949</v>
      </c>
      <c r="C36" s="45"/>
    </row>
    <row r="37" spans="1:3" hidden="1" x14ac:dyDescent="0.2"/>
    <row r="38" spans="1:3" hidden="1" x14ac:dyDescent="0.2"/>
    <row r="159" spans="2:2" x14ac:dyDescent="0.2">
      <c r="B159" s="216"/>
    </row>
  </sheetData>
  <mergeCells count="2">
    <mergeCell ref="H1:I1"/>
    <mergeCell ref="O1:P1"/>
  </mergeCells>
  <hyperlinks>
    <hyperlink ref="H1:I1" location="Index!A1" display="Regresar al Índice" xr:uid="{00000000-0004-0000-5000-000000000000}"/>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87"/>
  <dimension ref="A1:P159"/>
  <sheetViews>
    <sheetView zoomScale="106" zoomScaleNormal="106" workbookViewId="0"/>
  </sheetViews>
  <sheetFormatPr baseColWidth="10" defaultColWidth="11.42578125" defaultRowHeight="14.25" x14ac:dyDescent="0.2"/>
  <cols>
    <col min="1" max="1" width="14.7109375" style="235" customWidth="1"/>
    <col min="2" max="2" width="11.42578125" style="235"/>
    <col min="3" max="3" width="12.85546875" style="235" bestFit="1" customWidth="1"/>
    <col min="4" max="16384" width="11.42578125" style="235"/>
  </cols>
  <sheetData>
    <row r="1" spans="1:16" x14ac:dyDescent="0.2">
      <c r="A1" s="13" t="s">
        <v>1248</v>
      </c>
      <c r="H1" s="291" t="s">
        <v>38</v>
      </c>
      <c r="I1" s="291"/>
      <c r="J1" s="279"/>
      <c r="K1" s="279"/>
      <c r="O1" s="258"/>
      <c r="P1" s="258"/>
    </row>
    <row r="2" spans="1:16" x14ac:dyDescent="0.2">
      <c r="A2" s="235" t="s">
        <v>152</v>
      </c>
    </row>
    <row r="5" spans="1:16" x14ac:dyDescent="0.2">
      <c r="A5" s="235" t="s">
        <v>308</v>
      </c>
      <c r="B5" s="235" t="s">
        <v>318</v>
      </c>
    </row>
    <row r="6" spans="1:16" x14ac:dyDescent="0.2">
      <c r="A6" s="235">
        <v>2013</v>
      </c>
      <c r="B6" s="24">
        <v>523456</v>
      </c>
    </row>
    <row r="7" spans="1:16" x14ac:dyDescent="0.2">
      <c r="A7" s="235">
        <v>2014</v>
      </c>
      <c r="B7" s="24">
        <v>540644</v>
      </c>
    </row>
    <row r="8" spans="1:16" x14ac:dyDescent="0.2">
      <c r="A8" s="235">
        <v>2015</v>
      </c>
      <c r="B8" s="24">
        <v>551836</v>
      </c>
    </row>
    <row r="9" spans="1:16" x14ac:dyDescent="0.2">
      <c r="A9" s="235">
        <v>2016</v>
      </c>
      <c r="B9" s="24">
        <v>575641</v>
      </c>
    </row>
    <row r="10" spans="1:16" x14ac:dyDescent="0.2">
      <c r="A10" s="235">
        <v>2017</v>
      </c>
      <c r="B10" s="24">
        <v>605107</v>
      </c>
    </row>
    <row r="11" spans="1:16" x14ac:dyDescent="0.2">
      <c r="A11" s="235">
        <v>2018</v>
      </c>
      <c r="B11" s="24">
        <v>614655</v>
      </c>
    </row>
    <row r="12" spans="1:16" x14ac:dyDescent="0.2">
      <c r="A12" s="235">
        <v>2019</v>
      </c>
      <c r="B12" s="24">
        <v>640252</v>
      </c>
    </row>
    <row r="13" spans="1:16" x14ac:dyDescent="0.2">
      <c r="A13" s="235">
        <v>2020</v>
      </c>
      <c r="B13" s="24">
        <v>614772</v>
      </c>
      <c r="C13" s="20"/>
    </row>
    <row r="14" spans="1:16" x14ac:dyDescent="0.2">
      <c r="A14" s="235">
        <v>2021</v>
      </c>
      <c r="B14" s="24">
        <v>620320</v>
      </c>
    </row>
    <row r="16" spans="1:16" x14ac:dyDescent="0.2">
      <c r="A16" s="235" t="s">
        <v>1000</v>
      </c>
      <c r="B16" s="20">
        <f>B14/B13-1</f>
        <v>9.0244838736963651E-3</v>
      </c>
    </row>
    <row r="17" spans="1:2" x14ac:dyDescent="0.2">
      <c r="A17" s="235" t="s">
        <v>1001</v>
      </c>
      <c r="B17" s="24">
        <f>B14-B13</f>
        <v>5548</v>
      </c>
    </row>
    <row r="159" spans="2:2" x14ac:dyDescent="0.2">
      <c r="B159" s="216"/>
    </row>
  </sheetData>
  <mergeCells count="3">
    <mergeCell ref="H1:I1"/>
    <mergeCell ref="J1:K1"/>
    <mergeCell ref="O1:P1"/>
  </mergeCells>
  <hyperlinks>
    <hyperlink ref="H1:I1" location="Index!A1" display="Regresar al Índice" xr:uid="{00000000-0004-0000-5100-000000000000}"/>
  </hyperlink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88"/>
  <dimension ref="A1:N159"/>
  <sheetViews>
    <sheetView zoomScale="106" zoomScaleNormal="106" workbookViewId="0"/>
  </sheetViews>
  <sheetFormatPr baseColWidth="10" defaultColWidth="11.42578125" defaultRowHeight="14.25" x14ac:dyDescent="0.2"/>
  <cols>
    <col min="1" max="1" width="61.42578125" style="235" customWidth="1"/>
    <col min="2" max="2" width="9.42578125" style="235" customWidth="1"/>
    <col min="3" max="16384" width="11.42578125" style="235"/>
  </cols>
  <sheetData>
    <row r="1" spans="1:14" ht="14.45" customHeight="1" x14ac:dyDescent="0.2">
      <c r="A1" s="13" t="s">
        <v>1249</v>
      </c>
      <c r="F1" s="280"/>
      <c r="G1" s="280"/>
      <c r="H1" s="291" t="s">
        <v>38</v>
      </c>
      <c r="I1" s="291"/>
      <c r="M1" s="258"/>
      <c r="N1" s="258"/>
    </row>
    <row r="2" spans="1:14" x14ac:dyDescent="0.2">
      <c r="A2" s="235" t="s">
        <v>152</v>
      </c>
    </row>
    <row r="5" spans="1:14" x14ac:dyDescent="0.2">
      <c r="A5" s="235" t="s">
        <v>330</v>
      </c>
      <c r="B5" s="242" t="s">
        <v>297</v>
      </c>
    </row>
    <row r="6" spans="1:14" x14ac:dyDescent="0.2">
      <c r="A6" s="41" t="s">
        <v>352</v>
      </c>
      <c r="B6" s="20">
        <f>B28/$B$38</f>
        <v>0.30432035078669073</v>
      </c>
      <c r="C6" s="21"/>
    </row>
    <row r="7" spans="1:14" x14ac:dyDescent="0.2">
      <c r="A7" s="41" t="s">
        <v>353</v>
      </c>
      <c r="B7" s="20">
        <f>B29/$B$38</f>
        <v>0.25969177198865101</v>
      </c>
      <c r="C7" s="21"/>
    </row>
    <row r="8" spans="1:14" x14ac:dyDescent="0.2">
      <c r="A8" s="41" t="s">
        <v>356</v>
      </c>
      <c r="B8" s="20">
        <f t="shared" ref="B8:B13" si="0">B30/$B$38</f>
        <v>8.2860459117874652E-2</v>
      </c>
      <c r="C8" s="21"/>
    </row>
    <row r="9" spans="1:14" x14ac:dyDescent="0.2">
      <c r="A9" s="41" t="s">
        <v>355</v>
      </c>
      <c r="B9" s="20">
        <f t="shared" si="0"/>
        <v>7.736652050554553E-2</v>
      </c>
      <c r="C9" s="21"/>
    </row>
    <row r="10" spans="1:14" x14ac:dyDescent="0.2">
      <c r="A10" s="41" t="s">
        <v>354</v>
      </c>
      <c r="B10" s="20">
        <f>B32/$B$38</f>
        <v>7.1646891926747489E-2</v>
      </c>
      <c r="C10" s="21"/>
    </row>
    <row r="11" spans="1:14" x14ac:dyDescent="0.2">
      <c r="A11" s="41" t="s">
        <v>357</v>
      </c>
      <c r="B11" s="20">
        <f t="shared" si="0"/>
        <v>5.3470789270054164E-2</v>
      </c>
      <c r="C11" s="21"/>
    </row>
    <row r="12" spans="1:14" x14ac:dyDescent="0.2">
      <c r="A12" s="41" t="s">
        <v>358</v>
      </c>
      <c r="B12" s="20">
        <f>B34/$B$38</f>
        <v>5.0315965953056485E-2</v>
      </c>
      <c r="C12" s="21"/>
    </row>
    <row r="13" spans="1:14" x14ac:dyDescent="0.2">
      <c r="A13" s="41" t="s">
        <v>360</v>
      </c>
      <c r="B13" s="20">
        <f t="shared" si="0"/>
        <v>3.1678810936290949E-2</v>
      </c>
      <c r="C13" s="21"/>
    </row>
    <row r="14" spans="1:14" x14ac:dyDescent="0.2">
      <c r="A14" s="41" t="s">
        <v>359</v>
      </c>
      <c r="B14" s="20">
        <f>B36/$B$38</f>
        <v>2.8406306422491617E-2</v>
      </c>
      <c r="C14" s="21"/>
    </row>
    <row r="15" spans="1:14" x14ac:dyDescent="0.2">
      <c r="A15" s="41" t="s">
        <v>339</v>
      </c>
      <c r="B15" s="20">
        <f>B37/$B$38</f>
        <v>4.0242133092597367E-2</v>
      </c>
      <c r="C15" s="21"/>
    </row>
    <row r="16" spans="1:14" x14ac:dyDescent="0.2">
      <c r="A16" s="235" t="s">
        <v>287</v>
      </c>
      <c r="B16" s="20">
        <f>SUM(B6:B15)</f>
        <v>1</v>
      </c>
    </row>
    <row r="22" spans="1:3" ht="14.25" customHeight="1" x14ac:dyDescent="0.2"/>
    <row r="26" spans="1:3" hidden="1" x14ac:dyDescent="0.2"/>
    <row r="27" spans="1:3" hidden="1" x14ac:dyDescent="0.2">
      <c r="A27" s="235" t="s">
        <v>330</v>
      </c>
      <c r="B27" s="235" t="s">
        <v>1002</v>
      </c>
    </row>
    <row r="28" spans="1:3" hidden="1" x14ac:dyDescent="0.2">
      <c r="A28" s="41" t="s">
        <v>352</v>
      </c>
      <c r="B28" s="44">
        <v>188776</v>
      </c>
      <c r="C28" s="45"/>
    </row>
    <row r="29" spans="1:3" hidden="1" x14ac:dyDescent="0.2">
      <c r="A29" s="41" t="s">
        <v>353</v>
      </c>
      <c r="B29" s="44">
        <v>161092</v>
      </c>
      <c r="C29" s="45"/>
    </row>
    <row r="30" spans="1:3" hidden="1" x14ac:dyDescent="0.2">
      <c r="A30" s="41" t="s">
        <v>356</v>
      </c>
      <c r="B30" s="44">
        <v>51400</v>
      </c>
      <c r="C30" s="45"/>
    </row>
    <row r="31" spans="1:3" hidden="1" x14ac:dyDescent="0.2">
      <c r="A31" s="41" t="s">
        <v>355</v>
      </c>
      <c r="B31" s="44">
        <v>47992</v>
      </c>
      <c r="C31" s="45"/>
    </row>
    <row r="32" spans="1:3" hidden="1" x14ac:dyDescent="0.2">
      <c r="A32" s="41" t="s">
        <v>354</v>
      </c>
      <c r="B32" s="44">
        <v>44444</v>
      </c>
      <c r="C32" s="45"/>
    </row>
    <row r="33" spans="1:3" hidden="1" x14ac:dyDescent="0.2">
      <c r="A33" s="41" t="s">
        <v>357</v>
      </c>
      <c r="B33" s="44">
        <v>33169</v>
      </c>
      <c r="C33" s="45"/>
    </row>
    <row r="34" spans="1:3" hidden="1" x14ac:dyDescent="0.2">
      <c r="A34" s="41" t="s">
        <v>358</v>
      </c>
      <c r="B34" s="44">
        <v>31212</v>
      </c>
      <c r="C34" s="45"/>
    </row>
    <row r="35" spans="1:3" hidden="1" x14ac:dyDescent="0.2">
      <c r="A35" s="41" t="s">
        <v>360</v>
      </c>
      <c r="B35" s="44">
        <v>19651</v>
      </c>
      <c r="C35" s="45"/>
    </row>
    <row r="36" spans="1:3" hidden="1" x14ac:dyDescent="0.2">
      <c r="A36" s="41" t="s">
        <v>359</v>
      </c>
      <c r="B36" s="44">
        <v>17621</v>
      </c>
      <c r="C36" s="45"/>
    </row>
    <row r="37" spans="1:3" hidden="1" x14ac:dyDescent="0.2">
      <c r="A37" s="41" t="s">
        <v>339</v>
      </c>
      <c r="B37" s="44">
        <v>24963</v>
      </c>
      <c r="C37" s="45"/>
    </row>
    <row r="38" spans="1:3" hidden="1" x14ac:dyDescent="0.2">
      <c r="A38" s="41" t="s">
        <v>287</v>
      </c>
      <c r="B38" s="44">
        <v>620320</v>
      </c>
      <c r="C38" s="45"/>
    </row>
    <row r="39" spans="1:3" hidden="1" x14ac:dyDescent="0.2"/>
    <row r="159" spans="2:2" x14ac:dyDescent="0.2">
      <c r="B159" s="216"/>
    </row>
  </sheetData>
  <mergeCells count="3">
    <mergeCell ref="F1:G1"/>
    <mergeCell ref="H1:I1"/>
    <mergeCell ref="M1:N1"/>
  </mergeCells>
  <hyperlinks>
    <hyperlink ref="H1:I1" location="Index!A1" display="Regresar al Índice" xr:uid="{00000000-0004-0000-52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4"/>
  <dimension ref="A1:J159"/>
  <sheetViews>
    <sheetView zoomScale="106" zoomScaleNormal="106" workbookViewId="0"/>
  </sheetViews>
  <sheetFormatPr baseColWidth="10" defaultColWidth="11.42578125" defaultRowHeight="14.25" x14ac:dyDescent="0.2"/>
  <cols>
    <col min="1" max="1" width="32.42578125" style="235" customWidth="1"/>
    <col min="2" max="2" width="13.7109375" style="235" customWidth="1"/>
    <col min="3" max="3" width="12.85546875" style="235" customWidth="1"/>
    <col min="4" max="4" width="11.42578125" style="235" customWidth="1"/>
    <col min="5" max="6" width="10.5703125" style="235" customWidth="1"/>
    <col min="7" max="7" width="7.85546875" style="235" bestFit="1" customWidth="1"/>
    <col min="8" max="8" width="6.140625" style="235" bestFit="1" customWidth="1"/>
    <col min="9" max="9" width="7.85546875" style="235" bestFit="1" customWidth="1"/>
    <col min="10" max="10" width="6.42578125" style="235" bestFit="1" customWidth="1"/>
    <col min="11" max="16384" width="11.42578125" style="235"/>
  </cols>
  <sheetData>
    <row r="1" spans="1:10" x14ac:dyDescent="0.2">
      <c r="A1" s="13" t="s">
        <v>1174</v>
      </c>
      <c r="H1" s="291" t="s">
        <v>38</v>
      </c>
      <c r="I1" s="291"/>
      <c r="J1" s="291"/>
    </row>
    <row r="2" spans="1:10" x14ac:dyDescent="0.2">
      <c r="A2" s="235" t="s">
        <v>278</v>
      </c>
    </row>
    <row r="4" spans="1:10" ht="15.75" customHeight="1" x14ac:dyDescent="0.2">
      <c r="A4" s="263" t="s">
        <v>295</v>
      </c>
      <c r="B4" s="238">
        <v>2020</v>
      </c>
      <c r="C4" s="238">
        <v>2021</v>
      </c>
      <c r="D4" s="263" t="s">
        <v>52</v>
      </c>
      <c r="E4" s="263"/>
    </row>
    <row r="5" spans="1:10" ht="15" x14ac:dyDescent="0.2">
      <c r="A5" s="264"/>
      <c r="B5" s="239" t="s">
        <v>50</v>
      </c>
      <c r="C5" s="239" t="s">
        <v>50</v>
      </c>
      <c r="D5" s="237" t="s">
        <v>296</v>
      </c>
      <c r="E5" s="237" t="s">
        <v>297</v>
      </c>
    </row>
    <row r="6" spans="1:10" ht="27" customHeight="1" x14ac:dyDescent="0.2">
      <c r="A6" s="122" t="s">
        <v>281</v>
      </c>
      <c r="B6" s="108">
        <v>3432</v>
      </c>
      <c r="C6" s="108">
        <v>3768</v>
      </c>
      <c r="D6" s="108">
        <f>C6-B6</f>
        <v>336</v>
      </c>
      <c r="E6" s="118">
        <f>C6/B6-1</f>
        <v>9.7902097902097918E-2</v>
      </c>
    </row>
    <row r="7" spans="1:10" ht="15.75" customHeight="1" x14ac:dyDescent="0.2">
      <c r="A7" s="103" t="s">
        <v>282</v>
      </c>
      <c r="B7" s="104">
        <v>30178</v>
      </c>
      <c r="C7" s="104">
        <v>31572</v>
      </c>
      <c r="D7" s="104">
        <f t="shared" ref="D7:D12" si="0">C7-B7</f>
        <v>1394</v>
      </c>
      <c r="E7" s="117">
        <f t="shared" ref="E7:E13" si="1">C7/B7-1</f>
        <v>4.6192590628934882E-2</v>
      </c>
    </row>
    <row r="8" spans="1:10" ht="15.75" customHeight="1" x14ac:dyDescent="0.2">
      <c r="A8" s="107" t="s">
        <v>283</v>
      </c>
      <c r="B8" s="108">
        <v>11694</v>
      </c>
      <c r="C8" s="108">
        <v>12726</v>
      </c>
      <c r="D8" s="108">
        <f t="shared" si="0"/>
        <v>1032</v>
      </c>
      <c r="E8" s="118">
        <f t="shared" si="1"/>
        <v>8.8250384812724514E-2</v>
      </c>
    </row>
    <row r="9" spans="1:10" ht="15.75" customHeight="1" x14ac:dyDescent="0.2">
      <c r="A9" s="103" t="s">
        <v>298</v>
      </c>
      <c r="B9" s="110">
        <v>161</v>
      </c>
      <c r="C9" s="110">
        <v>185</v>
      </c>
      <c r="D9" s="104">
        <f t="shared" si="0"/>
        <v>24</v>
      </c>
      <c r="E9" s="117">
        <f t="shared" si="1"/>
        <v>0.14906832298136652</v>
      </c>
    </row>
    <row r="10" spans="1:10" ht="15.75" customHeight="1" x14ac:dyDescent="0.2">
      <c r="A10" s="107" t="s">
        <v>285</v>
      </c>
      <c r="B10" s="108">
        <v>15414</v>
      </c>
      <c r="C10" s="108">
        <v>15776</v>
      </c>
      <c r="D10" s="108">
        <f t="shared" si="0"/>
        <v>362</v>
      </c>
      <c r="E10" s="118">
        <f t="shared" si="1"/>
        <v>2.3485143376151596E-2</v>
      </c>
    </row>
    <row r="11" spans="1:10" ht="15.75" customHeight="1" x14ac:dyDescent="0.2">
      <c r="A11" s="103" t="s">
        <v>286</v>
      </c>
      <c r="B11" s="110">
        <v>127</v>
      </c>
      <c r="C11" s="110">
        <v>130</v>
      </c>
      <c r="D11" s="104">
        <f t="shared" si="0"/>
        <v>3</v>
      </c>
      <c r="E11" s="117">
        <f t="shared" si="1"/>
        <v>2.3622047244094446E-2</v>
      </c>
    </row>
    <row r="12" spans="1:10" ht="15.75" customHeight="1" x14ac:dyDescent="0.2">
      <c r="A12" s="107" t="s">
        <v>287</v>
      </c>
      <c r="B12" s="108">
        <v>31028</v>
      </c>
      <c r="C12" s="108">
        <v>32945</v>
      </c>
      <c r="D12" s="108">
        <f t="shared" si="0"/>
        <v>1917</v>
      </c>
      <c r="E12" s="118">
        <f t="shared" si="1"/>
        <v>6.1782905762536977E-2</v>
      </c>
    </row>
    <row r="13" spans="1:10" ht="15.75" customHeight="1" x14ac:dyDescent="0.2">
      <c r="A13" s="103" t="s">
        <v>288</v>
      </c>
      <c r="B13" s="104">
        <v>6033</v>
      </c>
      <c r="C13" s="104">
        <v>6149</v>
      </c>
      <c r="D13" s="104">
        <f>C13-B13</f>
        <v>116</v>
      </c>
      <c r="E13" s="117">
        <f t="shared" si="1"/>
        <v>1.9227581634344348E-2</v>
      </c>
    </row>
    <row r="14" spans="1:10" ht="15" x14ac:dyDescent="0.2">
      <c r="A14" s="112" t="s">
        <v>299</v>
      </c>
      <c r="B14" s="113">
        <f>SUM(B6:B13)</f>
        <v>98067</v>
      </c>
      <c r="C14" s="113">
        <f>SUM(C6:C13)</f>
        <v>103251</v>
      </c>
      <c r="D14" s="113">
        <f>C14-B14</f>
        <v>5184</v>
      </c>
      <c r="E14" s="120">
        <f>C14/B14-1</f>
        <v>5.2861818960506568E-2</v>
      </c>
    </row>
    <row r="159" spans="2:2" x14ac:dyDescent="0.2">
      <c r="B159" s="216"/>
    </row>
  </sheetData>
  <mergeCells count="3">
    <mergeCell ref="H1:J1"/>
    <mergeCell ref="A4:A5"/>
    <mergeCell ref="D4:E4"/>
  </mergeCells>
  <hyperlinks>
    <hyperlink ref="H1:I1" location="Index!A1" display="Regresar al Índice" xr:uid="{00000000-0004-0000-0A00-000000000000}"/>
  </hyperlinks>
  <pageMargins left="0.7" right="0.7" top="0.75" bottom="0.75" header="0.3" footer="0.3"/>
  <pageSetup orientation="portrait" horizontalDpi="4294967295" verticalDpi="4294967295"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89"/>
  <dimension ref="A1:I159"/>
  <sheetViews>
    <sheetView zoomScale="106" zoomScaleNormal="106" workbookViewId="0"/>
  </sheetViews>
  <sheetFormatPr baseColWidth="10" defaultColWidth="10.85546875" defaultRowHeight="14.25" x14ac:dyDescent="0.2"/>
  <cols>
    <col min="1" max="1" width="8.140625" style="235" customWidth="1"/>
    <col min="2" max="2" width="57.85546875" style="235" bestFit="1" customWidth="1"/>
    <col min="3" max="3" width="14.7109375" style="235" customWidth="1"/>
    <col min="4" max="16384" width="10.85546875" style="235"/>
  </cols>
  <sheetData>
    <row r="1" spans="1:9" x14ac:dyDescent="0.2">
      <c r="A1" s="13" t="s">
        <v>1250</v>
      </c>
      <c r="H1" s="291" t="s">
        <v>38</v>
      </c>
      <c r="I1" s="291"/>
    </row>
    <row r="2" spans="1:9" x14ac:dyDescent="0.2">
      <c r="A2" s="235" t="s">
        <v>152</v>
      </c>
    </row>
    <row r="3" spans="1:9" ht="15" x14ac:dyDescent="0.25">
      <c r="H3" s="22" t="s">
        <v>1004</v>
      </c>
    </row>
    <row r="4" spans="1:9" x14ac:dyDescent="0.2">
      <c r="B4" s="235" t="s">
        <v>295</v>
      </c>
      <c r="C4" s="242" t="s">
        <v>291</v>
      </c>
      <c r="D4" s="242" t="s">
        <v>292</v>
      </c>
      <c r="E4" s="242" t="s">
        <v>53</v>
      </c>
    </row>
    <row r="5" spans="1:9" x14ac:dyDescent="0.2">
      <c r="B5" s="235" t="s">
        <v>281</v>
      </c>
      <c r="C5" s="235">
        <v>81644</v>
      </c>
      <c r="D5" s="235">
        <v>34607</v>
      </c>
      <c r="E5" s="235">
        <v>116251</v>
      </c>
    </row>
    <row r="6" spans="1:9" x14ac:dyDescent="0.2">
      <c r="B6" s="235" t="s">
        <v>282</v>
      </c>
      <c r="C6" s="235">
        <v>225820</v>
      </c>
      <c r="D6" s="235">
        <v>163129</v>
      </c>
      <c r="E6" s="235">
        <v>388949</v>
      </c>
    </row>
    <row r="7" spans="1:9" x14ac:dyDescent="0.2">
      <c r="B7" s="235" t="s">
        <v>283</v>
      </c>
      <c r="C7" s="235">
        <v>113632</v>
      </c>
      <c r="D7" s="235">
        <v>20915</v>
      </c>
      <c r="E7" s="235">
        <v>134547</v>
      </c>
    </row>
    <row r="8" spans="1:9" x14ac:dyDescent="0.2">
      <c r="B8" s="235" t="s">
        <v>284</v>
      </c>
      <c r="C8" s="235">
        <v>7074</v>
      </c>
      <c r="D8" s="235">
        <v>2319</v>
      </c>
      <c r="E8" s="235">
        <v>9393</v>
      </c>
    </row>
    <row r="9" spans="1:9" x14ac:dyDescent="0.2">
      <c r="B9" s="235" t="s">
        <v>285</v>
      </c>
      <c r="C9" s="235">
        <v>288844</v>
      </c>
      <c r="D9" s="235">
        <v>191816</v>
      </c>
      <c r="E9" s="235">
        <v>480660</v>
      </c>
    </row>
    <row r="10" spans="1:9" x14ac:dyDescent="0.2">
      <c r="B10" s="235" t="s">
        <v>286</v>
      </c>
      <c r="C10" s="235">
        <v>2281</v>
      </c>
      <c r="D10" s="235">
        <v>343</v>
      </c>
      <c r="E10" s="235">
        <v>2624</v>
      </c>
    </row>
    <row r="11" spans="1:9" x14ac:dyDescent="0.2">
      <c r="B11" s="235" t="s">
        <v>287</v>
      </c>
      <c r="C11" s="235">
        <v>317388</v>
      </c>
      <c r="D11" s="235">
        <v>302932</v>
      </c>
      <c r="E11" s="235">
        <v>620320</v>
      </c>
    </row>
    <row r="12" spans="1:9" x14ac:dyDescent="0.2">
      <c r="B12" s="235" t="s">
        <v>288</v>
      </c>
      <c r="C12" s="235">
        <v>73526</v>
      </c>
      <c r="D12" s="235">
        <v>23729</v>
      </c>
      <c r="E12" s="235">
        <v>97255</v>
      </c>
    </row>
    <row r="13" spans="1:9" x14ac:dyDescent="0.2">
      <c r="B13" s="235" t="s">
        <v>53</v>
      </c>
      <c r="C13" s="235">
        <f>SUM(C5:C12)</f>
        <v>1110209</v>
      </c>
      <c r="D13" s="235">
        <f>SUM(D5:D12)</f>
        <v>739790</v>
      </c>
      <c r="E13" s="235">
        <f>SUM(E5:E12)</f>
        <v>1849999</v>
      </c>
    </row>
    <row r="15" spans="1:9" x14ac:dyDescent="0.2">
      <c r="C15" s="242"/>
    </row>
    <row r="16" spans="1:9" x14ac:dyDescent="0.2">
      <c r="B16" s="235" t="s">
        <v>295</v>
      </c>
      <c r="C16" s="43" t="s">
        <v>291</v>
      </c>
      <c r="D16" s="235" t="s">
        <v>292</v>
      </c>
    </row>
    <row r="17" spans="2:5" x14ac:dyDescent="0.2">
      <c r="B17" s="235" t="s">
        <v>281</v>
      </c>
      <c r="C17" s="20">
        <f>C5/$C$13</f>
        <v>7.3539306562998494E-2</v>
      </c>
      <c r="D17" s="20">
        <f>D5/$D$13</f>
        <v>4.6779491477311128E-2</v>
      </c>
      <c r="E17" s="21"/>
    </row>
    <row r="18" spans="2:5" x14ac:dyDescent="0.2">
      <c r="B18" s="235" t="s">
        <v>282</v>
      </c>
      <c r="C18" s="20">
        <f t="shared" ref="C18:C24" si="0">C6/$C$13</f>
        <v>0.20340314301181128</v>
      </c>
      <c r="D18" s="20">
        <f t="shared" ref="D18:D24" si="1">D6/$D$13</f>
        <v>0.22050717095391936</v>
      </c>
      <c r="E18" s="20">
        <f>C17+C19+C20+C22+C24</f>
        <v>0.25054471725594013</v>
      </c>
    </row>
    <row r="19" spans="2:5" x14ac:dyDescent="0.2">
      <c r="B19" s="235" t="s">
        <v>283</v>
      </c>
      <c r="C19" s="20">
        <f t="shared" si="0"/>
        <v>0.10235189950720991</v>
      </c>
      <c r="D19" s="20">
        <f>D7/$D$13</f>
        <v>2.8271536517119722E-2</v>
      </c>
      <c r="E19" s="21"/>
    </row>
    <row r="20" spans="2:5" x14ac:dyDescent="0.2">
      <c r="B20" s="235" t="s">
        <v>284</v>
      </c>
      <c r="C20" s="20">
        <f t="shared" si="0"/>
        <v>6.3717732426957444E-3</v>
      </c>
      <c r="D20" s="20">
        <f t="shared" si="1"/>
        <v>3.1346733532488951E-3</v>
      </c>
      <c r="E20" s="21"/>
    </row>
    <row r="21" spans="2:5" x14ac:dyDescent="0.2">
      <c r="B21" s="235" t="s">
        <v>285</v>
      </c>
      <c r="C21" s="20">
        <f t="shared" si="0"/>
        <v>0.26017083269906838</v>
      </c>
      <c r="D21" s="20">
        <f t="shared" si="1"/>
        <v>0.25928439151651145</v>
      </c>
      <c r="E21" s="21"/>
    </row>
    <row r="22" spans="2:5" x14ac:dyDescent="0.2">
      <c r="B22" s="235" t="s">
        <v>286</v>
      </c>
      <c r="C22" s="20">
        <f t="shared" si="0"/>
        <v>2.0545681038435107E-3</v>
      </c>
      <c r="D22" s="20">
        <f t="shared" si="1"/>
        <v>4.6364508847105258E-4</v>
      </c>
      <c r="E22" s="21"/>
    </row>
    <row r="23" spans="2:5" x14ac:dyDescent="0.2">
      <c r="B23" s="235" t="s">
        <v>287</v>
      </c>
      <c r="C23" s="20">
        <f t="shared" si="0"/>
        <v>0.28588130703318027</v>
      </c>
      <c r="D23" s="20">
        <f>D11/$D$13</f>
        <v>0.40948377242190354</v>
      </c>
      <c r="E23" s="21"/>
    </row>
    <row r="24" spans="2:5" x14ac:dyDescent="0.2">
      <c r="B24" s="235" t="s">
        <v>288</v>
      </c>
      <c r="C24" s="20">
        <f t="shared" si="0"/>
        <v>6.622716983919244E-2</v>
      </c>
      <c r="D24" s="20">
        <f t="shared" si="1"/>
        <v>3.2075318671514891E-2</v>
      </c>
      <c r="E24" s="21"/>
    </row>
    <row r="25" spans="2:5" x14ac:dyDescent="0.2">
      <c r="B25" s="235" t="s">
        <v>53</v>
      </c>
      <c r="C25" s="20">
        <f>SUM(C17:C24)</f>
        <v>1</v>
      </c>
      <c r="D25" s="20">
        <f>SUM(D17:D24)</f>
        <v>1</v>
      </c>
      <c r="E25" s="21"/>
    </row>
    <row r="26" spans="2:5" x14ac:dyDescent="0.2">
      <c r="C26" s="20"/>
      <c r="D26" s="20"/>
      <c r="E26" s="21"/>
    </row>
    <row r="27" spans="2:5" x14ac:dyDescent="0.2">
      <c r="C27" s="20"/>
      <c r="D27" s="20"/>
      <c r="E27" s="21"/>
    </row>
    <row r="159" spans="2:2" x14ac:dyDescent="0.2">
      <c r="B159" s="216"/>
    </row>
  </sheetData>
  <mergeCells count="1">
    <mergeCell ref="H1:I1"/>
  </mergeCells>
  <hyperlinks>
    <hyperlink ref="H1:I1" location="Index!A1" display="Regresar al Índice" xr:uid="{00000000-0004-0000-5300-000000000000}"/>
  </hyperlink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90"/>
  <dimension ref="A1:K159"/>
  <sheetViews>
    <sheetView zoomScale="106" zoomScaleNormal="106" workbookViewId="0"/>
  </sheetViews>
  <sheetFormatPr baseColWidth="10" defaultColWidth="11.42578125" defaultRowHeight="14.25" x14ac:dyDescent="0.2"/>
  <cols>
    <col min="1" max="1" width="37" style="41" customWidth="1"/>
    <col min="2" max="3" width="11.42578125" style="41"/>
    <col min="4" max="4" width="12.28515625" style="41" customWidth="1"/>
    <col min="5" max="16384" width="11.42578125" style="41"/>
  </cols>
  <sheetData>
    <row r="1" spans="1:11" x14ac:dyDescent="0.2">
      <c r="A1" s="13" t="s">
        <v>1251</v>
      </c>
      <c r="H1" s="291" t="s">
        <v>38</v>
      </c>
      <c r="I1" s="291"/>
      <c r="J1" s="281"/>
      <c r="K1" s="281"/>
    </row>
    <row r="2" spans="1:11" x14ac:dyDescent="0.2">
      <c r="A2" s="235" t="s">
        <v>152</v>
      </c>
    </row>
    <row r="6" spans="1:11" x14ac:dyDescent="0.2">
      <c r="A6" s="235" t="s">
        <v>295</v>
      </c>
      <c r="B6" s="20" t="s">
        <v>291</v>
      </c>
      <c r="C6" s="235" t="s">
        <v>292</v>
      </c>
    </row>
    <row r="7" spans="1:11" ht="15" x14ac:dyDescent="0.25">
      <c r="A7" s="235" t="s">
        <v>281</v>
      </c>
      <c r="B7" s="20">
        <v>7.3539306562998494E-2</v>
      </c>
      <c r="C7" s="20">
        <v>4.6779491477311128E-2</v>
      </c>
      <c r="E7" s="22" t="s">
        <v>735</v>
      </c>
    </row>
    <row r="8" spans="1:11" x14ac:dyDescent="0.2">
      <c r="A8" s="235" t="s">
        <v>282</v>
      </c>
      <c r="B8" s="20">
        <v>0.20340314301181128</v>
      </c>
      <c r="C8" s="20">
        <v>0.22050717095391936</v>
      </c>
    </row>
    <row r="9" spans="1:11" x14ac:dyDescent="0.2">
      <c r="A9" s="235" t="s">
        <v>283</v>
      </c>
      <c r="B9" s="20">
        <v>0.10235189950720991</v>
      </c>
      <c r="C9" s="20">
        <v>2.8271536517119722E-2</v>
      </c>
    </row>
    <row r="10" spans="1:11" x14ac:dyDescent="0.2">
      <c r="A10" s="235" t="s">
        <v>284</v>
      </c>
      <c r="B10" s="20">
        <v>6.3717732426957444E-3</v>
      </c>
      <c r="C10" s="20">
        <v>3.1346733532488951E-3</v>
      </c>
    </row>
    <row r="11" spans="1:11" x14ac:dyDescent="0.2">
      <c r="A11" s="235" t="s">
        <v>285</v>
      </c>
      <c r="B11" s="20">
        <v>0.26017083269906838</v>
      </c>
      <c r="C11" s="20">
        <v>0.25928439151651145</v>
      </c>
    </row>
    <row r="12" spans="1:11" x14ac:dyDescent="0.2">
      <c r="A12" s="235" t="s">
        <v>286</v>
      </c>
      <c r="B12" s="20">
        <v>2.0545681038435107E-3</v>
      </c>
      <c r="C12" s="20">
        <v>4.6364508847105258E-4</v>
      </c>
    </row>
    <row r="13" spans="1:11" x14ac:dyDescent="0.2">
      <c r="A13" s="235" t="s">
        <v>287</v>
      </c>
      <c r="B13" s="20">
        <v>0.28588130703318027</v>
      </c>
      <c r="C13" s="20">
        <v>0.40948377242190354</v>
      </c>
    </row>
    <row r="14" spans="1:11" x14ac:dyDescent="0.2">
      <c r="A14" s="235" t="s">
        <v>288</v>
      </c>
      <c r="B14" s="20">
        <v>6.622716983919244E-2</v>
      </c>
      <c r="C14" s="20">
        <v>3.2075318671514891E-2</v>
      </c>
    </row>
    <row r="15" spans="1:11" x14ac:dyDescent="0.2">
      <c r="A15" s="235" t="s">
        <v>53</v>
      </c>
      <c r="B15" s="20">
        <f>SUM(B7:B14)</f>
        <v>1</v>
      </c>
      <c r="C15" s="20">
        <f>SUM(C7:C14)</f>
        <v>1</v>
      </c>
    </row>
    <row r="18" spans="3:3" x14ac:dyDescent="0.2">
      <c r="C18" s="42"/>
    </row>
    <row r="159" spans="2:2" x14ac:dyDescent="0.2">
      <c r="B159" s="214"/>
    </row>
  </sheetData>
  <mergeCells count="2">
    <mergeCell ref="H1:I1"/>
    <mergeCell ref="J1:K1"/>
  </mergeCells>
  <hyperlinks>
    <hyperlink ref="H1:I1" location="Index!A1" display="Regresar al Índice" xr:uid="{00000000-0004-0000-5400-000000000000}"/>
  </hyperlink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91"/>
  <dimension ref="A1:K153"/>
  <sheetViews>
    <sheetView zoomScaleNormal="100" workbookViewId="0"/>
  </sheetViews>
  <sheetFormatPr baseColWidth="10" defaultColWidth="10.85546875" defaultRowHeight="14.25" x14ac:dyDescent="0.2"/>
  <cols>
    <col min="1" max="1" width="10.85546875" style="25"/>
    <col min="2" max="2" width="44.7109375" style="25" customWidth="1"/>
    <col min="3" max="3" width="13.28515625" style="25" customWidth="1"/>
    <col min="4" max="4" width="11.5703125" style="25" customWidth="1"/>
    <col min="5" max="6" width="11" style="25" bestFit="1" customWidth="1"/>
    <col min="7" max="16384" width="10.85546875" style="25"/>
  </cols>
  <sheetData>
    <row r="1" spans="1:11" x14ac:dyDescent="0.2">
      <c r="A1" s="13" t="s">
        <v>1252</v>
      </c>
      <c r="H1" s="291" t="s">
        <v>38</v>
      </c>
      <c r="I1" s="291"/>
      <c r="J1" s="278"/>
      <c r="K1" s="278"/>
    </row>
    <row r="2" spans="1:11" x14ac:dyDescent="0.2">
      <c r="A2" s="235" t="s">
        <v>278</v>
      </c>
    </row>
    <row r="3" spans="1:11" x14ac:dyDescent="0.2">
      <c r="A3" s="235"/>
    </row>
    <row r="4" spans="1:11" ht="47.25" customHeight="1" thickBot="1" x14ac:dyDescent="0.25">
      <c r="B4" s="222" t="s">
        <v>293</v>
      </c>
      <c r="C4" s="223" t="s">
        <v>932</v>
      </c>
      <c r="D4" s="223" t="s">
        <v>985</v>
      </c>
      <c r="E4" s="222" t="s">
        <v>34</v>
      </c>
      <c r="F4" s="222" t="s">
        <v>280</v>
      </c>
    </row>
    <row r="5" spans="1:11" ht="15.75" thickBot="1" x14ac:dyDescent="0.3">
      <c r="B5" s="225" t="s">
        <v>987</v>
      </c>
      <c r="C5" s="226">
        <v>40</v>
      </c>
      <c r="D5" s="226">
        <v>41</v>
      </c>
      <c r="E5" s="226">
        <f>D5-C5</f>
        <v>1</v>
      </c>
      <c r="F5" s="227">
        <f>D5/C5-1</f>
        <v>2.4999999999999911E-2</v>
      </c>
      <c r="H5" s="27" t="s">
        <v>1003</v>
      </c>
    </row>
    <row r="6" spans="1:11" ht="15" thickBot="1" x14ac:dyDescent="0.25">
      <c r="B6" s="225" t="s">
        <v>988</v>
      </c>
      <c r="C6" s="226">
        <v>54189</v>
      </c>
      <c r="D6" s="226">
        <v>50554</v>
      </c>
      <c r="E6" s="226">
        <f t="shared" ref="E6:E14" si="0">D6-C6</f>
        <v>-3635</v>
      </c>
      <c r="F6" s="227">
        <f t="shared" ref="F6:F14" si="1">D6/C6-1</f>
        <v>-6.7080034693387969E-2</v>
      </c>
    </row>
    <row r="7" spans="1:11" ht="15" thickBot="1" x14ac:dyDescent="0.25">
      <c r="B7" s="225" t="s">
        <v>989</v>
      </c>
      <c r="C7" s="226">
        <v>234220</v>
      </c>
      <c r="D7" s="226">
        <v>228266</v>
      </c>
      <c r="E7" s="226">
        <f t="shared" si="0"/>
        <v>-5954</v>
      </c>
      <c r="F7" s="227">
        <f t="shared" si="1"/>
        <v>-2.5420544786952437E-2</v>
      </c>
    </row>
    <row r="8" spans="1:11" ht="15" thickBot="1" x14ac:dyDescent="0.25">
      <c r="B8" s="225" t="s">
        <v>990</v>
      </c>
      <c r="C8" s="226">
        <v>302782</v>
      </c>
      <c r="D8" s="226">
        <v>297674</v>
      </c>
      <c r="E8" s="226">
        <f t="shared" si="0"/>
        <v>-5108</v>
      </c>
      <c r="F8" s="227">
        <f t="shared" si="1"/>
        <v>-1.6870223461104006E-2</v>
      </c>
    </row>
    <row r="9" spans="1:11" ht="15" thickBot="1" x14ac:dyDescent="0.25">
      <c r="B9" s="225" t="s">
        <v>991</v>
      </c>
      <c r="C9" s="226">
        <v>284369</v>
      </c>
      <c r="D9" s="226">
        <v>280681</v>
      </c>
      <c r="E9" s="226">
        <f>D9-C9</f>
        <v>-3688</v>
      </c>
      <c r="F9" s="227">
        <f>D9/C9-1</f>
        <v>-1.2969064841807598E-2</v>
      </c>
    </row>
    <row r="10" spans="1:11" ht="15" thickBot="1" x14ac:dyDescent="0.25">
      <c r="B10" s="225" t="s">
        <v>992</v>
      </c>
      <c r="C10" s="226">
        <v>255233</v>
      </c>
      <c r="D10" s="226">
        <v>252662</v>
      </c>
      <c r="E10" s="226">
        <f t="shared" si="0"/>
        <v>-2571</v>
      </c>
      <c r="F10" s="227">
        <f t="shared" si="1"/>
        <v>-1.0073148848307234E-2</v>
      </c>
    </row>
    <row r="11" spans="1:11" ht="15" thickBot="1" x14ac:dyDescent="0.25">
      <c r="B11" s="225" t="s">
        <v>993</v>
      </c>
      <c r="C11" s="226">
        <v>222788</v>
      </c>
      <c r="D11" s="226">
        <v>221369</v>
      </c>
      <c r="E11" s="226">
        <f>D11-C11</f>
        <v>-1419</v>
      </c>
      <c r="F11" s="227">
        <f>D11/C11-1</f>
        <v>-6.3692838034364874E-3</v>
      </c>
    </row>
    <row r="12" spans="1:11" ht="15" thickBot="1" x14ac:dyDescent="0.25">
      <c r="B12" s="225" t="s">
        <v>994</v>
      </c>
      <c r="C12" s="226">
        <v>196433</v>
      </c>
      <c r="D12" s="226">
        <v>195331</v>
      </c>
      <c r="E12" s="226">
        <f t="shared" si="0"/>
        <v>-1102</v>
      </c>
      <c r="F12" s="227">
        <f t="shared" si="1"/>
        <v>-5.6100553369342609E-3</v>
      </c>
    </row>
    <row r="13" spans="1:11" ht="15" thickBot="1" x14ac:dyDescent="0.25">
      <c r="B13" s="225" t="s">
        <v>995</v>
      </c>
      <c r="C13" s="226">
        <v>323422</v>
      </c>
      <c r="D13" s="226">
        <v>323421</v>
      </c>
      <c r="E13" s="226">
        <f t="shared" si="0"/>
        <v>-1</v>
      </c>
      <c r="F13" s="227">
        <f t="shared" si="1"/>
        <v>-3.0919356135417075E-6</v>
      </c>
    </row>
    <row r="14" spans="1:11" ht="15.75" thickBot="1" x14ac:dyDescent="0.3">
      <c r="B14" s="224" t="s">
        <v>53</v>
      </c>
      <c r="C14" s="228">
        <f>SUM(C5:C13)</f>
        <v>1873476</v>
      </c>
      <c r="D14" s="228">
        <f>SUM(D5:D13)</f>
        <v>1849999</v>
      </c>
      <c r="E14" s="229">
        <f t="shared" si="0"/>
        <v>-23477</v>
      </c>
      <c r="F14" s="230">
        <f t="shared" si="1"/>
        <v>-1.253125206834782E-2</v>
      </c>
    </row>
    <row r="17" spans="2:6" ht="15.75" thickBot="1" x14ac:dyDescent="0.25">
      <c r="B17" s="26" t="s">
        <v>293</v>
      </c>
      <c r="C17" s="29" t="s">
        <v>294</v>
      </c>
      <c r="D17" s="30"/>
      <c r="E17" s="31"/>
      <c r="F17" s="31"/>
    </row>
    <row r="18" spans="2:6" ht="15" thickBot="1" x14ac:dyDescent="0.25">
      <c r="B18" s="225" t="s">
        <v>987</v>
      </c>
      <c r="C18" s="32">
        <f>D5/$D$14</f>
        <v>2.2162174141715752E-5</v>
      </c>
      <c r="D18" s="33"/>
      <c r="E18" s="34"/>
      <c r="F18" s="35"/>
    </row>
    <row r="19" spans="2:6" ht="15" thickBot="1" x14ac:dyDescent="0.25">
      <c r="B19" s="225" t="s">
        <v>988</v>
      </c>
      <c r="C19" s="32">
        <f t="shared" ref="C19:C26" si="2">D6/$D$14</f>
        <v>2.7326501257568248E-2</v>
      </c>
      <c r="D19" s="33"/>
      <c r="E19" s="34"/>
      <c r="F19" s="35"/>
    </row>
    <row r="20" spans="2:6" ht="15" thickBot="1" x14ac:dyDescent="0.25">
      <c r="B20" s="225" t="s">
        <v>989</v>
      </c>
      <c r="C20" s="32">
        <f>D7/$D$14</f>
        <v>0.12338709372275336</v>
      </c>
      <c r="D20" s="33"/>
      <c r="E20" s="34"/>
      <c r="F20" s="35"/>
    </row>
    <row r="21" spans="2:6" ht="15" thickBot="1" x14ac:dyDescent="0.25">
      <c r="B21" s="225" t="s">
        <v>990</v>
      </c>
      <c r="C21" s="32">
        <f t="shared" si="2"/>
        <v>0.16090495184051451</v>
      </c>
      <c r="D21" s="33"/>
      <c r="E21" s="34"/>
      <c r="F21" s="35"/>
    </row>
    <row r="22" spans="2:6" ht="15" thickBot="1" x14ac:dyDescent="0.25">
      <c r="B22" s="225" t="s">
        <v>991</v>
      </c>
      <c r="C22" s="32">
        <f t="shared" si="2"/>
        <v>0.15171954147002242</v>
      </c>
      <c r="D22" s="33"/>
      <c r="E22" s="34"/>
      <c r="F22" s="35"/>
    </row>
    <row r="23" spans="2:6" ht="15" thickBot="1" x14ac:dyDescent="0.25">
      <c r="B23" s="225" t="s">
        <v>992</v>
      </c>
      <c r="C23" s="32">
        <f>D10/$D$14</f>
        <v>0.13657412787790696</v>
      </c>
      <c r="D23" s="33"/>
      <c r="E23" s="34"/>
      <c r="F23" s="35"/>
    </row>
    <row r="24" spans="2:6" ht="15" thickBot="1" x14ac:dyDescent="0.25">
      <c r="B24" s="225" t="s">
        <v>993</v>
      </c>
      <c r="C24" s="32">
        <f t="shared" si="2"/>
        <v>0.1196589835994506</v>
      </c>
      <c r="D24" s="33"/>
      <c r="E24" s="34"/>
      <c r="F24" s="35"/>
    </row>
    <row r="25" spans="2:6" ht="15" thickBot="1" x14ac:dyDescent="0.25">
      <c r="B25" s="225" t="s">
        <v>994</v>
      </c>
      <c r="C25" s="32">
        <f t="shared" si="2"/>
        <v>0.10558438139696291</v>
      </c>
      <c r="D25" s="33"/>
      <c r="E25" s="34"/>
      <c r="F25" s="35"/>
    </row>
    <row r="26" spans="2:6" ht="15" thickBot="1" x14ac:dyDescent="0.25">
      <c r="B26" s="225" t="s">
        <v>995</v>
      </c>
      <c r="C26" s="32">
        <f t="shared" si="2"/>
        <v>0.17482225666067927</v>
      </c>
      <c r="D26" s="33"/>
      <c r="E26" s="34"/>
      <c r="F26" s="35"/>
    </row>
    <row r="27" spans="2:6" ht="15.75" thickBot="1" x14ac:dyDescent="0.3">
      <c r="B27" s="28" t="s">
        <v>53</v>
      </c>
      <c r="C27" s="36">
        <f>SUM(C18:C26)</f>
        <v>1</v>
      </c>
      <c r="D27" s="37"/>
      <c r="E27" s="38"/>
      <c r="F27" s="39"/>
    </row>
    <row r="29" spans="2:6" x14ac:dyDescent="0.2">
      <c r="C29" s="40"/>
    </row>
    <row r="153" spans="2:2" x14ac:dyDescent="0.2">
      <c r="B153" s="217"/>
    </row>
  </sheetData>
  <mergeCells count="2">
    <mergeCell ref="H1:I1"/>
    <mergeCell ref="J1:K1"/>
  </mergeCells>
  <hyperlinks>
    <hyperlink ref="H1:I1" location="Index!A1" display="Regresar al Índice" xr:uid="{00000000-0004-0000-5500-000000000000}"/>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92"/>
  <dimension ref="A1:P159"/>
  <sheetViews>
    <sheetView zoomScale="106" zoomScaleNormal="106" workbookViewId="0"/>
  </sheetViews>
  <sheetFormatPr baseColWidth="10" defaultColWidth="11.42578125" defaultRowHeight="14.25" x14ac:dyDescent="0.2"/>
  <cols>
    <col min="1" max="16384" width="11.42578125" style="235"/>
  </cols>
  <sheetData>
    <row r="1" spans="1:16" x14ac:dyDescent="0.2">
      <c r="A1" s="13" t="s">
        <v>1253</v>
      </c>
      <c r="H1" s="291" t="s">
        <v>38</v>
      </c>
      <c r="I1" s="291"/>
      <c r="O1" s="258"/>
      <c r="P1" s="258"/>
    </row>
    <row r="2" spans="1:16" x14ac:dyDescent="0.2">
      <c r="A2" s="235" t="s">
        <v>152</v>
      </c>
    </row>
    <row r="5" spans="1:16" x14ac:dyDescent="0.2">
      <c r="A5" s="235" t="s">
        <v>308</v>
      </c>
      <c r="B5" s="235" t="s">
        <v>361</v>
      </c>
    </row>
    <row r="6" spans="1:16" x14ac:dyDescent="0.2">
      <c r="A6" s="235">
        <v>2013</v>
      </c>
      <c r="B6" s="24">
        <v>78051</v>
      </c>
    </row>
    <row r="7" spans="1:16" x14ac:dyDescent="0.2">
      <c r="A7" s="235">
        <v>2014</v>
      </c>
      <c r="B7" s="24">
        <v>79961</v>
      </c>
    </row>
    <row r="8" spans="1:16" x14ac:dyDescent="0.2">
      <c r="A8" s="235">
        <v>2015</v>
      </c>
      <c r="B8" s="24">
        <v>82957</v>
      </c>
    </row>
    <row r="9" spans="1:16" x14ac:dyDescent="0.2">
      <c r="A9" s="235">
        <v>2016</v>
      </c>
      <c r="B9" s="24">
        <v>86097</v>
      </c>
    </row>
    <row r="10" spans="1:16" x14ac:dyDescent="0.2">
      <c r="A10" s="235">
        <v>2017</v>
      </c>
      <c r="B10" s="24">
        <v>90125</v>
      </c>
    </row>
    <row r="11" spans="1:16" x14ac:dyDescent="0.2">
      <c r="A11" s="235">
        <v>2018</v>
      </c>
      <c r="B11" s="24">
        <v>93370</v>
      </c>
    </row>
    <row r="12" spans="1:16" x14ac:dyDescent="0.2">
      <c r="A12" s="235">
        <v>2019</v>
      </c>
      <c r="B12" s="24">
        <v>97390</v>
      </c>
    </row>
    <row r="13" spans="1:16" x14ac:dyDescent="0.2">
      <c r="A13" s="235">
        <v>2020</v>
      </c>
      <c r="B13" s="24">
        <v>98067</v>
      </c>
      <c r="C13" s="21"/>
    </row>
    <row r="14" spans="1:16" x14ac:dyDescent="0.2">
      <c r="A14" s="235">
        <v>2021</v>
      </c>
      <c r="B14" s="24">
        <v>103251</v>
      </c>
    </row>
    <row r="15" spans="1:16" x14ac:dyDescent="0.2">
      <c r="B15" s="20"/>
    </row>
    <row r="17" spans="1:2" hidden="1" x14ac:dyDescent="0.2">
      <c r="A17" s="235">
        <v>43709</v>
      </c>
      <c r="B17" s="235">
        <v>96528</v>
      </c>
    </row>
    <row r="18" spans="1:2" hidden="1" x14ac:dyDescent="0.2">
      <c r="A18" s="235">
        <v>43739</v>
      </c>
      <c r="B18" s="235">
        <v>97149</v>
      </c>
    </row>
    <row r="19" spans="1:2" hidden="1" x14ac:dyDescent="0.2">
      <c r="A19" s="235">
        <v>43770</v>
      </c>
      <c r="B19" s="235">
        <v>97410</v>
      </c>
    </row>
    <row r="20" spans="1:2" hidden="1" x14ac:dyDescent="0.2">
      <c r="A20" s="235">
        <v>43800</v>
      </c>
      <c r="B20" s="235">
        <v>97390</v>
      </c>
    </row>
    <row r="21" spans="1:2" x14ac:dyDescent="0.2">
      <c r="A21" s="235" t="s">
        <v>1000</v>
      </c>
      <c r="B21" s="20">
        <f>B14/B13-1</f>
        <v>5.2861818960506568E-2</v>
      </c>
    </row>
    <row r="22" spans="1:2" x14ac:dyDescent="0.2">
      <c r="A22" s="235" t="s">
        <v>1001</v>
      </c>
      <c r="B22" s="24">
        <f>B14-B13</f>
        <v>5184</v>
      </c>
    </row>
    <row r="159" spans="2:2" x14ac:dyDescent="0.2">
      <c r="B159" s="216"/>
    </row>
  </sheetData>
  <mergeCells count="2">
    <mergeCell ref="H1:I1"/>
    <mergeCell ref="O1:P1"/>
  </mergeCells>
  <hyperlinks>
    <hyperlink ref="H1:I1" location="Index!A1" display="Regresar al Índice" xr:uid="{00000000-0004-0000-5600-000000000000}"/>
  </hyperlinks>
  <pageMargins left="0.7" right="0.7" top="0.75" bottom="0.75" header="0.3" footer="0.3"/>
  <pageSetup orientation="portrait" horizontalDpi="4294967295" verticalDpi="4294967295"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93"/>
  <dimension ref="A1:P159"/>
  <sheetViews>
    <sheetView zoomScale="106" zoomScaleNormal="106" workbookViewId="0"/>
  </sheetViews>
  <sheetFormatPr baseColWidth="10" defaultColWidth="11.42578125" defaultRowHeight="14.25" x14ac:dyDescent="0.2"/>
  <cols>
    <col min="1" max="1" width="37.140625" style="235" customWidth="1"/>
    <col min="2" max="2" width="13.42578125" style="235" bestFit="1" customWidth="1"/>
    <col min="3" max="3" width="6.5703125" style="235" customWidth="1"/>
    <col min="4" max="16384" width="11.42578125" style="235"/>
  </cols>
  <sheetData>
    <row r="1" spans="1:16" x14ac:dyDescent="0.2">
      <c r="A1" s="13" t="s">
        <v>1254</v>
      </c>
      <c r="H1" s="291" t="s">
        <v>38</v>
      </c>
      <c r="I1" s="291"/>
      <c r="O1" s="258"/>
      <c r="P1" s="258"/>
    </row>
    <row r="2" spans="1:16" x14ac:dyDescent="0.2">
      <c r="A2" s="235" t="s">
        <v>152</v>
      </c>
    </row>
    <row r="5" spans="1:16" x14ac:dyDescent="0.2">
      <c r="A5" s="235" t="s">
        <v>295</v>
      </c>
      <c r="B5" s="242" t="s">
        <v>297</v>
      </c>
    </row>
    <row r="6" spans="1:16" x14ac:dyDescent="0.2">
      <c r="A6" s="235" t="s">
        <v>281</v>
      </c>
      <c r="B6" s="20">
        <f>B20/$B$28</f>
        <v>3.6493593282389519E-2</v>
      </c>
      <c r="C6" s="21"/>
    </row>
    <row r="7" spans="1:16" x14ac:dyDescent="0.2">
      <c r="A7" s="235" t="s">
        <v>282</v>
      </c>
      <c r="B7" s="20">
        <f>B21/$B$28</f>
        <v>0.3057791207833338</v>
      </c>
      <c r="C7" s="21"/>
    </row>
    <row r="8" spans="1:16" x14ac:dyDescent="0.2">
      <c r="A8" s="235" t="s">
        <v>283</v>
      </c>
      <c r="B8" s="20">
        <f>B22/$B$28</f>
        <v>0.12325304355405758</v>
      </c>
      <c r="C8" s="21"/>
    </row>
    <row r="9" spans="1:16" x14ac:dyDescent="0.2">
      <c r="A9" s="235" t="s">
        <v>298</v>
      </c>
      <c r="B9" s="20">
        <f t="shared" ref="B9:B13" si="0">B23/$B$28</f>
        <v>1.7917502009665767E-3</v>
      </c>
      <c r="C9" s="21"/>
    </row>
    <row r="10" spans="1:16" x14ac:dyDescent="0.2">
      <c r="A10" s="235" t="s">
        <v>285</v>
      </c>
      <c r="B10" s="20">
        <f t="shared" si="0"/>
        <v>0.15279270902945249</v>
      </c>
      <c r="C10" s="21"/>
    </row>
    <row r="11" spans="1:16" x14ac:dyDescent="0.2">
      <c r="A11" s="235" t="s">
        <v>286</v>
      </c>
      <c r="B11" s="20">
        <f t="shared" si="0"/>
        <v>1.2590677087873242E-3</v>
      </c>
      <c r="C11" s="21"/>
    </row>
    <row r="12" spans="1:16" x14ac:dyDescent="0.2">
      <c r="A12" s="235" t="s">
        <v>287</v>
      </c>
      <c r="B12" s="20">
        <f t="shared" si="0"/>
        <v>0.31907681281537226</v>
      </c>
      <c r="C12" s="21"/>
    </row>
    <row r="13" spans="1:16" x14ac:dyDescent="0.2">
      <c r="A13" s="235" t="s">
        <v>288</v>
      </c>
      <c r="B13" s="20">
        <f t="shared" si="0"/>
        <v>5.9553902625640427E-2</v>
      </c>
      <c r="C13" s="21"/>
    </row>
    <row r="14" spans="1:16" x14ac:dyDescent="0.2">
      <c r="A14" s="235" t="s">
        <v>299</v>
      </c>
      <c r="B14" s="20">
        <f>SUM(B6:B13)</f>
        <v>1</v>
      </c>
    </row>
    <row r="18" spans="1:3" ht="13.5" hidden="1" customHeight="1" x14ac:dyDescent="0.2"/>
    <row r="19" spans="1:3" hidden="1" x14ac:dyDescent="0.2">
      <c r="A19" s="235" t="s">
        <v>295</v>
      </c>
      <c r="B19" s="242" t="s">
        <v>1002</v>
      </c>
    </row>
    <row r="20" spans="1:3" hidden="1" x14ac:dyDescent="0.2">
      <c r="A20" s="235" t="s">
        <v>281</v>
      </c>
      <c r="B20" s="235">
        <v>3768</v>
      </c>
      <c r="C20" s="21"/>
    </row>
    <row r="21" spans="1:3" hidden="1" x14ac:dyDescent="0.2">
      <c r="A21" s="235" t="s">
        <v>282</v>
      </c>
      <c r="B21" s="235">
        <v>31572</v>
      </c>
      <c r="C21" s="21"/>
    </row>
    <row r="22" spans="1:3" hidden="1" x14ac:dyDescent="0.2">
      <c r="A22" s="235" t="s">
        <v>283</v>
      </c>
      <c r="B22" s="235">
        <v>12726</v>
      </c>
      <c r="C22" s="21"/>
    </row>
    <row r="23" spans="1:3" hidden="1" x14ac:dyDescent="0.2">
      <c r="A23" s="235" t="s">
        <v>298</v>
      </c>
      <c r="B23" s="235">
        <v>185</v>
      </c>
      <c r="C23" s="21"/>
    </row>
    <row r="24" spans="1:3" hidden="1" x14ac:dyDescent="0.2">
      <c r="A24" s="235" t="s">
        <v>285</v>
      </c>
      <c r="B24" s="235">
        <v>15776</v>
      </c>
      <c r="C24" s="21"/>
    </row>
    <row r="25" spans="1:3" hidden="1" x14ac:dyDescent="0.2">
      <c r="A25" s="235" t="s">
        <v>286</v>
      </c>
      <c r="B25" s="235">
        <v>130</v>
      </c>
      <c r="C25" s="21"/>
    </row>
    <row r="26" spans="1:3" hidden="1" x14ac:dyDescent="0.2">
      <c r="A26" s="235" t="s">
        <v>287</v>
      </c>
      <c r="B26" s="235">
        <v>32945</v>
      </c>
      <c r="C26" s="21"/>
    </row>
    <row r="27" spans="1:3" hidden="1" x14ac:dyDescent="0.2">
      <c r="A27" s="235" t="s">
        <v>288</v>
      </c>
      <c r="B27" s="235">
        <v>6149</v>
      </c>
      <c r="C27" s="21"/>
    </row>
    <row r="28" spans="1:3" ht="15" hidden="1" x14ac:dyDescent="0.25">
      <c r="A28" s="22" t="s">
        <v>299</v>
      </c>
      <c r="B28" s="22">
        <f>SUM(B20:B27)</f>
        <v>103251</v>
      </c>
      <c r="C28" s="23"/>
    </row>
    <row r="29" spans="1:3" hidden="1" x14ac:dyDescent="0.2"/>
    <row r="159" spans="2:2" x14ac:dyDescent="0.2">
      <c r="B159" s="216"/>
    </row>
  </sheetData>
  <mergeCells count="2">
    <mergeCell ref="H1:I1"/>
    <mergeCell ref="O1:P1"/>
  </mergeCells>
  <hyperlinks>
    <hyperlink ref="H1:I1" location="Index!A1" display="Regresar al Índice" xr:uid="{00000000-0004-0000-5700-000000000000}"/>
  </hyperlinks>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C074F-E57E-431B-A63E-AF5974BE3A6C}">
  <sheetPr codeName="Hoja100"/>
  <dimension ref="A1:I40"/>
  <sheetViews>
    <sheetView topLeftCell="C1" workbookViewId="0"/>
  </sheetViews>
  <sheetFormatPr baseColWidth="10" defaultRowHeight="14.25" x14ac:dyDescent="0.2"/>
  <cols>
    <col min="1" max="1" width="40.7109375" style="68" customWidth="1"/>
    <col min="2" max="3" width="10.7109375" style="68" customWidth="1"/>
    <col min="4" max="4" width="12" style="68" customWidth="1"/>
    <col min="5" max="5" width="10.7109375" style="68" customWidth="1"/>
    <col min="6" max="6" width="7.42578125" style="68" customWidth="1"/>
    <col min="7" max="7" width="3" style="68" customWidth="1"/>
    <col min="8" max="8" width="3.7109375" style="68" customWidth="1"/>
    <col min="9" max="11" width="9.140625" style="68" customWidth="1"/>
    <col min="12" max="16384" width="11.42578125" style="68"/>
  </cols>
  <sheetData>
    <row r="1" spans="1:9" x14ac:dyDescent="0.2">
      <c r="A1" s="13" t="s">
        <v>1255</v>
      </c>
      <c r="B1" s="68" t="s">
        <v>54</v>
      </c>
      <c r="C1" s="68" t="s">
        <v>54</v>
      </c>
      <c r="D1" s="68" t="s">
        <v>54</v>
      </c>
      <c r="E1" s="68" t="s">
        <v>54</v>
      </c>
      <c r="F1" s="68" t="s">
        <v>54</v>
      </c>
      <c r="G1" s="68" t="s">
        <v>54</v>
      </c>
      <c r="H1" s="291" t="s">
        <v>38</v>
      </c>
      <c r="I1" s="291"/>
    </row>
    <row r="2" spans="1:9" x14ac:dyDescent="0.2">
      <c r="A2" s="68" t="s">
        <v>152</v>
      </c>
      <c r="B2" s="68" t="s">
        <v>54</v>
      </c>
      <c r="C2" s="68" t="s">
        <v>54</v>
      </c>
      <c r="D2" s="68" t="s">
        <v>54</v>
      </c>
      <c r="E2" s="68" t="s">
        <v>54</v>
      </c>
      <c r="F2" s="68" t="s">
        <v>54</v>
      </c>
      <c r="G2" s="68" t="s">
        <v>54</v>
      </c>
      <c r="H2" s="68" t="s">
        <v>54</v>
      </c>
    </row>
    <row r="6" spans="1:9" x14ac:dyDescent="0.2">
      <c r="A6" s="68" t="s">
        <v>491</v>
      </c>
      <c r="B6" s="68" t="s">
        <v>513</v>
      </c>
      <c r="C6" s="68" t="s">
        <v>1136</v>
      </c>
      <c r="D6" s="68" t="s">
        <v>950</v>
      </c>
      <c r="E6" s="68" t="s">
        <v>1135</v>
      </c>
      <c r="F6" s="68" t="s">
        <v>492</v>
      </c>
    </row>
    <row r="7" spans="1:9" x14ac:dyDescent="0.2">
      <c r="A7" s="202" t="s">
        <v>1</v>
      </c>
      <c r="B7" s="202">
        <v>1000414</v>
      </c>
      <c r="C7" s="202">
        <v>1000414</v>
      </c>
      <c r="D7" s="202">
        <v>1054879</v>
      </c>
      <c r="E7" s="202">
        <v>1053670</v>
      </c>
      <c r="F7" s="202">
        <v>-1209</v>
      </c>
      <c r="G7" s="68">
        <f>_xlfn.RANK.EQ(F7,$F$7:$F$38,0)</f>
        <v>32</v>
      </c>
    </row>
    <row r="8" spans="1:9" x14ac:dyDescent="0.2">
      <c r="A8" s="202" t="s">
        <v>13</v>
      </c>
      <c r="B8" s="202">
        <v>72960</v>
      </c>
      <c r="C8" s="202">
        <v>72960</v>
      </c>
      <c r="D8" s="202">
        <v>77219</v>
      </c>
      <c r="E8" s="202">
        <v>77044</v>
      </c>
      <c r="F8" s="202">
        <v>-175</v>
      </c>
      <c r="G8" s="68">
        <f t="shared" ref="G8:G38" si="0">_xlfn.RANK.EQ(F8,$F$7:$F$38,0)</f>
        <v>31</v>
      </c>
    </row>
    <row r="9" spans="1:9" x14ac:dyDescent="0.2">
      <c r="A9" s="202" t="s">
        <v>14</v>
      </c>
      <c r="B9" s="202">
        <v>47776</v>
      </c>
      <c r="C9" s="202">
        <v>47776</v>
      </c>
      <c r="D9" s="202">
        <v>49490</v>
      </c>
      <c r="E9" s="202">
        <v>49358</v>
      </c>
      <c r="F9" s="202">
        <v>-132</v>
      </c>
      <c r="G9" s="68">
        <f t="shared" si="0"/>
        <v>30</v>
      </c>
    </row>
    <row r="10" spans="1:9" x14ac:dyDescent="0.2">
      <c r="A10" s="202" t="s">
        <v>31</v>
      </c>
      <c r="B10" s="202">
        <v>43019</v>
      </c>
      <c r="C10" s="202">
        <v>43019</v>
      </c>
      <c r="D10" s="202">
        <v>44225</v>
      </c>
      <c r="E10" s="202">
        <v>44116</v>
      </c>
      <c r="F10" s="202">
        <v>-109</v>
      </c>
      <c r="G10" s="68">
        <f t="shared" si="0"/>
        <v>29</v>
      </c>
    </row>
    <row r="11" spans="1:9" x14ac:dyDescent="0.2">
      <c r="A11" s="202" t="s">
        <v>27</v>
      </c>
      <c r="B11" s="202">
        <v>37552</v>
      </c>
      <c r="C11" s="202">
        <v>37552</v>
      </c>
      <c r="D11" s="202">
        <v>39233</v>
      </c>
      <c r="E11" s="202">
        <v>39139</v>
      </c>
      <c r="F11" s="202">
        <v>-94</v>
      </c>
      <c r="G11" s="68">
        <f t="shared" si="0"/>
        <v>28</v>
      </c>
    </row>
    <row r="12" spans="1:9" x14ac:dyDescent="0.2">
      <c r="A12" s="202" t="s">
        <v>29</v>
      </c>
      <c r="B12" s="202">
        <v>33799</v>
      </c>
      <c r="C12" s="202">
        <v>33799</v>
      </c>
      <c r="D12" s="202">
        <v>34872</v>
      </c>
      <c r="E12" s="202">
        <v>34785</v>
      </c>
      <c r="F12" s="202">
        <v>-87</v>
      </c>
      <c r="G12" s="68">
        <f t="shared" si="0"/>
        <v>27</v>
      </c>
    </row>
    <row r="13" spans="1:9" x14ac:dyDescent="0.2">
      <c r="A13" s="202" t="s">
        <v>12</v>
      </c>
      <c r="B13" s="202">
        <v>14267</v>
      </c>
      <c r="C13" s="202">
        <v>14267</v>
      </c>
      <c r="D13" s="202">
        <v>14686</v>
      </c>
      <c r="E13" s="202">
        <v>14609</v>
      </c>
      <c r="F13" s="202">
        <v>-77</v>
      </c>
      <c r="G13" s="68">
        <f t="shared" si="0"/>
        <v>26</v>
      </c>
    </row>
    <row r="14" spans="1:9" x14ac:dyDescent="0.2">
      <c r="A14" s="202" t="s">
        <v>7</v>
      </c>
      <c r="B14" s="202">
        <v>14324</v>
      </c>
      <c r="C14" s="202">
        <v>14324</v>
      </c>
      <c r="D14" s="202">
        <v>14864</v>
      </c>
      <c r="E14" s="202">
        <v>14789</v>
      </c>
      <c r="F14" s="202">
        <v>-75</v>
      </c>
      <c r="G14" s="68">
        <f t="shared" si="0"/>
        <v>25</v>
      </c>
    </row>
    <row r="15" spans="1:9" x14ac:dyDescent="0.2">
      <c r="A15" s="202" t="s">
        <v>25</v>
      </c>
      <c r="B15" s="202">
        <v>22803</v>
      </c>
      <c r="C15" s="202">
        <v>22803</v>
      </c>
      <c r="D15" s="202">
        <v>23778</v>
      </c>
      <c r="E15" s="202">
        <v>23707</v>
      </c>
      <c r="F15" s="202">
        <v>-71</v>
      </c>
      <c r="G15" s="68">
        <f t="shared" si="0"/>
        <v>24</v>
      </c>
    </row>
    <row r="16" spans="1:9" x14ac:dyDescent="0.2">
      <c r="A16" s="202" t="s">
        <v>10</v>
      </c>
      <c r="B16" s="202">
        <v>34021</v>
      </c>
      <c r="C16" s="202">
        <v>34021</v>
      </c>
      <c r="D16" s="202">
        <v>35712</v>
      </c>
      <c r="E16" s="202">
        <v>35642</v>
      </c>
      <c r="F16" s="202">
        <v>-70</v>
      </c>
      <c r="G16" s="68">
        <f t="shared" si="0"/>
        <v>22</v>
      </c>
    </row>
    <row r="17" spans="1:7" x14ac:dyDescent="0.2">
      <c r="A17" s="202" t="s">
        <v>16</v>
      </c>
      <c r="B17" s="202">
        <v>15458</v>
      </c>
      <c r="C17" s="202">
        <v>15458</v>
      </c>
      <c r="D17" s="202">
        <v>16050</v>
      </c>
      <c r="E17" s="202">
        <v>15980</v>
      </c>
      <c r="F17" s="202">
        <v>-70</v>
      </c>
      <c r="G17" s="68">
        <f t="shared" si="0"/>
        <v>22</v>
      </c>
    </row>
    <row r="18" spans="1:7" x14ac:dyDescent="0.2">
      <c r="A18" s="202" t="s">
        <v>15</v>
      </c>
      <c r="B18" s="202">
        <v>13652</v>
      </c>
      <c r="C18" s="202">
        <v>13652</v>
      </c>
      <c r="D18" s="202">
        <v>13739</v>
      </c>
      <c r="E18" s="202">
        <v>13674</v>
      </c>
      <c r="F18" s="202">
        <v>-65</v>
      </c>
      <c r="G18" s="68">
        <f t="shared" si="0"/>
        <v>21</v>
      </c>
    </row>
    <row r="19" spans="1:7" x14ac:dyDescent="0.2">
      <c r="A19" s="202" t="s">
        <v>22</v>
      </c>
      <c r="B19" s="202">
        <v>33169</v>
      </c>
      <c r="C19" s="202">
        <v>33169</v>
      </c>
      <c r="D19" s="202">
        <v>34485</v>
      </c>
      <c r="E19" s="202">
        <v>34423</v>
      </c>
      <c r="F19" s="202">
        <v>-62</v>
      </c>
      <c r="G19" s="68">
        <f t="shared" si="0"/>
        <v>20</v>
      </c>
    </row>
    <row r="20" spans="1:7" x14ac:dyDescent="0.2">
      <c r="A20" s="202" t="s">
        <v>20</v>
      </c>
      <c r="B20" s="202">
        <v>69698</v>
      </c>
      <c r="C20" s="202">
        <v>69698</v>
      </c>
      <c r="D20" s="202">
        <v>74878</v>
      </c>
      <c r="E20" s="202">
        <v>74823</v>
      </c>
      <c r="F20" s="202">
        <v>-55</v>
      </c>
      <c r="G20" s="68">
        <f t="shared" si="0"/>
        <v>19</v>
      </c>
    </row>
    <row r="21" spans="1:7" x14ac:dyDescent="0.2">
      <c r="A21" s="202" t="s">
        <v>23</v>
      </c>
      <c r="B21" s="202">
        <v>26076</v>
      </c>
      <c r="C21" s="202">
        <v>26076</v>
      </c>
      <c r="D21" s="202">
        <v>28561</v>
      </c>
      <c r="E21" s="202">
        <v>28507</v>
      </c>
      <c r="F21" s="202">
        <v>-54</v>
      </c>
      <c r="G21" s="68">
        <f t="shared" si="0"/>
        <v>18</v>
      </c>
    </row>
    <row r="22" spans="1:7" x14ac:dyDescent="0.2">
      <c r="A22" s="202" t="s">
        <v>8</v>
      </c>
      <c r="B22" s="202">
        <v>39670</v>
      </c>
      <c r="C22" s="202">
        <v>39670</v>
      </c>
      <c r="D22" s="202">
        <v>42209</v>
      </c>
      <c r="E22" s="202">
        <v>42167</v>
      </c>
      <c r="F22" s="202">
        <v>-42</v>
      </c>
      <c r="G22" s="68">
        <f t="shared" si="0"/>
        <v>16</v>
      </c>
    </row>
    <row r="23" spans="1:7" x14ac:dyDescent="0.2">
      <c r="A23" s="202" t="s">
        <v>21</v>
      </c>
      <c r="B23" s="202">
        <v>13897</v>
      </c>
      <c r="C23" s="202">
        <v>13897</v>
      </c>
      <c r="D23" s="202">
        <v>14443</v>
      </c>
      <c r="E23" s="202">
        <v>14401</v>
      </c>
      <c r="F23" s="202">
        <v>-42</v>
      </c>
      <c r="G23" s="68">
        <f t="shared" si="0"/>
        <v>16</v>
      </c>
    </row>
    <row r="24" spans="1:7" x14ac:dyDescent="0.2">
      <c r="A24" s="202" t="s">
        <v>18</v>
      </c>
      <c r="B24" s="202">
        <v>12099</v>
      </c>
      <c r="C24" s="202">
        <v>12099</v>
      </c>
      <c r="D24" s="202">
        <v>12612</v>
      </c>
      <c r="E24" s="202">
        <v>12579</v>
      </c>
      <c r="F24" s="202">
        <v>-33</v>
      </c>
      <c r="G24" s="68">
        <f t="shared" si="0"/>
        <v>15</v>
      </c>
    </row>
    <row r="25" spans="1:7" x14ac:dyDescent="0.2">
      <c r="A25" s="202" t="s">
        <v>28</v>
      </c>
      <c r="B25" s="202">
        <v>10735</v>
      </c>
      <c r="C25" s="202">
        <v>10735</v>
      </c>
      <c r="D25" s="202">
        <v>11461</v>
      </c>
      <c r="E25" s="202">
        <v>11432</v>
      </c>
      <c r="F25" s="202">
        <v>-29</v>
      </c>
      <c r="G25" s="68">
        <f t="shared" si="0"/>
        <v>14</v>
      </c>
    </row>
    <row r="26" spans="1:7" x14ac:dyDescent="0.2">
      <c r="A26" s="202" t="s">
        <v>3</v>
      </c>
      <c r="B26" s="202">
        <v>16017</v>
      </c>
      <c r="C26" s="202">
        <v>16017</v>
      </c>
      <c r="D26" s="202">
        <v>16770</v>
      </c>
      <c r="E26" s="202">
        <v>16746</v>
      </c>
      <c r="F26" s="202">
        <v>-24</v>
      </c>
      <c r="G26" s="68">
        <f t="shared" si="0"/>
        <v>11</v>
      </c>
    </row>
    <row r="27" spans="1:7" x14ac:dyDescent="0.2">
      <c r="A27" s="202" t="s">
        <v>4</v>
      </c>
      <c r="B27" s="202">
        <v>41338</v>
      </c>
      <c r="C27" s="202">
        <v>41338</v>
      </c>
      <c r="D27" s="202">
        <v>44564</v>
      </c>
      <c r="E27" s="202">
        <v>44540</v>
      </c>
      <c r="F27" s="202">
        <v>-24</v>
      </c>
      <c r="G27" s="68">
        <f t="shared" si="0"/>
        <v>11</v>
      </c>
    </row>
    <row r="28" spans="1:7" x14ac:dyDescent="0.2">
      <c r="A28" s="202" t="s">
        <v>11</v>
      </c>
      <c r="B28" s="202">
        <v>10753</v>
      </c>
      <c r="C28" s="202">
        <v>10753</v>
      </c>
      <c r="D28" s="202">
        <v>11421</v>
      </c>
      <c r="E28" s="202">
        <v>11397</v>
      </c>
      <c r="F28" s="202">
        <v>-24</v>
      </c>
      <c r="G28" s="68">
        <f t="shared" si="0"/>
        <v>11</v>
      </c>
    </row>
    <row r="29" spans="1:7" x14ac:dyDescent="0.2">
      <c r="A29" s="202" t="s">
        <v>5</v>
      </c>
      <c r="B29" s="202">
        <v>12767</v>
      </c>
      <c r="C29" s="202">
        <v>12767</v>
      </c>
      <c r="D29" s="202">
        <v>13977</v>
      </c>
      <c r="E29" s="202">
        <v>13964</v>
      </c>
      <c r="F29" s="202">
        <v>-13</v>
      </c>
      <c r="G29" s="68">
        <f t="shared" si="0"/>
        <v>10</v>
      </c>
    </row>
    <row r="30" spans="1:7" x14ac:dyDescent="0.2">
      <c r="A30" s="202" t="s">
        <v>26</v>
      </c>
      <c r="B30" s="202">
        <v>40632</v>
      </c>
      <c r="C30" s="202">
        <v>40632</v>
      </c>
      <c r="D30" s="202">
        <v>42879</v>
      </c>
      <c r="E30" s="202">
        <v>42868</v>
      </c>
      <c r="F30" s="202">
        <v>-11</v>
      </c>
      <c r="G30" s="68">
        <f t="shared" si="0"/>
        <v>9</v>
      </c>
    </row>
    <row r="31" spans="1:7" x14ac:dyDescent="0.2">
      <c r="A31" s="202" t="s">
        <v>32</v>
      </c>
      <c r="B31" s="202">
        <v>19413</v>
      </c>
      <c r="C31" s="202">
        <v>19413</v>
      </c>
      <c r="D31" s="202">
        <v>20780</v>
      </c>
      <c r="E31" s="202">
        <v>20773</v>
      </c>
      <c r="F31" s="202">
        <v>-7</v>
      </c>
      <c r="G31" s="68">
        <f t="shared" si="0"/>
        <v>8</v>
      </c>
    </row>
    <row r="32" spans="1:7" x14ac:dyDescent="0.2">
      <c r="A32" s="202" t="s">
        <v>17</v>
      </c>
      <c r="B32" s="202">
        <v>36276</v>
      </c>
      <c r="C32" s="202">
        <v>36276</v>
      </c>
      <c r="D32" s="202">
        <v>37101</v>
      </c>
      <c r="E32" s="202">
        <v>37104</v>
      </c>
      <c r="F32" s="202">
        <v>3</v>
      </c>
      <c r="G32" s="68">
        <f t="shared" si="0"/>
        <v>7</v>
      </c>
    </row>
    <row r="33" spans="1:7" x14ac:dyDescent="0.2">
      <c r="A33" s="202" t="s">
        <v>30</v>
      </c>
      <c r="B33" s="202">
        <v>5146</v>
      </c>
      <c r="C33" s="202">
        <v>5146</v>
      </c>
      <c r="D33" s="202">
        <v>5453</v>
      </c>
      <c r="E33" s="202">
        <v>5466</v>
      </c>
      <c r="F33" s="202">
        <v>13</v>
      </c>
      <c r="G33" s="68">
        <f t="shared" si="0"/>
        <v>6</v>
      </c>
    </row>
    <row r="34" spans="1:7" x14ac:dyDescent="0.2">
      <c r="A34" s="202" t="s">
        <v>33</v>
      </c>
      <c r="B34" s="202">
        <v>11771</v>
      </c>
      <c r="C34" s="202">
        <v>11771</v>
      </c>
      <c r="D34" s="202">
        <v>12049</v>
      </c>
      <c r="E34" s="202">
        <v>12068</v>
      </c>
      <c r="F34" s="202">
        <v>19</v>
      </c>
      <c r="G34" s="68">
        <f t="shared" si="0"/>
        <v>5</v>
      </c>
    </row>
    <row r="35" spans="1:7" x14ac:dyDescent="0.2">
      <c r="A35" s="202" t="s">
        <v>19</v>
      </c>
      <c r="B35" s="202">
        <v>12766</v>
      </c>
      <c r="C35" s="202">
        <v>12766</v>
      </c>
      <c r="D35" s="202">
        <v>13569</v>
      </c>
      <c r="E35" s="202">
        <v>13590</v>
      </c>
      <c r="F35" s="202">
        <v>21</v>
      </c>
      <c r="G35" s="68">
        <f t="shared" si="0"/>
        <v>4</v>
      </c>
    </row>
    <row r="36" spans="1:7" x14ac:dyDescent="0.2">
      <c r="A36" s="202" t="s">
        <v>6</v>
      </c>
      <c r="B36" s="202">
        <v>5807</v>
      </c>
      <c r="C36" s="202">
        <v>5807</v>
      </c>
      <c r="D36" s="202">
        <v>6232</v>
      </c>
      <c r="E36" s="202">
        <v>6254</v>
      </c>
      <c r="F36" s="202">
        <v>22</v>
      </c>
      <c r="G36" s="68">
        <f t="shared" si="0"/>
        <v>3</v>
      </c>
    </row>
    <row r="37" spans="1:7" x14ac:dyDescent="0.2">
      <c r="A37" s="202" t="s">
        <v>9</v>
      </c>
      <c r="B37" s="202">
        <v>118117</v>
      </c>
      <c r="C37" s="202">
        <v>118117</v>
      </c>
      <c r="D37" s="202">
        <v>125176</v>
      </c>
      <c r="E37" s="202">
        <v>125199</v>
      </c>
      <c r="F37" s="202">
        <v>23</v>
      </c>
      <c r="G37" s="68">
        <f t="shared" si="0"/>
        <v>2</v>
      </c>
    </row>
    <row r="38" spans="1:7" x14ac:dyDescent="0.2">
      <c r="A38" s="202" t="s">
        <v>24</v>
      </c>
      <c r="B38" s="202">
        <v>16569</v>
      </c>
      <c r="C38" s="202">
        <v>16569</v>
      </c>
      <c r="D38" s="202">
        <v>19219</v>
      </c>
      <c r="E38" s="202">
        <v>19275</v>
      </c>
      <c r="F38" s="202">
        <v>56</v>
      </c>
      <c r="G38" s="68">
        <f t="shared" si="0"/>
        <v>1</v>
      </c>
    </row>
    <row r="39" spans="1:7" x14ac:dyDescent="0.2">
      <c r="A39" s="202" t="s">
        <v>0</v>
      </c>
      <c r="B39" s="202">
        <v>98067</v>
      </c>
      <c r="C39" s="202">
        <v>98067</v>
      </c>
      <c r="D39" s="202">
        <v>103172</v>
      </c>
      <c r="E39" s="202">
        <v>103251</v>
      </c>
      <c r="F39" s="202">
        <v>79</v>
      </c>
    </row>
    <row r="40" spans="1:7" x14ac:dyDescent="0.2">
      <c r="F40" s="202"/>
    </row>
  </sheetData>
  <mergeCells count="1">
    <mergeCell ref="H1:I1"/>
  </mergeCells>
  <hyperlinks>
    <hyperlink ref="H1:I1" location="Index!A1" display="Regresar al Índice" xr:uid="{6B16ADEB-6C35-4A96-9386-61B73F3FDBA5}"/>
  </hyperlink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2408D-4E79-4566-92BA-1B875CD51D25}">
  <sheetPr codeName="Hoja101"/>
  <dimension ref="A1:I39"/>
  <sheetViews>
    <sheetView workbookViewId="0"/>
  </sheetViews>
  <sheetFormatPr baseColWidth="10" defaultRowHeight="14.25" x14ac:dyDescent="0.2"/>
  <cols>
    <col min="1" max="6" width="11.42578125" style="68"/>
    <col min="7" max="7" width="11.85546875" style="68" customWidth="1"/>
    <col min="8" max="16384" width="11.42578125" style="68"/>
  </cols>
  <sheetData>
    <row r="1" spans="1:9" x14ac:dyDescent="0.2">
      <c r="A1" s="13" t="s">
        <v>1256</v>
      </c>
      <c r="B1" s="68" t="s">
        <v>54</v>
      </c>
      <c r="C1" s="68" t="s">
        <v>54</v>
      </c>
      <c r="D1" s="68" t="s">
        <v>54</v>
      </c>
      <c r="E1" s="68" t="s">
        <v>54</v>
      </c>
      <c r="F1" s="68" t="s">
        <v>54</v>
      </c>
      <c r="G1" s="68" t="s">
        <v>54</v>
      </c>
      <c r="H1" s="291" t="s">
        <v>38</v>
      </c>
      <c r="I1" s="291"/>
    </row>
    <row r="2" spans="1:9" x14ac:dyDescent="0.2">
      <c r="A2" s="68" t="s">
        <v>152</v>
      </c>
      <c r="B2" s="68" t="s">
        <v>54</v>
      </c>
      <c r="C2" s="68" t="s">
        <v>54</v>
      </c>
      <c r="D2" s="68" t="s">
        <v>54</v>
      </c>
      <c r="E2" s="68" t="s">
        <v>54</v>
      </c>
      <c r="F2" s="68" t="s">
        <v>54</v>
      </c>
      <c r="G2" s="68" t="s">
        <v>54</v>
      </c>
      <c r="H2" s="68" t="s">
        <v>54</v>
      </c>
    </row>
    <row r="6" spans="1:9" x14ac:dyDescent="0.2">
      <c r="A6" s="68" t="s">
        <v>491</v>
      </c>
      <c r="B6" s="68" t="s">
        <v>513</v>
      </c>
      <c r="C6" s="68" t="s">
        <v>1136</v>
      </c>
      <c r="D6" s="68" t="s">
        <v>950</v>
      </c>
      <c r="E6" s="68" t="s">
        <v>1135</v>
      </c>
      <c r="F6" s="68" t="s">
        <v>493</v>
      </c>
    </row>
    <row r="7" spans="1:9" x14ac:dyDescent="0.2">
      <c r="A7" s="68" t="s">
        <v>12</v>
      </c>
      <c r="B7" s="202">
        <v>14267</v>
      </c>
      <c r="C7" s="202">
        <v>14267</v>
      </c>
      <c r="D7" s="202">
        <v>14686</v>
      </c>
      <c r="E7" s="202">
        <v>14609</v>
      </c>
      <c r="F7" s="296">
        <v>-5.2430886558627599E-3</v>
      </c>
      <c r="G7" s="68">
        <f>_xlfn.RANK.EQ(F7,$F$7:$F$39,0)</f>
        <v>33</v>
      </c>
    </row>
    <row r="8" spans="1:9" x14ac:dyDescent="0.2">
      <c r="A8" s="68" t="s">
        <v>7</v>
      </c>
      <c r="B8" s="202">
        <v>14324</v>
      </c>
      <c r="C8" s="202">
        <v>14324</v>
      </c>
      <c r="D8" s="202">
        <v>14864</v>
      </c>
      <c r="E8" s="202">
        <v>14789</v>
      </c>
      <c r="F8" s="296">
        <v>-5.0457481162540204E-3</v>
      </c>
      <c r="G8" s="68">
        <f t="shared" ref="G8:G39" si="0">_xlfn.RANK.EQ(F8,$F$7:$F$39,0)</f>
        <v>32</v>
      </c>
    </row>
    <row r="9" spans="1:9" x14ac:dyDescent="0.2">
      <c r="A9" s="68" t="s">
        <v>15</v>
      </c>
      <c r="B9" s="202">
        <v>13652</v>
      </c>
      <c r="C9" s="202">
        <v>13652</v>
      </c>
      <c r="D9" s="202">
        <v>13739</v>
      </c>
      <c r="E9" s="202">
        <v>13674</v>
      </c>
      <c r="F9" s="296">
        <v>-4.7310575733313697E-3</v>
      </c>
      <c r="G9" s="68">
        <f t="shared" si="0"/>
        <v>31</v>
      </c>
    </row>
    <row r="10" spans="1:9" x14ac:dyDescent="0.2">
      <c r="A10" s="68" t="s">
        <v>16</v>
      </c>
      <c r="B10" s="202">
        <v>15458</v>
      </c>
      <c r="C10" s="202">
        <v>15458</v>
      </c>
      <c r="D10" s="202">
        <v>16050</v>
      </c>
      <c r="E10" s="202">
        <v>15980</v>
      </c>
      <c r="F10" s="296">
        <v>-4.36137071651088E-3</v>
      </c>
      <c r="G10" s="68">
        <f t="shared" si="0"/>
        <v>30</v>
      </c>
    </row>
    <row r="11" spans="1:9" x14ac:dyDescent="0.2">
      <c r="A11" s="68" t="s">
        <v>25</v>
      </c>
      <c r="B11" s="202">
        <v>22803</v>
      </c>
      <c r="C11" s="202">
        <v>22803</v>
      </c>
      <c r="D11" s="202">
        <v>23778</v>
      </c>
      <c r="E11" s="202">
        <v>23707</v>
      </c>
      <c r="F11" s="296">
        <v>-2.98595340230468E-3</v>
      </c>
      <c r="G11" s="68">
        <f t="shared" si="0"/>
        <v>29</v>
      </c>
    </row>
    <row r="12" spans="1:9" x14ac:dyDescent="0.2">
      <c r="A12" s="68" t="s">
        <v>21</v>
      </c>
      <c r="B12" s="202">
        <v>13897</v>
      </c>
      <c r="C12" s="202">
        <v>13897</v>
      </c>
      <c r="D12" s="202">
        <v>14443</v>
      </c>
      <c r="E12" s="202">
        <v>14401</v>
      </c>
      <c r="F12" s="296">
        <v>-2.9079831060029298E-3</v>
      </c>
      <c r="G12" s="68">
        <f t="shared" si="0"/>
        <v>28</v>
      </c>
    </row>
    <row r="13" spans="1:9" x14ac:dyDescent="0.2">
      <c r="A13" s="68" t="s">
        <v>14</v>
      </c>
      <c r="B13" s="202">
        <v>47776</v>
      </c>
      <c r="C13" s="202">
        <v>47776</v>
      </c>
      <c r="D13" s="202">
        <v>49490</v>
      </c>
      <c r="E13" s="202">
        <v>49358</v>
      </c>
      <c r="F13" s="296">
        <v>-2.6672054960598102E-3</v>
      </c>
      <c r="G13" s="68">
        <f t="shared" si="0"/>
        <v>27</v>
      </c>
    </row>
    <row r="14" spans="1:9" x14ac:dyDescent="0.2">
      <c r="A14" s="68" t="s">
        <v>18</v>
      </c>
      <c r="B14" s="202">
        <v>12099</v>
      </c>
      <c r="C14" s="202">
        <v>12099</v>
      </c>
      <c r="D14" s="202">
        <v>12612</v>
      </c>
      <c r="E14" s="202">
        <v>12579</v>
      </c>
      <c r="F14" s="296">
        <v>-2.6165556612749402E-3</v>
      </c>
      <c r="G14" s="68">
        <f t="shared" si="0"/>
        <v>26</v>
      </c>
    </row>
    <row r="15" spans="1:9" x14ac:dyDescent="0.2">
      <c r="A15" s="68" t="s">
        <v>28</v>
      </c>
      <c r="B15" s="202">
        <v>10735</v>
      </c>
      <c r="C15" s="202">
        <v>10735</v>
      </c>
      <c r="D15" s="202">
        <v>11461</v>
      </c>
      <c r="E15" s="202">
        <v>11432</v>
      </c>
      <c r="F15" s="296">
        <v>-2.5303202163859998E-3</v>
      </c>
      <c r="G15" s="68">
        <f t="shared" si="0"/>
        <v>25</v>
      </c>
    </row>
    <row r="16" spans="1:9" x14ac:dyDescent="0.2">
      <c r="A16" s="68" t="s">
        <v>29</v>
      </c>
      <c r="B16" s="202">
        <v>33799</v>
      </c>
      <c r="C16" s="202">
        <v>33799</v>
      </c>
      <c r="D16" s="202">
        <v>34872</v>
      </c>
      <c r="E16" s="202">
        <v>34785</v>
      </c>
      <c r="F16" s="296">
        <v>-2.4948382656572198E-3</v>
      </c>
      <c r="G16" s="68">
        <f t="shared" si="0"/>
        <v>24</v>
      </c>
    </row>
    <row r="17" spans="1:7" x14ac:dyDescent="0.2">
      <c r="A17" s="68" t="s">
        <v>31</v>
      </c>
      <c r="B17" s="202">
        <v>43019</v>
      </c>
      <c r="C17" s="202">
        <v>43019</v>
      </c>
      <c r="D17" s="202">
        <v>44225</v>
      </c>
      <c r="E17" s="202">
        <v>44116</v>
      </c>
      <c r="F17" s="296">
        <v>-2.4646693046919098E-3</v>
      </c>
      <c r="G17" s="68">
        <f t="shared" si="0"/>
        <v>23</v>
      </c>
    </row>
    <row r="18" spans="1:7" x14ac:dyDescent="0.2">
      <c r="A18" s="68" t="s">
        <v>27</v>
      </c>
      <c r="B18" s="202">
        <v>37552</v>
      </c>
      <c r="C18" s="202">
        <v>37552</v>
      </c>
      <c r="D18" s="202">
        <v>39233</v>
      </c>
      <c r="E18" s="202">
        <v>39139</v>
      </c>
      <c r="F18" s="296">
        <v>-2.3959421915223898E-3</v>
      </c>
      <c r="G18" s="68">
        <f t="shared" si="0"/>
        <v>22</v>
      </c>
    </row>
    <row r="19" spans="1:7" x14ac:dyDescent="0.2">
      <c r="A19" s="68" t="s">
        <v>13</v>
      </c>
      <c r="B19" s="202">
        <v>72960</v>
      </c>
      <c r="C19" s="202">
        <v>72960</v>
      </c>
      <c r="D19" s="202">
        <v>77219</v>
      </c>
      <c r="E19" s="202">
        <v>77044</v>
      </c>
      <c r="F19" s="296">
        <v>-2.2662816146285002E-3</v>
      </c>
      <c r="G19" s="68">
        <f t="shared" si="0"/>
        <v>21</v>
      </c>
    </row>
    <row r="20" spans="1:7" x14ac:dyDescent="0.2">
      <c r="A20" s="68" t="s">
        <v>11</v>
      </c>
      <c r="B20" s="202">
        <v>10753</v>
      </c>
      <c r="C20" s="202">
        <v>10753</v>
      </c>
      <c r="D20" s="202">
        <v>11421</v>
      </c>
      <c r="E20" s="202">
        <v>11397</v>
      </c>
      <c r="F20" s="296">
        <v>-2.1013921723141999E-3</v>
      </c>
      <c r="G20" s="68">
        <f t="shared" si="0"/>
        <v>20</v>
      </c>
    </row>
    <row r="21" spans="1:7" x14ac:dyDescent="0.2">
      <c r="A21" s="68" t="s">
        <v>10</v>
      </c>
      <c r="B21" s="202">
        <v>34021</v>
      </c>
      <c r="C21" s="202">
        <v>34021</v>
      </c>
      <c r="D21" s="202">
        <v>35712</v>
      </c>
      <c r="E21" s="202">
        <v>35642</v>
      </c>
      <c r="F21" s="296">
        <v>-1.9601254480287001E-3</v>
      </c>
      <c r="G21" s="68">
        <f t="shared" si="0"/>
        <v>19</v>
      </c>
    </row>
    <row r="22" spans="1:7" x14ac:dyDescent="0.2">
      <c r="A22" s="68" t="s">
        <v>23</v>
      </c>
      <c r="B22" s="202">
        <v>26076</v>
      </c>
      <c r="C22" s="202">
        <v>26076</v>
      </c>
      <c r="D22" s="202">
        <v>28561</v>
      </c>
      <c r="E22" s="202">
        <v>28507</v>
      </c>
      <c r="F22" s="296">
        <v>-1.89069010188714E-3</v>
      </c>
      <c r="G22" s="68">
        <f t="shared" si="0"/>
        <v>18</v>
      </c>
    </row>
    <row r="23" spans="1:7" x14ac:dyDescent="0.2">
      <c r="A23" s="68" t="s">
        <v>22</v>
      </c>
      <c r="B23" s="202">
        <v>33169</v>
      </c>
      <c r="C23" s="202">
        <v>33169</v>
      </c>
      <c r="D23" s="202">
        <v>34485</v>
      </c>
      <c r="E23" s="202">
        <v>34423</v>
      </c>
      <c r="F23" s="296">
        <v>-1.7978831375961E-3</v>
      </c>
      <c r="G23" s="68">
        <f t="shared" si="0"/>
        <v>17</v>
      </c>
    </row>
    <row r="24" spans="1:7" x14ac:dyDescent="0.2">
      <c r="A24" s="68" t="s">
        <v>3</v>
      </c>
      <c r="B24" s="202">
        <v>16017</v>
      </c>
      <c r="C24" s="202">
        <v>16017</v>
      </c>
      <c r="D24" s="202">
        <v>16770</v>
      </c>
      <c r="E24" s="202">
        <v>16746</v>
      </c>
      <c r="F24" s="296">
        <v>-1.43112701252235E-3</v>
      </c>
      <c r="G24" s="68">
        <f t="shared" si="0"/>
        <v>16</v>
      </c>
    </row>
    <row r="25" spans="1:7" x14ac:dyDescent="0.2">
      <c r="A25" s="68" t="s">
        <v>1</v>
      </c>
      <c r="B25" s="202">
        <v>1000414</v>
      </c>
      <c r="C25" s="202">
        <v>1000414</v>
      </c>
      <c r="D25" s="202">
        <v>1054879</v>
      </c>
      <c r="E25" s="202">
        <v>1053670</v>
      </c>
      <c r="F25" s="296">
        <v>-1.14610301276263E-3</v>
      </c>
      <c r="G25" s="68">
        <f t="shared" si="0"/>
        <v>15</v>
      </c>
    </row>
    <row r="26" spans="1:7" x14ac:dyDescent="0.2">
      <c r="A26" s="68" t="s">
        <v>8</v>
      </c>
      <c r="B26" s="202">
        <v>39670</v>
      </c>
      <c r="C26" s="202">
        <v>39670</v>
      </c>
      <c r="D26" s="202">
        <v>42209</v>
      </c>
      <c r="E26" s="202">
        <v>42167</v>
      </c>
      <c r="F26" s="296">
        <v>-9.950484493828069E-4</v>
      </c>
      <c r="G26" s="68">
        <f t="shared" si="0"/>
        <v>14</v>
      </c>
    </row>
    <row r="27" spans="1:7" x14ac:dyDescent="0.2">
      <c r="A27" s="68" t="s">
        <v>5</v>
      </c>
      <c r="B27" s="202">
        <v>12767</v>
      </c>
      <c r="C27" s="202">
        <v>12767</v>
      </c>
      <c r="D27" s="202">
        <v>13977</v>
      </c>
      <c r="E27" s="202">
        <v>13964</v>
      </c>
      <c r="F27" s="296">
        <v>-9.3009944909494503E-4</v>
      </c>
      <c r="G27" s="68">
        <f t="shared" si="0"/>
        <v>13</v>
      </c>
    </row>
    <row r="28" spans="1:7" x14ac:dyDescent="0.2">
      <c r="A28" s="68" t="s">
        <v>20</v>
      </c>
      <c r="B28" s="202">
        <v>69698</v>
      </c>
      <c r="C28" s="202">
        <v>69698</v>
      </c>
      <c r="D28" s="202">
        <v>74878</v>
      </c>
      <c r="E28" s="202">
        <v>74823</v>
      </c>
      <c r="F28" s="296">
        <v>-7.34528165816428E-4</v>
      </c>
      <c r="G28" s="68">
        <f t="shared" si="0"/>
        <v>12</v>
      </c>
    </row>
    <row r="29" spans="1:7" x14ac:dyDescent="0.2">
      <c r="A29" s="68" t="s">
        <v>4</v>
      </c>
      <c r="B29" s="202">
        <v>41338</v>
      </c>
      <c r="C29" s="202">
        <v>41338</v>
      </c>
      <c r="D29" s="202">
        <v>44564</v>
      </c>
      <c r="E29" s="202">
        <v>44540</v>
      </c>
      <c r="F29" s="296">
        <v>-5.3855129701108095E-4</v>
      </c>
      <c r="G29" s="68">
        <f t="shared" si="0"/>
        <v>11</v>
      </c>
    </row>
    <row r="30" spans="1:7" x14ac:dyDescent="0.2">
      <c r="A30" s="68" t="s">
        <v>32</v>
      </c>
      <c r="B30" s="202">
        <v>19413</v>
      </c>
      <c r="C30" s="202">
        <v>19413</v>
      </c>
      <c r="D30" s="202">
        <v>20780</v>
      </c>
      <c r="E30" s="202">
        <v>20773</v>
      </c>
      <c r="F30" s="296">
        <v>-3.3686236766117299E-4</v>
      </c>
      <c r="G30" s="68">
        <f t="shared" si="0"/>
        <v>10</v>
      </c>
    </row>
    <row r="31" spans="1:7" x14ac:dyDescent="0.2">
      <c r="A31" s="68" t="s">
        <v>26</v>
      </c>
      <c r="B31" s="202">
        <v>40632</v>
      </c>
      <c r="C31" s="202">
        <v>40632</v>
      </c>
      <c r="D31" s="202">
        <v>42879</v>
      </c>
      <c r="E31" s="202">
        <v>42868</v>
      </c>
      <c r="F31" s="296">
        <v>-2.5653583339169101E-4</v>
      </c>
      <c r="G31" s="68">
        <f t="shared" si="0"/>
        <v>9</v>
      </c>
    </row>
    <row r="32" spans="1:7" x14ac:dyDescent="0.2">
      <c r="A32" s="68" t="s">
        <v>17</v>
      </c>
      <c r="B32" s="202">
        <v>36276</v>
      </c>
      <c r="C32" s="202">
        <v>36276</v>
      </c>
      <c r="D32" s="202">
        <v>37101</v>
      </c>
      <c r="E32" s="202">
        <v>37104</v>
      </c>
      <c r="F32" s="296">
        <v>8.0860354168432695E-5</v>
      </c>
      <c r="G32" s="68">
        <f t="shared" si="0"/>
        <v>8</v>
      </c>
    </row>
    <row r="33" spans="1:7" x14ac:dyDescent="0.2">
      <c r="A33" s="68" t="s">
        <v>9</v>
      </c>
      <c r="B33" s="202">
        <v>118117</v>
      </c>
      <c r="C33" s="202">
        <v>118117</v>
      </c>
      <c r="D33" s="202">
        <v>125176</v>
      </c>
      <c r="E33" s="202">
        <v>125199</v>
      </c>
      <c r="F33" s="296">
        <v>1.8374129226050899E-4</v>
      </c>
      <c r="G33" s="68">
        <f t="shared" si="0"/>
        <v>7</v>
      </c>
    </row>
    <row r="34" spans="1:7" x14ac:dyDescent="0.2">
      <c r="A34" s="68" t="s">
        <v>0</v>
      </c>
      <c r="B34" s="202">
        <v>98067</v>
      </c>
      <c r="C34" s="202">
        <v>98067</v>
      </c>
      <c r="D34" s="202">
        <v>103172</v>
      </c>
      <c r="E34" s="202">
        <v>103251</v>
      </c>
      <c r="F34" s="296">
        <v>7.6571162718575003E-4</v>
      </c>
      <c r="G34" s="68">
        <f t="shared" si="0"/>
        <v>6</v>
      </c>
    </row>
    <row r="35" spans="1:7" x14ac:dyDescent="0.2">
      <c r="A35" s="68" t="s">
        <v>19</v>
      </c>
      <c r="B35" s="202">
        <v>12766</v>
      </c>
      <c r="C35" s="202">
        <v>12766</v>
      </c>
      <c r="D35" s="202">
        <v>13569</v>
      </c>
      <c r="E35" s="202">
        <v>13590</v>
      </c>
      <c r="F35" s="296">
        <v>1.54764536811847E-3</v>
      </c>
      <c r="G35" s="68">
        <f t="shared" si="0"/>
        <v>5</v>
      </c>
    </row>
    <row r="36" spans="1:7" x14ac:dyDescent="0.2">
      <c r="A36" s="68" t="s">
        <v>33</v>
      </c>
      <c r="B36" s="202">
        <v>11771</v>
      </c>
      <c r="C36" s="202">
        <v>11771</v>
      </c>
      <c r="D36" s="202">
        <v>12049</v>
      </c>
      <c r="E36" s="202">
        <v>12068</v>
      </c>
      <c r="F36" s="296">
        <v>1.57689434807873E-3</v>
      </c>
      <c r="G36" s="68">
        <f t="shared" si="0"/>
        <v>4</v>
      </c>
    </row>
    <row r="37" spans="1:7" x14ac:dyDescent="0.2">
      <c r="A37" s="68" t="s">
        <v>30</v>
      </c>
      <c r="B37" s="202">
        <v>5146</v>
      </c>
      <c r="C37" s="202">
        <v>5146</v>
      </c>
      <c r="D37" s="202">
        <v>5453</v>
      </c>
      <c r="E37" s="202">
        <v>5466</v>
      </c>
      <c r="F37" s="296">
        <v>2.38400880249401E-3</v>
      </c>
      <c r="G37" s="68">
        <f t="shared" si="0"/>
        <v>3</v>
      </c>
    </row>
    <row r="38" spans="1:7" x14ac:dyDescent="0.2">
      <c r="A38" s="68" t="s">
        <v>24</v>
      </c>
      <c r="B38" s="202">
        <v>16569</v>
      </c>
      <c r="C38" s="202">
        <v>16569</v>
      </c>
      <c r="D38" s="202">
        <v>19219</v>
      </c>
      <c r="E38" s="202">
        <v>19275</v>
      </c>
      <c r="F38" s="296">
        <v>2.91378323534008E-3</v>
      </c>
      <c r="G38" s="68">
        <f t="shared" si="0"/>
        <v>2</v>
      </c>
    </row>
    <row r="39" spans="1:7" x14ac:dyDescent="0.2">
      <c r="A39" s="68" t="s">
        <v>6</v>
      </c>
      <c r="B39" s="202">
        <v>5807</v>
      </c>
      <c r="C39" s="202">
        <v>5807</v>
      </c>
      <c r="D39" s="202">
        <v>6232</v>
      </c>
      <c r="E39" s="202">
        <v>6254</v>
      </c>
      <c r="F39" s="296">
        <v>3.53016688061625E-3</v>
      </c>
      <c r="G39" s="68">
        <f t="shared" si="0"/>
        <v>1</v>
      </c>
    </row>
  </sheetData>
  <mergeCells count="1">
    <mergeCell ref="H1:I1"/>
  </mergeCells>
  <hyperlinks>
    <hyperlink ref="H1:I1" location="Index!A1" display="Regresar al Índice" xr:uid="{7594E3F4-260D-4CC2-BC80-074F0B45F64B}"/>
  </hyperlink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2F1A9-19BC-4C6E-8894-3688343311D6}">
  <sheetPr codeName="Hoja102"/>
  <dimension ref="A1:I42"/>
  <sheetViews>
    <sheetView topLeftCell="D1" workbookViewId="0"/>
  </sheetViews>
  <sheetFormatPr baseColWidth="10" defaultRowHeight="14.25" x14ac:dyDescent="0.2"/>
  <cols>
    <col min="1" max="1" width="40.7109375" style="68" customWidth="1"/>
    <col min="2" max="5" width="10.7109375" style="68" customWidth="1"/>
    <col min="6" max="6" width="7" style="68" customWidth="1"/>
    <col min="7" max="8" width="3.7109375" style="68" customWidth="1"/>
    <col min="9" max="11" width="9.140625" style="68" customWidth="1"/>
    <col min="12" max="16384" width="11.42578125" style="68"/>
  </cols>
  <sheetData>
    <row r="1" spans="1:9" x14ac:dyDescent="0.2">
      <c r="A1" s="13" t="s">
        <v>1257</v>
      </c>
      <c r="B1" s="68" t="s">
        <v>54</v>
      </c>
      <c r="C1" s="68" t="s">
        <v>54</v>
      </c>
      <c r="D1" s="68" t="s">
        <v>54</v>
      </c>
      <c r="E1" s="68" t="s">
        <v>54</v>
      </c>
      <c r="F1" s="68" t="s">
        <v>54</v>
      </c>
      <c r="G1" s="68" t="s">
        <v>54</v>
      </c>
      <c r="H1" s="291" t="s">
        <v>38</v>
      </c>
      <c r="I1" s="291"/>
    </row>
    <row r="2" spans="1:9" x14ac:dyDescent="0.2">
      <c r="A2" s="68" t="s">
        <v>152</v>
      </c>
      <c r="B2" s="68" t="s">
        <v>54</v>
      </c>
      <c r="C2" s="68" t="s">
        <v>54</v>
      </c>
      <c r="D2" s="68" t="s">
        <v>54</v>
      </c>
      <c r="E2" s="68" t="s">
        <v>54</v>
      </c>
      <c r="F2" s="68" t="s">
        <v>54</v>
      </c>
      <c r="G2" s="68" t="s">
        <v>54</v>
      </c>
      <c r="H2" s="68" t="s">
        <v>54</v>
      </c>
    </row>
    <row r="6" spans="1:9" x14ac:dyDescent="0.2">
      <c r="A6" s="68" t="s">
        <v>491</v>
      </c>
      <c r="B6" s="68" t="s">
        <v>513</v>
      </c>
      <c r="C6" s="68" t="s">
        <v>1136</v>
      </c>
      <c r="D6" s="68" t="s">
        <v>950</v>
      </c>
      <c r="E6" s="68" t="s">
        <v>1135</v>
      </c>
      <c r="F6" s="68" t="s">
        <v>671</v>
      </c>
    </row>
    <row r="7" spans="1:9" x14ac:dyDescent="0.2">
      <c r="A7" s="68" t="s">
        <v>15</v>
      </c>
      <c r="B7" s="202">
        <v>13652</v>
      </c>
      <c r="C7" s="202">
        <v>13652</v>
      </c>
      <c r="D7" s="202">
        <v>13739</v>
      </c>
      <c r="E7" s="202">
        <v>13674</v>
      </c>
      <c r="F7" s="202">
        <v>22</v>
      </c>
      <c r="G7" s="68">
        <f>_xlfn.RANK.EQ(F7,$F$7:$F$39,0)</f>
        <v>33</v>
      </c>
    </row>
    <row r="8" spans="1:9" x14ac:dyDescent="0.2">
      <c r="A8" s="68" t="s">
        <v>33</v>
      </c>
      <c r="B8" s="202">
        <v>11771</v>
      </c>
      <c r="C8" s="202">
        <v>11771</v>
      </c>
      <c r="D8" s="202">
        <v>12049</v>
      </c>
      <c r="E8" s="202">
        <v>12068</v>
      </c>
      <c r="F8" s="202">
        <v>297</v>
      </c>
      <c r="G8" s="68">
        <f t="shared" ref="G8:G39" si="0">_xlfn.RANK.EQ(F8,$F$7:$F$39,0)</f>
        <v>32</v>
      </c>
    </row>
    <row r="9" spans="1:9" x14ac:dyDescent="0.2">
      <c r="A9" s="68" t="s">
        <v>30</v>
      </c>
      <c r="B9" s="202">
        <v>5146</v>
      </c>
      <c r="C9" s="202">
        <v>5146</v>
      </c>
      <c r="D9" s="202">
        <v>5453</v>
      </c>
      <c r="E9" s="202">
        <v>5466</v>
      </c>
      <c r="F9" s="202">
        <v>320</v>
      </c>
      <c r="G9" s="68">
        <f t="shared" si="0"/>
        <v>31</v>
      </c>
    </row>
    <row r="10" spans="1:9" x14ac:dyDescent="0.2">
      <c r="A10" s="68" t="s">
        <v>12</v>
      </c>
      <c r="B10" s="202">
        <v>14267</v>
      </c>
      <c r="C10" s="202">
        <v>14267</v>
      </c>
      <c r="D10" s="202">
        <v>14686</v>
      </c>
      <c r="E10" s="202">
        <v>14609</v>
      </c>
      <c r="F10" s="202">
        <v>342</v>
      </c>
      <c r="G10" s="68">
        <f t="shared" si="0"/>
        <v>30</v>
      </c>
    </row>
    <row r="11" spans="1:9" x14ac:dyDescent="0.2">
      <c r="A11" s="68" t="s">
        <v>6</v>
      </c>
      <c r="B11" s="202">
        <v>5807</v>
      </c>
      <c r="C11" s="202">
        <v>5807</v>
      </c>
      <c r="D11" s="202">
        <v>6232</v>
      </c>
      <c r="E11" s="202">
        <v>6254</v>
      </c>
      <c r="F11" s="202">
        <v>447</v>
      </c>
      <c r="G11" s="68">
        <f t="shared" si="0"/>
        <v>29</v>
      </c>
    </row>
    <row r="12" spans="1:9" x14ac:dyDescent="0.2">
      <c r="A12" s="68" t="s">
        <v>7</v>
      </c>
      <c r="B12" s="202">
        <v>14324</v>
      </c>
      <c r="C12" s="202">
        <v>14324</v>
      </c>
      <c r="D12" s="202">
        <v>14864</v>
      </c>
      <c r="E12" s="202">
        <v>14789</v>
      </c>
      <c r="F12" s="202">
        <v>465</v>
      </c>
      <c r="G12" s="68">
        <f t="shared" si="0"/>
        <v>28</v>
      </c>
    </row>
    <row r="13" spans="1:9" x14ac:dyDescent="0.2">
      <c r="A13" s="68" t="s">
        <v>18</v>
      </c>
      <c r="B13" s="202">
        <v>12099</v>
      </c>
      <c r="C13" s="202">
        <v>12099</v>
      </c>
      <c r="D13" s="202">
        <v>12612</v>
      </c>
      <c r="E13" s="202">
        <v>12579</v>
      </c>
      <c r="F13" s="202">
        <v>480</v>
      </c>
      <c r="G13" s="68">
        <f t="shared" si="0"/>
        <v>27</v>
      </c>
    </row>
    <row r="14" spans="1:9" x14ac:dyDescent="0.2">
      <c r="A14" s="68" t="s">
        <v>21</v>
      </c>
      <c r="B14" s="202">
        <v>13897</v>
      </c>
      <c r="C14" s="202">
        <v>13897</v>
      </c>
      <c r="D14" s="202">
        <v>14443</v>
      </c>
      <c r="E14" s="202">
        <v>14401</v>
      </c>
      <c r="F14" s="202">
        <v>504</v>
      </c>
      <c r="G14" s="68">
        <f t="shared" si="0"/>
        <v>26</v>
      </c>
    </row>
    <row r="15" spans="1:9" x14ac:dyDescent="0.2">
      <c r="A15" s="68" t="s">
        <v>16</v>
      </c>
      <c r="B15" s="202">
        <v>15458</v>
      </c>
      <c r="C15" s="202">
        <v>15458</v>
      </c>
      <c r="D15" s="202">
        <v>16050</v>
      </c>
      <c r="E15" s="202">
        <v>15980</v>
      </c>
      <c r="F15" s="202">
        <v>522</v>
      </c>
      <c r="G15" s="68">
        <f t="shared" si="0"/>
        <v>25</v>
      </c>
    </row>
    <row r="16" spans="1:9" x14ac:dyDescent="0.2">
      <c r="A16" s="68" t="s">
        <v>11</v>
      </c>
      <c r="B16" s="202">
        <v>10753</v>
      </c>
      <c r="C16" s="202">
        <v>10753</v>
      </c>
      <c r="D16" s="202">
        <v>11421</v>
      </c>
      <c r="E16" s="202">
        <v>11397</v>
      </c>
      <c r="F16" s="202">
        <v>644</v>
      </c>
      <c r="G16" s="68">
        <f t="shared" si="0"/>
        <v>24</v>
      </c>
    </row>
    <row r="17" spans="1:7" x14ac:dyDescent="0.2">
      <c r="A17" s="68" t="s">
        <v>28</v>
      </c>
      <c r="B17" s="202">
        <v>10735</v>
      </c>
      <c r="C17" s="202">
        <v>10735</v>
      </c>
      <c r="D17" s="202">
        <v>11461</v>
      </c>
      <c r="E17" s="202">
        <v>11432</v>
      </c>
      <c r="F17" s="202">
        <v>697</v>
      </c>
      <c r="G17" s="68">
        <f t="shared" si="0"/>
        <v>23</v>
      </c>
    </row>
    <row r="18" spans="1:7" x14ac:dyDescent="0.2">
      <c r="A18" s="68" t="s">
        <v>3</v>
      </c>
      <c r="B18" s="202">
        <v>16017</v>
      </c>
      <c r="C18" s="202">
        <v>16017</v>
      </c>
      <c r="D18" s="202">
        <v>16770</v>
      </c>
      <c r="E18" s="202">
        <v>16746</v>
      </c>
      <c r="F18" s="202">
        <v>729</v>
      </c>
      <c r="G18" s="68">
        <f t="shared" si="0"/>
        <v>22</v>
      </c>
    </row>
    <row r="19" spans="1:7" x14ac:dyDescent="0.2">
      <c r="A19" s="68" t="s">
        <v>19</v>
      </c>
      <c r="B19" s="202">
        <v>12766</v>
      </c>
      <c r="C19" s="202">
        <v>12766</v>
      </c>
      <c r="D19" s="202">
        <v>13569</v>
      </c>
      <c r="E19" s="202">
        <v>13590</v>
      </c>
      <c r="F19" s="202">
        <v>824</v>
      </c>
      <c r="G19" s="68">
        <f t="shared" si="0"/>
        <v>21</v>
      </c>
    </row>
    <row r="20" spans="1:7" x14ac:dyDescent="0.2">
      <c r="A20" s="68" t="s">
        <v>17</v>
      </c>
      <c r="B20" s="202">
        <v>36276</v>
      </c>
      <c r="C20" s="202">
        <v>36276</v>
      </c>
      <c r="D20" s="202">
        <v>37101</v>
      </c>
      <c r="E20" s="202">
        <v>37104</v>
      </c>
      <c r="F20" s="202">
        <v>828</v>
      </c>
      <c r="G20" s="68">
        <f t="shared" si="0"/>
        <v>20</v>
      </c>
    </row>
    <row r="21" spans="1:7" x14ac:dyDescent="0.2">
      <c r="A21" s="68" t="s">
        <v>25</v>
      </c>
      <c r="B21" s="202">
        <v>22803</v>
      </c>
      <c r="C21" s="202">
        <v>22803</v>
      </c>
      <c r="D21" s="202">
        <v>23778</v>
      </c>
      <c r="E21" s="202">
        <v>23707</v>
      </c>
      <c r="F21" s="202">
        <v>904</v>
      </c>
      <c r="G21" s="68">
        <f t="shared" si="0"/>
        <v>19</v>
      </c>
    </row>
    <row r="22" spans="1:7" x14ac:dyDescent="0.2">
      <c r="A22" s="68" t="s">
        <v>29</v>
      </c>
      <c r="B22" s="202">
        <v>33799</v>
      </c>
      <c r="C22" s="202">
        <v>33799</v>
      </c>
      <c r="D22" s="202">
        <v>34872</v>
      </c>
      <c r="E22" s="202">
        <v>34785</v>
      </c>
      <c r="F22" s="202">
        <v>986</v>
      </c>
      <c r="G22" s="68">
        <f t="shared" si="0"/>
        <v>18</v>
      </c>
    </row>
    <row r="23" spans="1:7" x14ac:dyDescent="0.2">
      <c r="A23" s="68" t="s">
        <v>31</v>
      </c>
      <c r="B23" s="202">
        <v>43019</v>
      </c>
      <c r="C23" s="202">
        <v>43019</v>
      </c>
      <c r="D23" s="202">
        <v>44225</v>
      </c>
      <c r="E23" s="202">
        <v>44116</v>
      </c>
      <c r="F23" s="202">
        <v>1097</v>
      </c>
      <c r="G23" s="68">
        <f t="shared" si="0"/>
        <v>17</v>
      </c>
    </row>
    <row r="24" spans="1:7" x14ac:dyDescent="0.2">
      <c r="A24" s="68" t="s">
        <v>5</v>
      </c>
      <c r="B24" s="202">
        <v>12767</v>
      </c>
      <c r="C24" s="202">
        <v>12767</v>
      </c>
      <c r="D24" s="202">
        <v>13977</v>
      </c>
      <c r="E24" s="202">
        <v>13964</v>
      </c>
      <c r="F24" s="202">
        <v>1197</v>
      </c>
      <c r="G24" s="68">
        <f t="shared" si="0"/>
        <v>16</v>
      </c>
    </row>
    <row r="25" spans="1:7" x14ac:dyDescent="0.2">
      <c r="A25" s="68" t="s">
        <v>22</v>
      </c>
      <c r="B25" s="202">
        <v>33169</v>
      </c>
      <c r="C25" s="202">
        <v>33169</v>
      </c>
      <c r="D25" s="202">
        <v>34485</v>
      </c>
      <c r="E25" s="202">
        <v>34423</v>
      </c>
      <c r="F25" s="202">
        <v>1254</v>
      </c>
      <c r="G25" s="68">
        <f t="shared" si="0"/>
        <v>15</v>
      </c>
    </row>
    <row r="26" spans="1:7" x14ac:dyDescent="0.2">
      <c r="A26" s="68" t="s">
        <v>32</v>
      </c>
      <c r="B26" s="202">
        <v>19413</v>
      </c>
      <c r="C26" s="202">
        <v>19413</v>
      </c>
      <c r="D26" s="202">
        <v>20780</v>
      </c>
      <c r="E26" s="202">
        <v>20773</v>
      </c>
      <c r="F26" s="202">
        <v>1360</v>
      </c>
      <c r="G26" s="68">
        <f t="shared" si="0"/>
        <v>14</v>
      </c>
    </row>
    <row r="27" spans="1:7" x14ac:dyDescent="0.2">
      <c r="A27" s="68" t="s">
        <v>14</v>
      </c>
      <c r="B27" s="202">
        <v>47776</v>
      </c>
      <c r="C27" s="202">
        <v>47776</v>
      </c>
      <c r="D27" s="202">
        <v>49490</v>
      </c>
      <c r="E27" s="202">
        <v>49358</v>
      </c>
      <c r="F27" s="202">
        <v>1582</v>
      </c>
      <c r="G27" s="68">
        <f t="shared" si="0"/>
        <v>13</v>
      </c>
    </row>
    <row r="28" spans="1:7" x14ac:dyDescent="0.2">
      <c r="A28" s="68" t="s">
        <v>27</v>
      </c>
      <c r="B28" s="202">
        <v>37552</v>
      </c>
      <c r="C28" s="202">
        <v>37552</v>
      </c>
      <c r="D28" s="202">
        <v>39233</v>
      </c>
      <c r="E28" s="202">
        <v>39139</v>
      </c>
      <c r="F28" s="202">
        <v>1587</v>
      </c>
      <c r="G28" s="68">
        <f t="shared" si="0"/>
        <v>12</v>
      </c>
    </row>
    <row r="29" spans="1:7" x14ac:dyDescent="0.2">
      <c r="A29" s="68" t="s">
        <v>10</v>
      </c>
      <c r="B29" s="202">
        <v>34021</v>
      </c>
      <c r="C29" s="202">
        <v>34021</v>
      </c>
      <c r="D29" s="202">
        <v>35712</v>
      </c>
      <c r="E29" s="202">
        <v>35642</v>
      </c>
      <c r="F29" s="202">
        <v>1621</v>
      </c>
      <c r="G29" s="68">
        <f t="shared" si="0"/>
        <v>11</v>
      </c>
    </row>
    <row r="30" spans="1:7" x14ac:dyDescent="0.2">
      <c r="A30" s="68" t="s">
        <v>26</v>
      </c>
      <c r="B30" s="202">
        <v>40632</v>
      </c>
      <c r="C30" s="202">
        <v>40632</v>
      </c>
      <c r="D30" s="202">
        <v>42879</v>
      </c>
      <c r="E30" s="202">
        <v>42868</v>
      </c>
      <c r="F30" s="202">
        <v>2236</v>
      </c>
      <c r="G30" s="68">
        <f t="shared" si="0"/>
        <v>10</v>
      </c>
    </row>
    <row r="31" spans="1:7" x14ac:dyDescent="0.2">
      <c r="A31" s="68" t="s">
        <v>23</v>
      </c>
      <c r="B31" s="202">
        <v>26076</v>
      </c>
      <c r="C31" s="202">
        <v>26076</v>
      </c>
      <c r="D31" s="202">
        <v>28561</v>
      </c>
      <c r="E31" s="202">
        <v>28507</v>
      </c>
      <c r="F31" s="202">
        <v>2431</v>
      </c>
      <c r="G31" s="68">
        <f t="shared" si="0"/>
        <v>9</v>
      </c>
    </row>
    <row r="32" spans="1:7" x14ac:dyDescent="0.2">
      <c r="A32" s="68" t="s">
        <v>8</v>
      </c>
      <c r="B32" s="202">
        <v>39670</v>
      </c>
      <c r="C32" s="202">
        <v>39670</v>
      </c>
      <c r="D32" s="202">
        <v>42209</v>
      </c>
      <c r="E32" s="202">
        <v>42167</v>
      </c>
      <c r="F32" s="202">
        <v>2497</v>
      </c>
      <c r="G32" s="68">
        <f t="shared" si="0"/>
        <v>8</v>
      </c>
    </row>
    <row r="33" spans="1:7" x14ac:dyDescent="0.2">
      <c r="A33" s="68" t="s">
        <v>24</v>
      </c>
      <c r="B33" s="202">
        <v>16569</v>
      </c>
      <c r="C33" s="202">
        <v>16569</v>
      </c>
      <c r="D33" s="202">
        <v>19219</v>
      </c>
      <c r="E33" s="202">
        <v>19275</v>
      </c>
      <c r="F33" s="202">
        <v>2706</v>
      </c>
      <c r="G33" s="68">
        <f t="shared" si="0"/>
        <v>7</v>
      </c>
    </row>
    <row r="34" spans="1:7" x14ac:dyDescent="0.2">
      <c r="A34" s="68" t="s">
        <v>4</v>
      </c>
      <c r="B34" s="202">
        <v>41338</v>
      </c>
      <c r="C34" s="202">
        <v>41338</v>
      </c>
      <c r="D34" s="202">
        <v>44564</v>
      </c>
      <c r="E34" s="202">
        <v>44540</v>
      </c>
      <c r="F34" s="202">
        <v>3202</v>
      </c>
      <c r="G34" s="68">
        <f t="shared" si="0"/>
        <v>6</v>
      </c>
    </row>
    <row r="35" spans="1:7" x14ac:dyDescent="0.2">
      <c r="A35" s="68" t="s">
        <v>13</v>
      </c>
      <c r="B35" s="202">
        <v>72960</v>
      </c>
      <c r="C35" s="202">
        <v>72960</v>
      </c>
      <c r="D35" s="202">
        <v>77219</v>
      </c>
      <c r="E35" s="202">
        <v>77044</v>
      </c>
      <c r="F35" s="202">
        <v>4084</v>
      </c>
      <c r="G35" s="68">
        <f t="shared" si="0"/>
        <v>5</v>
      </c>
    </row>
    <row r="36" spans="1:7" x14ac:dyDescent="0.2">
      <c r="A36" s="68" t="s">
        <v>20</v>
      </c>
      <c r="B36" s="202">
        <v>69698</v>
      </c>
      <c r="C36" s="202">
        <v>69698</v>
      </c>
      <c r="D36" s="202">
        <v>74878</v>
      </c>
      <c r="E36" s="202">
        <v>74823</v>
      </c>
      <c r="F36" s="202">
        <v>5125</v>
      </c>
      <c r="G36" s="68">
        <f t="shared" si="0"/>
        <v>4</v>
      </c>
    </row>
    <row r="37" spans="1:7" x14ac:dyDescent="0.2">
      <c r="A37" s="68" t="s">
        <v>0</v>
      </c>
      <c r="B37" s="202">
        <v>98067</v>
      </c>
      <c r="C37" s="202">
        <v>98067</v>
      </c>
      <c r="D37" s="202">
        <v>103172</v>
      </c>
      <c r="E37" s="202">
        <v>103251</v>
      </c>
      <c r="F37" s="202">
        <v>5184</v>
      </c>
      <c r="G37" s="68">
        <f t="shared" si="0"/>
        <v>3</v>
      </c>
    </row>
    <row r="38" spans="1:7" x14ac:dyDescent="0.2">
      <c r="A38" s="68" t="s">
        <v>9</v>
      </c>
      <c r="B38" s="202">
        <v>118117</v>
      </c>
      <c r="C38" s="202">
        <v>118117</v>
      </c>
      <c r="D38" s="202">
        <v>125176</v>
      </c>
      <c r="E38" s="202">
        <v>125199</v>
      </c>
      <c r="F38" s="202">
        <v>7082</v>
      </c>
      <c r="G38" s="68">
        <f t="shared" si="0"/>
        <v>2</v>
      </c>
    </row>
    <row r="39" spans="1:7" x14ac:dyDescent="0.2">
      <c r="A39" s="68" t="s">
        <v>1</v>
      </c>
      <c r="B39" s="202">
        <v>1000414</v>
      </c>
      <c r="C39" s="202">
        <v>1000414</v>
      </c>
      <c r="D39" s="202">
        <v>1054879</v>
      </c>
      <c r="E39" s="202">
        <v>1053670</v>
      </c>
      <c r="F39" s="202">
        <v>53256</v>
      </c>
      <c r="G39" s="68">
        <f t="shared" si="0"/>
        <v>1</v>
      </c>
    </row>
    <row r="40" spans="1:7" x14ac:dyDescent="0.2">
      <c r="F40" s="202"/>
    </row>
    <row r="41" spans="1:7" x14ac:dyDescent="0.2">
      <c r="F41" s="202"/>
    </row>
    <row r="42" spans="1:7" x14ac:dyDescent="0.2">
      <c r="F42" s="202"/>
    </row>
  </sheetData>
  <mergeCells count="1">
    <mergeCell ref="H1:I1"/>
  </mergeCells>
  <hyperlinks>
    <hyperlink ref="H1:I1" location="Index!A1" display="Regresar al Índice" xr:uid="{4D8CDFCA-802E-48BB-8D11-DACAA08A2D19}"/>
  </hyperlink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EA6D4-2156-4414-9BE8-B3824BAE5CDB}">
  <sheetPr codeName="Hoja103"/>
  <dimension ref="A1:I39"/>
  <sheetViews>
    <sheetView topLeftCell="G1" workbookViewId="0"/>
  </sheetViews>
  <sheetFormatPr baseColWidth="10" defaultRowHeight="14.25" x14ac:dyDescent="0.2"/>
  <cols>
    <col min="1" max="1" width="40.7109375" style="68" customWidth="1"/>
    <col min="2" max="5" width="10.7109375" style="68" customWidth="1"/>
    <col min="6" max="6" width="11.7109375" style="68" customWidth="1"/>
    <col min="7" max="8" width="3.7109375" style="68" customWidth="1"/>
    <col min="9" max="11" width="9.140625" style="68" customWidth="1"/>
    <col min="12" max="16384" width="11.42578125" style="68"/>
  </cols>
  <sheetData>
    <row r="1" spans="1:9" x14ac:dyDescent="0.2">
      <c r="A1" s="13" t="s">
        <v>1258</v>
      </c>
      <c r="B1" s="68" t="s">
        <v>54</v>
      </c>
      <c r="C1" s="68" t="s">
        <v>54</v>
      </c>
      <c r="D1" s="68" t="s">
        <v>54</v>
      </c>
      <c r="E1" s="68" t="s">
        <v>54</v>
      </c>
      <c r="F1" s="68" t="s">
        <v>54</v>
      </c>
      <c r="G1" s="68" t="s">
        <v>54</v>
      </c>
      <c r="H1" s="291" t="s">
        <v>38</v>
      </c>
      <c r="I1" s="291"/>
    </row>
    <row r="2" spans="1:9" x14ac:dyDescent="0.2">
      <c r="A2" s="68" t="s">
        <v>152</v>
      </c>
      <c r="B2" s="68" t="s">
        <v>54</v>
      </c>
      <c r="C2" s="68" t="s">
        <v>54</v>
      </c>
      <c r="D2" s="68" t="s">
        <v>54</v>
      </c>
      <c r="E2" s="68" t="s">
        <v>54</v>
      </c>
      <c r="F2" s="68" t="s">
        <v>54</v>
      </c>
      <c r="G2" s="68" t="s">
        <v>54</v>
      </c>
      <c r="H2" s="68" t="s">
        <v>54</v>
      </c>
    </row>
    <row r="6" spans="1:9" x14ac:dyDescent="0.2">
      <c r="A6" s="68" t="s">
        <v>491</v>
      </c>
      <c r="B6" s="68" t="s">
        <v>513</v>
      </c>
      <c r="C6" s="68" t="s">
        <v>1136</v>
      </c>
      <c r="D6" s="68" t="s">
        <v>950</v>
      </c>
      <c r="E6" s="68" t="s">
        <v>1135</v>
      </c>
      <c r="F6" s="68" t="s">
        <v>672</v>
      </c>
    </row>
    <row r="7" spans="1:9" x14ac:dyDescent="0.2">
      <c r="A7" s="68" t="s">
        <v>15</v>
      </c>
      <c r="B7" s="202">
        <v>13652</v>
      </c>
      <c r="C7" s="202">
        <v>13652</v>
      </c>
      <c r="D7" s="202">
        <v>13739</v>
      </c>
      <c r="E7" s="202">
        <v>13674</v>
      </c>
      <c r="F7" s="296">
        <v>1.61148549663048E-3</v>
      </c>
      <c r="G7" s="68">
        <f>_xlfn.RANK.EQ(F7,$F$7:$F$39,0)</f>
        <v>33</v>
      </c>
    </row>
    <row r="8" spans="1:9" x14ac:dyDescent="0.2">
      <c r="A8" s="68" t="s">
        <v>17</v>
      </c>
      <c r="B8" s="202">
        <v>36276</v>
      </c>
      <c r="C8" s="202">
        <v>36276</v>
      </c>
      <c r="D8" s="202">
        <v>37101</v>
      </c>
      <c r="E8" s="202">
        <v>37104</v>
      </c>
      <c r="F8" s="296">
        <v>2.28250082699306E-2</v>
      </c>
      <c r="G8" s="68">
        <f t="shared" ref="G8:G39" si="0">_xlfn.RANK.EQ(F8,$F$7:$F$39,0)</f>
        <v>32</v>
      </c>
    </row>
    <row r="9" spans="1:9" x14ac:dyDescent="0.2">
      <c r="A9" s="68" t="s">
        <v>12</v>
      </c>
      <c r="B9" s="202">
        <v>14267</v>
      </c>
      <c r="C9" s="202">
        <v>14267</v>
      </c>
      <c r="D9" s="202">
        <v>14686</v>
      </c>
      <c r="E9" s="202">
        <v>14609</v>
      </c>
      <c r="F9" s="296">
        <v>2.39714025373239E-2</v>
      </c>
      <c r="G9" s="68">
        <f t="shared" si="0"/>
        <v>31</v>
      </c>
    </row>
    <row r="10" spans="1:9" x14ac:dyDescent="0.2">
      <c r="A10" s="68" t="s">
        <v>33</v>
      </c>
      <c r="B10" s="202">
        <v>11771</v>
      </c>
      <c r="C10" s="202">
        <v>11771</v>
      </c>
      <c r="D10" s="202">
        <v>12049</v>
      </c>
      <c r="E10" s="202">
        <v>12068</v>
      </c>
      <c r="F10" s="296">
        <v>2.5231501146886399E-2</v>
      </c>
      <c r="G10" s="68">
        <f t="shared" si="0"/>
        <v>30</v>
      </c>
    </row>
    <row r="11" spans="1:9" x14ac:dyDescent="0.2">
      <c r="A11" s="68" t="s">
        <v>31</v>
      </c>
      <c r="B11" s="202">
        <v>43019</v>
      </c>
      <c r="C11" s="202">
        <v>43019</v>
      </c>
      <c r="D11" s="202">
        <v>44225</v>
      </c>
      <c r="E11" s="202">
        <v>44116</v>
      </c>
      <c r="F11" s="296">
        <v>2.55003603059114E-2</v>
      </c>
      <c r="G11" s="68">
        <f t="shared" si="0"/>
        <v>29</v>
      </c>
    </row>
    <row r="12" spans="1:9" x14ac:dyDescent="0.2">
      <c r="A12" s="68" t="s">
        <v>29</v>
      </c>
      <c r="B12" s="202">
        <v>33799</v>
      </c>
      <c r="C12" s="202">
        <v>33799</v>
      </c>
      <c r="D12" s="202">
        <v>34872</v>
      </c>
      <c r="E12" s="202">
        <v>34785</v>
      </c>
      <c r="F12" s="296">
        <v>2.9172460723690102E-2</v>
      </c>
      <c r="G12" s="68">
        <f t="shared" si="0"/>
        <v>28</v>
      </c>
    </row>
    <row r="13" spans="1:9" x14ac:dyDescent="0.2">
      <c r="A13" s="68" t="s">
        <v>7</v>
      </c>
      <c r="B13" s="202">
        <v>14324</v>
      </c>
      <c r="C13" s="202">
        <v>14324</v>
      </c>
      <c r="D13" s="202">
        <v>14864</v>
      </c>
      <c r="E13" s="202">
        <v>14789</v>
      </c>
      <c r="F13" s="296">
        <v>3.2462999162245203E-2</v>
      </c>
      <c r="G13" s="68">
        <f t="shared" si="0"/>
        <v>27</v>
      </c>
    </row>
    <row r="14" spans="1:9" x14ac:dyDescent="0.2">
      <c r="A14" s="68" t="s">
        <v>14</v>
      </c>
      <c r="B14" s="202">
        <v>47776</v>
      </c>
      <c r="C14" s="202">
        <v>47776</v>
      </c>
      <c r="D14" s="202">
        <v>49490</v>
      </c>
      <c r="E14" s="202">
        <v>49358</v>
      </c>
      <c r="F14" s="296">
        <v>3.3112860013395903E-2</v>
      </c>
      <c r="G14" s="68">
        <f t="shared" si="0"/>
        <v>26</v>
      </c>
    </row>
    <row r="15" spans="1:9" x14ac:dyDescent="0.2">
      <c r="A15" s="68" t="s">
        <v>16</v>
      </c>
      <c r="B15" s="202">
        <v>15458</v>
      </c>
      <c r="C15" s="202">
        <v>15458</v>
      </c>
      <c r="D15" s="202">
        <v>16050</v>
      </c>
      <c r="E15" s="202">
        <v>15980</v>
      </c>
      <c r="F15" s="296">
        <v>3.3768922240910798E-2</v>
      </c>
      <c r="G15" s="68">
        <f t="shared" si="0"/>
        <v>25</v>
      </c>
    </row>
    <row r="16" spans="1:9" x14ac:dyDescent="0.2">
      <c r="A16" s="68" t="s">
        <v>21</v>
      </c>
      <c r="B16" s="202">
        <v>13897</v>
      </c>
      <c r="C16" s="202">
        <v>13897</v>
      </c>
      <c r="D16" s="202">
        <v>14443</v>
      </c>
      <c r="E16" s="202">
        <v>14401</v>
      </c>
      <c r="F16" s="296">
        <v>3.6266820177016698E-2</v>
      </c>
      <c r="G16" s="68">
        <f t="shared" si="0"/>
        <v>24</v>
      </c>
    </row>
    <row r="17" spans="1:7" x14ac:dyDescent="0.2">
      <c r="A17" s="68" t="s">
        <v>22</v>
      </c>
      <c r="B17" s="202">
        <v>33169</v>
      </c>
      <c r="C17" s="202">
        <v>33169</v>
      </c>
      <c r="D17" s="202">
        <v>34485</v>
      </c>
      <c r="E17" s="202">
        <v>34423</v>
      </c>
      <c r="F17" s="296">
        <v>3.7806385480418501E-2</v>
      </c>
      <c r="G17" s="68">
        <f t="shared" si="0"/>
        <v>23</v>
      </c>
    </row>
    <row r="18" spans="1:7" x14ac:dyDescent="0.2">
      <c r="A18" s="68" t="s">
        <v>25</v>
      </c>
      <c r="B18" s="202">
        <v>22803</v>
      </c>
      <c r="C18" s="202">
        <v>22803</v>
      </c>
      <c r="D18" s="202">
        <v>23778</v>
      </c>
      <c r="E18" s="202">
        <v>23707</v>
      </c>
      <c r="F18" s="296">
        <v>3.96439065035303E-2</v>
      </c>
      <c r="G18" s="68">
        <f t="shared" si="0"/>
        <v>22</v>
      </c>
    </row>
    <row r="19" spans="1:7" x14ac:dyDescent="0.2">
      <c r="A19" s="68" t="s">
        <v>18</v>
      </c>
      <c r="B19" s="202">
        <v>12099</v>
      </c>
      <c r="C19" s="202">
        <v>12099</v>
      </c>
      <c r="D19" s="202">
        <v>12612</v>
      </c>
      <c r="E19" s="202">
        <v>12579</v>
      </c>
      <c r="F19" s="296">
        <v>3.9672700223158899E-2</v>
      </c>
      <c r="G19" s="68">
        <f t="shared" si="0"/>
        <v>21</v>
      </c>
    </row>
    <row r="20" spans="1:7" x14ac:dyDescent="0.2">
      <c r="A20" s="68" t="s">
        <v>27</v>
      </c>
      <c r="B20" s="202">
        <v>37552</v>
      </c>
      <c r="C20" s="202">
        <v>37552</v>
      </c>
      <c r="D20" s="202">
        <v>39233</v>
      </c>
      <c r="E20" s="202">
        <v>39139</v>
      </c>
      <c r="F20" s="296">
        <v>4.226139752876E-2</v>
      </c>
      <c r="G20" s="68">
        <f t="shared" si="0"/>
        <v>20</v>
      </c>
    </row>
    <row r="21" spans="1:7" x14ac:dyDescent="0.2">
      <c r="A21" s="68" t="s">
        <v>3</v>
      </c>
      <c r="B21" s="202">
        <v>16017</v>
      </c>
      <c r="C21" s="202">
        <v>16017</v>
      </c>
      <c r="D21" s="202">
        <v>16770</v>
      </c>
      <c r="E21" s="202">
        <v>16746</v>
      </c>
      <c r="F21" s="296">
        <v>4.5514141224948498E-2</v>
      </c>
      <c r="G21" s="68">
        <f t="shared" si="0"/>
        <v>19</v>
      </c>
    </row>
    <row r="22" spans="1:7" x14ac:dyDescent="0.2">
      <c r="A22" s="68" t="s">
        <v>10</v>
      </c>
      <c r="B22" s="202">
        <v>34021</v>
      </c>
      <c r="C22" s="202">
        <v>34021</v>
      </c>
      <c r="D22" s="202">
        <v>35712</v>
      </c>
      <c r="E22" s="202">
        <v>35642</v>
      </c>
      <c r="F22" s="296">
        <v>4.7647041533170703E-2</v>
      </c>
      <c r="G22" s="68">
        <f t="shared" si="0"/>
        <v>18</v>
      </c>
    </row>
    <row r="23" spans="1:7" x14ac:dyDescent="0.2">
      <c r="A23" s="68" t="s">
        <v>0</v>
      </c>
      <c r="B23" s="202">
        <v>98067</v>
      </c>
      <c r="C23" s="202">
        <v>98067</v>
      </c>
      <c r="D23" s="202">
        <v>103172</v>
      </c>
      <c r="E23" s="202">
        <v>103251</v>
      </c>
      <c r="F23" s="296">
        <v>5.2861818960506603E-2</v>
      </c>
      <c r="G23" s="68">
        <f t="shared" si="0"/>
        <v>17</v>
      </c>
    </row>
    <row r="24" spans="1:7" x14ac:dyDescent="0.2">
      <c r="A24" s="68" t="s">
        <v>1</v>
      </c>
      <c r="B24" s="202">
        <v>1000414</v>
      </c>
      <c r="C24" s="202">
        <v>1000414</v>
      </c>
      <c r="D24" s="202">
        <v>1054879</v>
      </c>
      <c r="E24" s="202">
        <v>1053670</v>
      </c>
      <c r="F24" s="296">
        <v>5.3233961140088E-2</v>
      </c>
      <c r="G24" s="68">
        <f t="shared" si="0"/>
        <v>16</v>
      </c>
    </row>
    <row r="25" spans="1:7" x14ac:dyDescent="0.2">
      <c r="A25" s="68" t="s">
        <v>26</v>
      </c>
      <c r="B25" s="202">
        <v>40632</v>
      </c>
      <c r="C25" s="202">
        <v>40632</v>
      </c>
      <c r="D25" s="202">
        <v>42879</v>
      </c>
      <c r="E25" s="202">
        <v>42868</v>
      </c>
      <c r="F25" s="296">
        <v>5.5030517818468197E-2</v>
      </c>
      <c r="G25" s="68">
        <f t="shared" si="0"/>
        <v>15</v>
      </c>
    </row>
    <row r="26" spans="1:7" x14ac:dyDescent="0.2">
      <c r="A26" s="68" t="s">
        <v>13</v>
      </c>
      <c r="B26" s="202">
        <v>72960</v>
      </c>
      <c r="C26" s="202">
        <v>72960</v>
      </c>
      <c r="D26" s="202">
        <v>77219</v>
      </c>
      <c r="E26" s="202">
        <v>77044</v>
      </c>
      <c r="F26" s="296">
        <v>5.5975877192982401E-2</v>
      </c>
      <c r="G26" s="68">
        <f t="shared" si="0"/>
        <v>14</v>
      </c>
    </row>
    <row r="27" spans="1:7" x14ac:dyDescent="0.2">
      <c r="A27" s="68" t="s">
        <v>11</v>
      </c>
      <c r="B27" s="202">
        <v>10753</v>
      </c>
      <c r="C27" s="202">
        <v>10753</v>
      </c>
      <c r="D27" s="202">
        <v>11421</v>
      </c>
      <c r="E27" s="202">
        <v>11397</v>
      </c>
      <c r="F27" s="296">
        <v>5.9890263182367703E-2</v>
      </c>
      <c r="G27" s="68">
        <f t="shared" si="0"/>
        <v>13</v>
      </c>
    </row>
    <row r="28" spans="1:7" x14ac:dyDescent="0.2">
      <c r="A28" s="68" t="s">
        <v>9</v>
      </c>
      <c r="B28" s="202">
        <v>118117</v>
      </c>
      <c r="C28" s="202">
        <v>118117</v>
      </c>
      <c r="D28" s="202">
        <v>125176</v>
      </c>
      <c r="E28" s="202">
        <v>125199</v>
      </c>
      <c r="F28" s="296">
        <v>5.99574997671799E-2</v>
      </c>
      <c r="G28" s="68">
        <f t="shared" si="0"/>
        <v>12</v>
      </c>
    </row>
    <row r="29" spans="1:7" x14ac:dyDescent="0.2">
      <c r="A29" s="68" t="s">
        <v>30</v>
      </c>
      <c r="B29" s="202">
        <v>5146</v>
      </c>
      <c r="C29" s="202">
        <v>5146</v>
      </c>
      <c r="D29" s="202">
        <v>5453</v>
      </c>
      <c r="E29" s="202">
        <v>5466</v>
      </c>
      <c r="F29" s="296">
        <v>6.2184220753983797E-2</v>
      </c>
      <c r="G29" s="68">
        <f t="shared" si="0"/>
        <v>11</v>
      </c>
    </row>
    <row r="30" spans="1:7" x14ac:dyDescent="0.2">
      <c r="A30" s="68" t="s">
        <v>8</v>
      </c>
      <c r="B30" s="202">
        <v>39670</v>
      </c>
      <c r="C30" s="202">
        <v>39670</v>
      </c>
      <c r="D30" s="202">
        <v>42209</v>
      </c>
      <c r="E30" s="202">
        <v>42167</v>
      </c>
      <c r="F30" s="296">
        <v>6.2944290395765101E-2</v>
      </c>
      <c r="G30" s="68">
        <f t="shared" si="0"/>
        <v>10</v>
      </c>
    </row>
    <row r="31" spans="1:7" x14ac:dyDescent="0.2">
      <c r="A31" s="68" t="s">
        <v>19</v>
      </c>
      <c r="B31" s="202">
        <v>12766</v>
      </c>
      <c r="C31" s="202">
        <v>12766</v>
      </c>
      <c r="D31" s="202">
        <v>13569</v>
      </c>
      <c r="E31" s="202">
        <v>13590</v>
      </c>
      <c r="F31" s="296">
        <v>6.4546451511828404E-2</v>
      </c>
      <c r="G31" s="68">
        <f t="shared" si="0"/>
        <v>9</v>
      </c>
    </row>
    <row r="32" spans="1:7" x14ac:dyDescent="0.2">
      <c r="A32" s="68" t="s">
        <v>28</v>
      </c>
      <c r="B32" s="202">
        <v>10735</v>
      </c>
      <c r="C32" s="202">
        <v>10735</v>
      </c>
      <c r="D32" s="202">
        <v>11461</v>
      </c>
      <c r="E32" s="202">
        <v>11432</v>
      </c>
      <c r="F32" s="296">
        <v>6.4927806241266803E-2</v>
      </c>
      <c r="G32" s="68">
        <f t="shared" si="0"/>
        <v>8</v>
      </c>
    </row>
    <row r="33" spans="1:7" x14ac:dyDescent="0.2">
      <c r="A33" s="68" t="s">
        <v>32</v>
      </c>
      <c r="B33" s="202">
        <v>19413</v>
      </c>
      <c r="C33" s="202">
        <v>19413</v>
      </c>
      <c r="D33" s="202">
        <v>20780</v>
      </c>
      <c r="E33" s="202">
        <v>20773</v>
      </c>
      <c r="F33" s="296">
        <v>7.0056147942100702E-2</v>
      </c>
      <c r="G33" s="68">
        <f t="shared" si="0"/>
        <v>7</v>
      </c>
    </row>
    <row r="34" spans="1:7" x14ac:dyDescent="0.2">
      <c r="A34" s="68" t="s">
        <v>20</v>
      </c>
      <c r="B34" s="202">
        <v>69698</v>
      </c>
      <c r="C34" s="202">
        <v>69698</v>
      </c>
      <c r="D34" s="202">
        <v>74878</v>
      </c>
      <c r="E34" s="202">
        <v>74823</v>
      </c>
      <c r="F34" s="296">
        <v>7.3531521707940001E-2</v>
      </c>
      <c r="G34" s="68">
        <f t="shared" si="0"/>
        <v>6</v>
      </c>
    </row>
    <row r="35" spans="1:7" x14ac:dyDescent="0.2">
      <c r="A35" s="68" t="s">
        <v>6</v>
      </c>
      <c r="B35" s="202">
        <v>5807</v>
      </c>
      <c r="C35" s="202">
        <v>5807</v>
      </c>
      <c r="D35" s="202">
        <v>6232</v>
      </c>
      <c r="E35" s="202">
        <v>6254</v>
      </c>
      <c r="F35" s="296">
        <v>7.6976063371792594E-2</v>
      </c>
      <c r="G35" s="68">
        <f t="shared" si="0"/>
        <v>5</v>
      </c>
    </row>
    <row r="36" spans="1:7" x14ac:dyDescent="0.2">
      <c r="A36" s="68" t="s">
        <v>4</v>
      </c>
      <c r="B36" s="202">
        <v>41338</v>
      </c>
      <c r="C36" s="202">
        <v>41338</v>
      </c>
      <c r="D36" s="202">
        <v>44564</v>
      </c>
      <c r="E36" s="202">
        <v>44540</v>
      </c>
      <c r="F36" s="296">
        <v>7.7458996564904001E-2</v>
      </c>
      <c r="G36" s="68">
        <f t="shared" si="0"/>
        <v>4</v>
      </c>
    </row>
    <row r="37" spans="1:7" x14ac:dyDescent="0.2">
      <c r="A37" s="68" t="s">
        <v>23</v>
      </c>
      <c r="B37" s="202">
        <v>26076</v>
      </c>
      <c r="C37" s="202">
        <v>26076</v>
      </c>
      <c r="D37" s="202">
        <v>28561</v>
      </c>
      <c r="E37" s="202">
        <v>28507</v>
      </c>
      <c r="F37" s="296">
        <v>9.3227488878662404E-2</v>
      </c>
      <c r="G37" s="68">
        <f t="shared" si="0"/>
        <v>3</v>
      </c>
    </row>
    <row r="38" spans="1:7" x14ac:dyDescent="0.2">
      <c r="A38" s="68" t="s">
        <v>5</v>
      </c>
      <c r="B38" s="202">
        <v>12767</v>
      </c>
      <c r="C38" s="202">
        <v>12767</v>
      </c>
      <c r="D38" s="202">
        <v>13977</v>
      </c>
      <c r="E38" s="202">
        <v>13964</v>
      </c>
      <c r="F38" s="296">
        <v>9.3757343150309397E-2</v>
      </c>
      <c r="G38" s="68">
        <f t="shared" si="0"/>
        <v>2</v>
      </c>
    </row>
    <row r="39" spans="1:7" x14ac:dyDescent="0.2">
      <c r="A39" s="68" t="s">
        <v>24</v>
      </c>
      <c r="B39" s="202">
        <v>16569</v>
      </c>
      <c r="C39" s="202">
        <v>16569</v>
      </c>
      <c r="D39" s="202">
        <v>19219</v>
      </c>
      <c r="E39" s="202">
        <v>19275</v>
      </c>
      <c r="F39" s="296">
        <v>0.163317037841753</v>
      </c>
      <c r="G39" s="68">
        <f t="shared" si="0"/>
        <v>1</v>
      </c>
    </row>
  </sheetData>
  <mergeCells count="1">
    <mergeCell ref="H1:I1"/>
  </mergeCells>
  <hyperlinks>
    <hyperlink ref="H1:I1" location="Index!A1" display="Regresar al Índice" xr:uid="{CC704B40-EFA9-44DC-A9A6-10EECFDC608D}"/>
  </hyperlink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66D7A-98CB-436E-845D-EF76C9EC73B4}">
  <sheetPr codeName="Hoja104"/>
  <dimension ref="A1:I110"/>
  <sheetViews>
    <sheetView topLeftCell="A4" workbookViewId="0"/>
  </sheetViews>
  <sheetFormatPr baseColWidth="10" defaultColWidth="9.140625" defaultRowHeight="14.25" x14ac:dyDescent="0.2"/>
  <cols>
    <col min="1" max="16384" width="9.140625" style="68"/>
  </cols>
  <sheetData>
    <row r="1" spans="1:9" x14ac:dyDescent="0.2">
      <c r="A1" s="13" t="s">
        <v>1259</v>
      </c>
      <c r="H1" s="291" t="s">
        <v>38</v>
      </c>
      <c r="I1" s="291"/>
    </row>
    <row r="2" spans="1:9" x14ac:dyDescent="0.2">
      <c r="A2" s="68" t="s">
        <v>748</v>
      </c>
    </row>
    <row r="5" spans="1:9" x14ac:dyDescent="0.2">
      <c r="A5" s="68" t="s">
        <v>308</v>
      </c>
      <c r="B5" s="68" t="s">
        <v>362</v>
      </c>
      <c r="C5" s="68" t="s">
        <v>52</v>
      </c>
      <c r="D5" s="68" t="s">
        <v>363</v>
      </c>
    </row>
    <row r="6" spans="1:9" x14ac:dyDescent="0.2">
      <c r="A6" s="68" t="s">
        <v>61</v>
      </c>
      <c r="B6" s="68" t="s">
        <v>140</v>
      </c>
      <c r="C6" s="295">
        <v>1.028763402517</v>
      </c>
      <c r="D6" s="295">
        <v>3.9266408320089199</v>
      </c>
    </row>
    <row r="7" spans="1:9" x14ac:dyDescent="0.2">
      <c r="A7" s="68" t="s">
        <v>54</v>
      </c>
      <c r="B7" s="68" t="s">
        <v>141</v>
      </c>
      <c r="C7" s="295">
        <v>2.7226495386930001</v>
      </c>
      <c r="D7" s="295">
        <v>3.6953119768971701</v>
      </c>
    </row>
    <row r="8" spans="1:9" x14ac:dyDescent="0.2">
      <c r="A8" s="68" t="s">
        <v>54</v>
      </c>
      <c r="B8" s="68" t="s">
        <v>142</v>
      </c>
      <c r="C8" s="295">
        <v>-4.0244066631260003</v>
      </c>
      <c r="D8" s="295">
        <v>2.6847619971307499</v>
      </c>
    </row>
    <row r="9" spans="1:9" x14ac:dyDescent="0.2">
      <c r="A9" s="68" t="s">
        <v>54</v>
      </c>
      <c r="B9" s="68" t="s">
        <v>143</v>
      </c>
      <c r="C9" s="295">
        <v>7.940704966607</v>
      </c>
      <c r="D9" s="295">
        <v>3.3066206700919998</v>
      </c>
    </row>
    <row r="10" spans="1:9" x14ac:dyDescent="0.2">
      <c r="A10" s="68" t="s">
        <v>54</v>
      </c>
      <c r="B10" s="68" t="s">
        <v>144</v>
      </c>
      <c r="C10" s="295">
        <v>0.94817602208499996</v>
      </c>
      <c r="D10" s="295">
        <v>2.8098170989992499</v>
      </c>
    </row>
    <row r="11" spans="1:9" x14ac:dyDescent="0.2">
      <c r="A11" s="68" t="s">
        <v>54</v>
      </c>
      <c r="B11" s="68" t="s">
        <v>145</v>
      </c>
      <c r="C11" s="295">
        <v>6.1699591296999999E-2</v>
      </c>
      <c r="D11" s="295">
        <v>2.4368846395952501</v>
      </c>
    </row>
    <row r="12" spans="1:9" x14ac:dyDescent="0.2">
      <c r="A12" s="68" t="s">
        <v>54</v>
      </c>
      <c r="B12" s="68" t="s">
        <v>146</v>
      </c>
      <c r="C12" s="295">
        <v>1.839866110177</v>
      </c>
      <c r="D12" s="295">
        <v>1.8743170056319201</v>
      </c>
    </row>
    <row r="13" spans="1:9" x14ac:dyDescent="0.2">
      <c r="A13" s="68" t="s">
        <v>54</v>
      </c>
      <c r="B13" s="68" t="s">
        <v>147</v>
      </c>
      <c r="C13" s="295">
        <v>5.0786181748530002</v>
      </c>
      <c r="D13" s="295">
        <v>1.8967793031939999</v>
      </c>
    </row>
    <row r="14" spans="1:9" x14ac:dyDescent="0.2">
      <c r="A14" s="68" t="s">
        <v>54</v>
      </c>
      <c r="B14" s="68" t="s">
        <v>148</v>
      </c>
      <c r="C14" s="295">
        <v>3.6736615410039999</v>
      </c>
      <c r="D14" s="295">
        <v>1.99747297063317</v>
      </c>
    </row>
    <row r="15" spans="1:9" x14ac:dyDescent="0.2">
      <c r="A15" s="68" t="s">
        <v>54</v>
      </c>
      <c r="B15" s="68" t="s">
        <v>149</v>
      </c>
      <c r="C15" s="295">
        <v>8.0132653608969999</v>
      </c>
      <c r="D15" s="295">
        <v>2.4303174737975799</v>
      </c>
    </row>
    <row r="16" spans="1:9" x14ac:dyDescent="0.2">
      <c r="A16" s="68" t="s">
        <v>54</v>
      </c>
      <c r="B16" s="68" t="s">
        <v>150</v>
      </c>
      <c r="C16" s="295">
        <v>4.6289349043639998</v>
      </c>
      <c r="D16" s="295">
        <v>2.7818248196837501</v>
      </c>
    </row>
    <row r="17" spans="1:4" x14ac:dyDescent="0.2">
      <c r="A17" s="68" t="s">
        <v>54</v>
      </c>
      <c r="B17" s="68" t="s">
        <v>151</v>
      </c>
      <c r="C17" s="295">
        <v>5.1308370781579997</v>
      </c>
      <c r="D17" s="295">
        <v>3.0868975022938301</v>
      </c>
    </row>
    <row r="18" spans="1:4" x14ac:dyDescent="0.2">
      <c r="A18" s="68" t="s">
        <v>74</v>
      </c>
      <c r="B18" s="68" t="s">
        <v>140</v>
      </c>
      <c r="C18" s="295">
        <v>5.8799859507320003</v>
      </c>
      <c r="D18" s="295">
        <v>3.4911660479784201</v>
      </c>
    </row>
    <row r="19" spans="1:4" x14ac:dyDescent="0.2">
      <c r="A19" s="68" t="s">
        <v>54</v>
      </c>
      <c r="B19" s="68" t="s">
        <v>141</v>
      </c>
      <c r="C19" s="295">
        <v>3.496139786629</v>
      </c>
      <c r="D19" s="295">
        <v>3.5556235686397502</v>
      </c>
    </row>
    <row r="20" spans="1:4" x14ac:dyDescent="0.2">
      <c r="A20" s="68" t="s">
        <v>54</v>
      </c>
      <c r="B20" s="68" t="s">
        <v>142</v>
      </c>
      <c r="C20" s="295">
        <v>12.291705264022999</v>
      </c>
      <c r="D20" s="295">
        <v>4.9152995625688298</v>
      </c>
    </row>
    <row r="21" spans="1:4" x14ac:dyDescent="0.2">
      <c r="A21" s="68" t="s">
        <v>54</v>
      </c>
      <c r="B21" s="68" t="s">
        <v>143</v>
      </c>
      <c r="C21" s="295">
        <v>6.836343781229</v>
      </c>
      <c r="D21" s="295">
        <v>4.8232694637873301</v>
      </c>
    </row>
    <row r="22" spans="1:4" x14ac:dyDescent="0.2">
      <c r="A22" s="68" t="s">
        <v>54</v>
      </c>
      <c r="B22" s="68" t="s">
        <v>144</v>
      </c>
      <c r="C22" s="295">
        <v>13.352473421297001</v>
      </c>
      <c r="D22" s="295">
        <v>5.8569609137216698</v>
      </c>
    </row>
    <row r="23" spans="1:4" x14ac:dyDescent="0.2">
      <c r="A23" s="68" t="s">
        <v>54</v>
      </c>
      <c r="B23" s="68" t="s">
        <v>145</v>
      </c>
      <c r="C23" s="295">
        <v>12.409013387457</v>
      </c>
      <c r="D23" s="295">
        <v>6.8859037300683301</v>
      </c>
    </row>
    <row r="24" spans="1:4" x14ac:dyDescent="0.2">
      <c r="A24" s="68" t="s">
        <v>54</v>
      </c>
      <c r="B24" s="68" t="s">
        <v>146</v>
      </c>
      <c r="C24" s="295">
        <v>7.4080187861670002</v>
      </c>
      <c r="D24" s="295">
        <v>7.3499164530675003</v>
      </c>
    </row>
    <row r="25" spans="1:4" x14ac:dyDescent="0.2">
      <c r="A25" s="68" t="s">
        <v>54</v>
      </c>
      <c r="B25" s="68" t="s">
        <v>147</v>
      </c>
      <c r="C25" s="295">
        <v>4.5745643966509997</v>
      </c>
      <c r="D25" s="295">
        <v>7.30791197155067</v>
      </c>
    </row>
    <row r="26" spans="1:4" x14ac:dyDescent="0.2">
      <c r="A26" s="68" t="s">
        <v>54</v>
      </c>
      <c r="B26" s="68" t="s">
        <v>148</v>
      </c>
      <c r="C26" s="295">
        <v>9.281579706054</v>
      </c>
      <c r="D26" s="295">
        <v>7.77523848530483</v>
      </c>
    </row>
    <row r="27" spans="1:4" x14ac:dyDescent="0.2">
      <c r="A27" s="68" t="s">
        <v>54</v>
      </c>
      <c r="B27" s="68" t="s">
        <v>149</v>
      </c>
      <c r="C27" s="295">
        <v>6.3798062709009997</v>
      </c>
      <c r="D27" s="295">
        <v>7.6391168944718304</v>
      </c>
    </row>
    <row r="28" spans="1:4" x14ac:dyDescent="0.2">
      <c r="A28" s="68" t="s">
        <v>54</v>
      </c>
      <c r="B28" s="68" t="s">
        <v>150</v>
      </c>
      <c r="C28" s="295">
        <v>6.9479781583379996</v>
      </c>
      <c r="D28" s="295">
        <v>7.8323704989696701</v>
      </c>
    </row>
    <row r="29" spans="1:4" x14ac:dyDescent="0.2">
      <c r="A29" s="68" t="s">
        <v>54</v>
      </c>
      <c r="B29" s="68" t="s">
        <v>151</v>
      </c>
      <c r="C29" s="295">
        <v>10.882964877614</v>
      </c>
      <c r="D29" s="295">
        <v>8.3117144822576705</v>
      </c>
    </row>
    <row r="30" spans="1:4" x14ac:dyDescent="0.2">
      <c r="A30" s="68" t="s">
        <v>75</v>
      </c>
      <c r="B30" s="68" t="s">
        <v>140</v>
      </c>
      <c r="C30" s="295">
        <v>10.522353631873999</v>
      </c>
      <c r="D30" s="295">
        <v>8.6985784556861692</v>
      </c>
    </row>
    <row r="31" spans="1:4" x14ac:dyDescent="0.2">
      <c r="A31" s="68" t="s">
        <v>54</v>
      </c>
      <c r="B31" s="68" t="s">
        <v>141</v>
      </c>
      <c r="C31" s="295">
        <v>6.8294613243260001</v>
      </c>
      <c r="D31" s="295">
        <v>8.9763552504942492</v>
      </c>
    </row>
    <row r="32" spans="1:4" x14ac:dyDescent="0.2">
      <c r="A32" s="68" t="s">
        <v>54</v>
      </c>
      <c r="B32" s="68" t="s">
        <v>142</v>
      </c>
      <c r="C32" s="295">
        <v>2.2955949410969998</v>
      </c>
      <c r="D32" s="295">
        <v>8.1433460569170801</v>
      </c>
    </row>
    <row r="33" spans="1:4" x14ac:dyDescent="0.2">
      <c r="A33" s="68" t="s">
        <v>54</v>
      </c>
      <c r="B33" s="68" t="s">
        <v>143</v>
      </c>
      <c r="C33" s="295">
        <v>2.2102915007080002</v>
      </c>
      <c r="D33" s="295">
        <v>7.7578417002069999</v>
      </c>
    </row>
    <row r="34" spans="1:4" x14ac:dyDescent="0.2">
      <c r="A34" s="68" t="s">
        <v>54</v>
      </c>
      <c r="B34" s="68" t="s">
        <v>144</v>
      </c>
      <c r="C34" s="295">
        <v>1.08153447249</v>
      </c>
      <c r="D34" s="295">
        <v>6.7352634544730803</v>
      </c>
    </row>
    <row r="35" spans="1:4" x14ac:dyDescent="0.2">
      <c r="A35" s="68" t="s">
        <v>54</v>
      </c>
      <c r="B35" s="68" t="s">
        <v>145</v>
      </c>
      <c r="C35" s="295">
        <v>4.486276253192</v>
      </c>
      <c r="D35" s="295">
        <v>6.0750353599510003</v>
      </c>
    </row>
    <row r="36" spans="1:4" x14ac:dyDescent="0.2">
      <c r="A36" s="68" t="s">
        <v>54</v>
      </c>
      <c r="B36" s="68" t="s">
        <v>146</v>
      </c>
      <c r="C36" s="295">
        <v>9.3557353572099995</v>
      </c>
      <c r="D36" s="295">
        <v>6.2373450742045797</v>
      </c>
    </row>
    <row r="37" spans="1:4" x14ac:dyDescent="0.2">
      <c r="A37" s="68" t="s">
        <v>54</v>
      </c>
      <c r="B37" s="68" t="s">
        <v>147</v>
      </c>
      <c r="C37" s="295">
        <v>8.4389903747229997</v>
      </c>
      <c r="D37" s="295">
        <v>6.5593805723772496</v>
      </c>
    </row>
    <row r="38" spans="1:4" x14ac:dyDescent="0.2">
      <c r="A38" s="68" t="s">
        <v>54</v>
      </c>
      <c r="B38" s="68" t="s">
        <v>148</v>
      </c>
      <c r="C38" s="295">
        <v>15.369957380264999</v>
      </c>
      <c r="D38" s="295">
        <v>7.0667453785615004</v>
      </c>
    </row>
    <row r="39" spans="1:4" x14ac:dyDescent="0.2">
      <c r="A39" s="68" t="s">
        <v>54</v>
      </c>
      <c r="B39" s="68" t="s">
        <v>149</v>
      </c>
      <c r="C39" s="295">
        <v>1.5643768393640001</v>
      </c>
      <c r="D39" s="295">
        <v>6.6654595926000804</v>
      </c>
    </row>
    <row r="40" spans="1:4" x14ac:dyDescent="0.2">
      <c r="A40" s="68" t="s">
        <v>54</v>
      </c>
      <c r="B40" s="68" t="s">
        <v>150</v>
      </c>
      <c r="C40" s="295">
        <v>2.518244742806</v>
      </c>
      <c r="D40" s="295">
        <v>6.2963151413057501</v>
      </c>
    </row>
    <row r="41" spans="1:4" x14ac:dyDescent="0.2">
      <c r="A41" s="68" t="s">
        <v>54</v>
      </c>
      <c r="B41" s="68" t="s">
        <v>151</v>
      </c>
      <c r="C41" s="295">
        <v>4.1318829758750004</v>
      </c>
      <c r="D41" s="295">
        <v>5.7337249828274999</v>
      </c>
    </row>
    <row r="42" spans="1:4" x14ac:dyDescent="0.2">
      <c r="A42" s="68" t="s">
        <v>76</v>
      </c>
      <c r="B42" s="68" t="s">
        <v>140</v>
      </c>
      <c r="C42" s="295">
        <v>3.016911278597</v>
      </c>
      <c r="D42" s="295">
        <v>5.1082714533877498</v>
      </c>
    </row>
    <row r="43" spans="1:4" x14ac:dyDescent="0.2">
      <c r="A43" s="68" t="s">
        <v>54</v>
      </c>
      <c r="B43" s="68" t="s">
        <v>141</v>
      </c>
      <c r="C43" s="295">
        <v>6.0779656970540001</v>
      </c>
      <c r="D43" s="295">
        <v>5.0456468177817504</v>
      </c>
    </row>
    <row r="44" spans="1:4" x14ac:dyDescent="0.2">
      <c r="A44" s="68" t="s">
        <v>54</v>
      </c>
      <c r="B44" s="68" t="s">
        <v>142</v>
      </c>
      <c r="C44" s="295">
        <v>3.3934349384989999</v>
      </c>
      <c r="D44" s="295">
        <v>5.1371334842319198</v>
      </c>
    </row>
    <row r="45" spans="1:4" x14ac:dyDescent="0.2">
      <c r="A45" s="68" t="s">
        <v>54</v>
      </c>
      <c r="B45" s="68" t="s">
        <v>143</v>
      </c>
      <c r="C45" s="295">
        <v>6.6810881360629999</v>
      </c>
      <c r="D45" s="295">
        <v>5.5096998705114997</v>
      </c>
    </row>
    <row r="46" spans="1:4" x14ac:dyDescent="0.2">
      <c r="A46" s="68" t="s">
        <v>54</v>
      </c>
      <c r="B46" s="68" t="s">
        <v>144</v>
      </c>
      <c r="C46" s="295">
        <v>2.518691813287</v>
      </c>
      <c r="D46" s="295">
        <v>5.6294629822445801</v>
      </c>
    </row>
    <row r="47" spans="1:4" x14ac:dyDescent="0.2">
      <c r="A47" s="68" t="s">
        <v>54</v>
      </c>
      <c r="B47" s="68" t="s">
        <v>145</v>
      </c>
      <c r="C47" s="295">
        <v>2.1297099962120001</v>
      </c>
      <c r="D47" s="295">
        <v>5.4330824608295796</v>
      </c>
    </row>
    <row r="48" spans="1:4" x14ac:dyDescent="0.2">
      <c r="A48" s="68" t="s">
        <v>54</v>
      </c>
      <c r="B48" s="68" t="s">
        <v>146</v>
      </c>
      <c r="C48" s="295">
        <v>-5.7957348821880004</v>
      </c>
      <c r="D48" s="295">
        <v>4.1704599408797502</v>
      </c>
    </row>
    <row r="49" spans="1:4" x14ac:dyDescent="0.2">
      <c r="A49" s="68" t="s">
        <v>54</v>
      </c>
      <c r="B49" s="68" t="s">
        <v>147</v>
      </c>
      <c r="C49" s="295">
        <v>-2.1305005773599999</v>
      </c>
      <c r="D49" s="295">
        <v>3.2896690282061698</v>
      </c>
    </row>
    <row r="50" spans="1:4" x14ac:dyDescent="0.2">
      <c r="A50" s="68" t="s">
        <v>54</v>
      </c>
      <c r="B50" s="68" t="s">
        <v>148</v>
      </c>
      <c r="C50" s="295">
        <v>-7.4851856153669996</v>
      </c>
      <c r="D50" s="295">
        <v>1.3850737785701699</v>
      </c>
    </row>
    <row r="51" spans="1:4" x14ac:dyDescent="0.2">
      <c r="A51" s="68" t="s">
        <v>54</v>
      </c>
      <c r="B51" s="68" t="s">
        <v>149</v>
      </c>
      <c r="C51" s="295">
        <v>-2.9383237340030002</v>
      </c>
      <c r="D51" s="295">
        <v>1.00984873078958</v>
      </c>
    </row>
    <row r="52" spans="1:4" x14ac:dyDescent="0.2">
      <c r="A52" s="68" t="s">
        <v>54</v>
      </c>
      <c r="B52" s="68" t="s">
        <v>150</v>
      </c>
      <c r="C52" s="295">
        <v>1.1275307399750001</v>
      </c>
      <c r="D52" s="295">
        <v>0.89395589722033297</v>
      </c>
    </row>
    <row r="53" spans="1:4" x14ac:dyDescent="0.2">
      <c r="A53" s="68" t="s">
        <v>54</v>
      </c>
      <c r="B53" s="68" t="s">
        <v>151</v>
      </c>
      <c r="C53" s="295">
        <v>-1.8160535950409999</v>
      </c>
      <c r="D53" s="295">
        <v>0.39829451631066698</v>
      </c>
    </row>
    <row r="54" spans="1:4" x14ac:dyDescent="0.2">
      <c r="A54" s="68" t="s">
        <v>77</v>
      </c>
      <c r="B54" s="68" t="s">
        <v>140</v>
      </c>
      <c r="C54" s="295">
        <v>-0.77438998171399998</v>
      </c>
      <c r="D54" s="295">
        <v>8.2352744618083396E-2</v>
      </c>
    </row>
    <row r="55" spans="1:4" x14ac:dyDescent="0.2">
      <c r="A55" s="68" t="s">
        <v>54</v>
      </c>
      <c r="B55" s="68" t="s">
        <v>141</v>
      </c>
      <c r="C55" s="295">
        <v>0.57645909783299998</v>
      </c>
      <c r="D55" s="295">
        <v>-0.37610613865033299</v>
      </c>
    </row>
    <row r="56" spans="1:4" x14ac:dyDescent="0.2">
      <c r="A56" s="68" t="s">
        <v>54</v>
      </c>
      <c r="B56" s="68" t="s">
        <v>142</v>
      </c>
      <c r="C56" s="295">
        <v>7.4113404349150001</v>
      </c>
      <c r="D56" s="295">
        <v>-4.1280680615666601E-2</v>
      </c>
    </row>
    <row r="57" spans="1:4" x14ac:dyDescent="0.2">
      <c r="A57" s="68" t="s">
        <v>54</v>
      </c>
      <c r="B57" s="68" t="s">
        <v>143</v>
      </c>
      <c r="C57" s="295">
        <v>-4.8564801395519996</v>
      </c>
      <c r="D57" s="295">
        <v>-1.0027447035835799</v>
      </c>
    </row>
    <row r="58" spans="1:4" x14ac:dyDescent="0.2">
      <c r="A58" s="68" t="s">
        <v>54</v>
      </c>
      <c r="B58" s="68" t="s">
        <v>144</v>
      </c>
      <c r="C58" s="295">
        <v>1.4883591899269999</v>
      </c>
      <c r="D58" s="295">
        <v>-1.08860575553025</v>
      </c>
    </row>
    <row r="59" spans="1:4" x14ac:dyDescent="0.2">
      <c r="A59" s="68" t="s">
        <v>54</v>
      </c>
      <c r="B59" s="68" t="s">
        <v>145</v>
      </c>
      <c r="C59" s="295">
        <v>3.6545095616090002</v>
      </c>
      <c r="D59" s="295">
        <v>-0.96153912508049999</v>
      </c>
    </row>
    <row r="60" spans="1:4" x14ac:dyDescent="0.2">
      <c r="A60" s="68" t="s">
        <v>54</v>
      </c>
      <c r="B60" s="68" t="s">
        <v>146</v>
      </c>
      <c r="C60" s="295">
        <v>2.2381733570729998</v>
      </c>
      <c r="D60" s="295">
        <v>-0.29204677180874999</v>
      </c>
    </row>
    <row r="61" spans="1:4" x14ac:dyDescent="0.2">
      <c r="A61" s="68" t="s">
        <v>54</v>
      </c>
      <c r="B61" s="68" t="s">
        <v>147</v>
      </c>
      <c r="C61" s="295">
        <v>2.987568219296</v>
      </c>
      <c r="D61" s="295">
        <v>0.134458961245917</v>
      </c>
    </row>
    <row r="62" spans="1:4" x14ac:dyDescent="0.2">
      <c r="A62" s="68" t="s">
        <v>54</v>
      </c>
      <c r="B62" s="68" t="s">
        <v>148</v>
      </c>
      <c r="C62" s="295">
        <v>3.1095238950950002</v>
      </c>
      <c r="D62" s="295">
        <v>1.0173514204510801</v>
      </c>
    </row>
    <row r="63" spans="1:4" x14ac:dyDescent="0.2">
      <c r="A63" s="68" t="s">
        <v>54</v>
      </c>
      <c r="B63" s="68" t="s">
        <v>149</v>
      </c>
      <c r="C63" s="295">
        <v>1.0733846568680001</v>
      </c>
      <c r="D63" s="295">
        <v>1.35166045302367</v>
      </c>
    </row>
    <row r="64" spans="1:4" x14ac:dyDescent="0.2">
      <c r="A64" s="68" t="s">
        <v>54</v>
      </c>
      <c r="B64" s="68" t="s">
        <v>150</v>
      </c>
      <c r="C64" s="295">
        <v>0.30859480690000002</v>
      </c>
      <c r="D64" s="295">
        <v>1.2834157919340801</v>
      </c>
    </row>
    <row r="65" spans="1:4" x14ac:dyDescent="0.2">
      <c r="A65" s="68" t="s">
        <v>54</v>
      </c>
      <c r="B65" s="68" t="s">
        <v>151</v>
      </c>
      <c r="C65" s="295">
        <v>4.3358919625469996</v>
      </c>
      <c r="D65" s="295">
        <v>1.79607792173308</v>
      </c>
    </row>
    <row r="66" spans="1:4" x14ac:dyDescent="0.2">
      <c r="A66" s="68" t="s">
        <v>78</v>
      </c>
      <c r="B66" s="68" t="s">
        <v>140</v>
      </c>
      <c r="C66" s="295">
        <v>4.2113058235030003</v>
      </c>
      <c r="D66" s="295">
        <v>2.2115525721678302</v>
      </c>
    </row>
    <row r="67" spans="1:4" x14ac:dyDescent="0.2">
      <c r="A67" s="68" t="s">
        <v>54</v>
      </c>
      <c r="B67" s="68" t="s">
        <v>141</v>
      </c>
      <c r="C67" s="295">
        <v>1.093517180828</v>
      </c>
      <c r="D67" s="295">
        <v>2.2546407457507498</v>
      </c>
    </row>
    <row r="68" spans="1:4" x14ac:dyDescent="0.2">
      <c r="A68" s="68" t="s">
        <v>54</v>
      </c>
      <c r="B68" s="68" t="s">
        <v>142</v>
      </c>
      <c r="C68" s="295">
        <v>-3.12526502955</v>
      </c>
      <c r="D68" s="295">
        <v>1.37659029037867</v>
      </c>
    </row>
    <row r="69" spans="1:4" x14ac:dyDescent="0.2">
      <c r="A69" s="68" t="s">
        <v>54</v>
      </c>
      <c r="B69" s="68" t="s">
        <v>143</v>
      </c>
      <c r="C69" s="295">
        <v>4.9837324141470001</v>
      </c>
      <c r="D69" s="295">
        <v>2.19660800318692</v>
      </c>
    </row>
    <row r="70" spans="1:4" x14ac:dyDescent="0.2">
      <c r="A70" s="68" t="s">
        <v>54</v>
      </c>
      <c r="B70" s="68" t="s">
        <v>144</v>
      </c>
      <c r="C70" s="295">
        <v>0.30355395408000002</v>
      </c>
      <c r="D70" s="295">
        <v>2.0978742335330001</v>
      </c>
    </row>
    <row r="71" spans="1:4" x14ac:dyDescent="0.2">
      <c r="A71" s="68" t="s">
        <v>54</v>
      </c>
      <c r="B71" s="68" t="s">
        <v>145</v>
      </c>
      <c r="C71" s="295">
        <v>-2.7110672882040001</v>
      </c>
      <c r="D71" s="295">
        <v>1.56740949604858</v>
      </c>
    </row>
    <row r="72" spans="1:4" x14ac:dyDescent="0.2">
      <c r="A72" s="68" t="s">
        <v>54</v>
      </c>
      <c r="B72" s="68" t="s">
        <v>146</v>
      </c>
      <c r="C72" s="295">
        <v>2.545150371663</v>
      </c>
      <c r="D72" s="295">
        <v>1.5929909139310801</v>
      </c>
    </row>
    <row r="73" spans="1:4" x14ac:dyDescent="0.2">
      <c r="A73" s="68" t="s">
        <v>54</v>
      </c>
      <c r="B73" s="68" t="s">
        <v>147</v>
      </c>
      <c r="C73" s="295">
        <v>2.2152440704559999</v>
      </c>
      <c r="D73" s="295">
        <v>1.5286305681944199</v>
      </c>
    </row>
    <row r="74" spans="1:4" x14ac:dyDescent="0.2">
      <c r="A74" s="68" t="s">
        <v>54</v>
      </c>
      <c r="B74" s="68" t="s">
        <v>148</v>
      </c>
      <c r="C74" s="295">
        <v>-2.6996477433320001</v>
      </c>
      <c r="D74" s="295">
        <v>1.0445329316588301</v>
      </c>
    </row>
    <row r="75" spans="1:4" x14ac:dyDescent="0.2">
      <c r="A75" s="68" t="s">
        <v>54</v>
      </c>
      <c r="B75" s="68" t="s">
        <v>149</v>
      </c>
      <c r="C75" s="295">
        <v>4.2984500386170001</v>
      </c>
      <c r="D75" s="295">
        <v>1.31328838013792</v>
      </c>
    </row>
    <row r="76" spans="1:4" x14ac:dyDescent="0.2">
      <c r="A76" s="68" t="s">
        <v>54</v>
      </c>
      <c r="B76" s="68" t="s">
        <v>150</v>
      </c>
      <c r="C76" s="295">
        <v>-1.6038682188960001</v>
      </c>
      <c r="D76" s="295">
        <v>1.15391646132158</v>
      </c>
    </row>
    <row r="77" spans="1:4" x14ac:dyDescent="0.2">
      <c r="A77" s="68" t="s">
        <v>54</v>
      </c>
      <c r="B77" s="68" t="s">
        <v>151</v>
      </c>
      <c r="C77" s="295">
        <v>-4.472493206337</v>
      </c>
      <c r="D77" s="295">
        <v>0.419884363914583</v>
      </c>
    </row>
    <row r="78" spans="1:4" x14ac:dyDescent="0.2">
      <c r="A78" s="68" t="s">
        <v>79</v>
      </c>
      <c r="B78" s="68" t="s">
        <v>140</v>
      </c>
      <c r="C78" s="295">
        <v>-0.22571777979400001</v>
      </c>
      <c r="D78" s="295">
        <v>5.0132396973166703E-2</v>
      </c>
    </row>
    <row r="79" spans="1:4" x14ac:dyDescent="0.2">
      <c r="A79" s="68" t="s">
        <v>54</v>
      </c>
      <c r="B79" s="68" t="s">
        <v>141</v>
      </c>
      <c r="C79" s="295">
        <v>3.0686359347179999</v>
      </c>
      <c r="D79" s="295">
        <v>0.21472562646400001</v>
      </c>
    </row>
    <row r="80" spans="1:4" x14ac:dyDescent="0.2">
      <c r="A80" s="68" t="s">
        <v>54</v>
      </c>
      <c r="B80" s="68" t="s">
        <v>142</v>
      </c>
      <c r="C80" s="295">
        <v>5.1433310183280003</v>
      </c>
      <c r="D80" s="295">
        <v>0.90377529712049998</v>
      </c>
    </row>
    <row r="81" spans="1:4" x14ac:dyDescent="0.2">
      <c r="A81" s="68" t="s">
        <v>54</v>
      </c>
      <c r="B81" s="68" t="s">
        <v>143</v>
      </c>
      <c r="C81" s="295">
        <v>3.1262386821570001</v>
      </c>
      <c r="D81" s="295">
        <v>0.74898415278800001</v>
      </c>
    </row>
    <row r="82" spans="1:4" x14ac:dyDescent="0.2">
      <c r="A82" s="68" t="s">
        <v>54</v>
      </c>
      <c r="B82" s="68" t="s">
        <v>144</v>
      </c>
      <c r="C82" s="295">
        <v>1.450374411041</v>
      </c>
      <c r="D82" s="295">
        <v>0.84455252420141702</v>
      </c>
    </row>
    <row r="83" spans="1:4" x14ac:dyDescent="0.2">
      <c r="A83" s="68" t="s">
        <v>54</v>
      </c>
      <c r="B83" s="68" t="s">
        <v>145</v>
      </c>
      <c r="C83" s="295">
        <v>0.18458961131099999</v>
      </c>
      <c r="D83" s="295">
        <v>1.0858572658276699</v>
      </c>
    </row>
    <row r="84" spans="1:4" x14ac:dyDescent="0.2">
      <c r="A84" s="68" t="s">
        <v>54</v>
      </c>
      <c r="B84" s="68" t="s">
        <v>146</v>
      </c>
      <c r="C84" s="295">
        <v>0.74735687415600005</v>
      </c>
      <c r="D84" s="295">
        <v>0.93604114103541702</v>
      </c>
    </row>
    <row r="85" spans="1:4" x14ac:dyDescent="0.2">
      <c r="A85" s="68" t="s">
        <v>54</v>
      </c>
      <c r="B85" s="68" t="s">
        <v>147</v>
      </c>
      <c r="C85" s="295">
        <v>-0.63860460255700002</v>
      </c>
      <c r="D85" s="295">
        <v>0.69822041828433301</v>
      </c>
    </row>
    <row r="86" spans="1:4" x14ac:dyDescent="0.2">
      <c r="A86" s="68" t="s">
        <v>54</v>
      </c>
      <c r="B86" s="68" t="s">
        <v>148</v>
      </c>
      <c r="C86" s="295">
        <v>-1.59475565555</v>
      </c>
      <c r="D86" s="295">
        <v>0.79029475893283296</v>
      </c>
    </row>
    <row r="87" spans="1:4" x14ac:dyDescent="0.2">
      <c r="A87" s="68" t="s">
        <v>54</v>
      </c>
      <c r="B87" s="68" t="s">
        <v>149</v>
      </c>
      <c r="C87" s="295">
        <v>-4.22355246456</v>
      </c>
      <c r="D87" s="295">
        <v>8.0127883668083294E-2</v>
      </c>
    </row>
    <row r="88" spans="1:4" x14ac:dyDescent="0.2">
      <c r="A88" s="68" t="s">
        <v>54</v>
      </c>
      <c r="B88" s="68" t="s">
        <v>150</v>
      </c>
      <c r="C88" s="295">
        <v>-1.6028607614679999</v>
      </c>
      <c r="D88" s="295">
        <v>8.0211838453750003E-2</v>
      </c>
    </row>
    <row r="89" spans="1:4" x14ac:dyDescent="0.2">
      <c r="A89" s="68" t="s">
        <v>54</v>
      </c>
      <c r="B89" s="68" t="s">
        <v>151</v>
      </c>
      <c r="C89" s="295">
        <v>-3.719089053057</v>
      </c>
      <c r="D89" s="295">
        <v>0.14299551789375001</v>
      </c>
    </row>
    <row r="90" spans="1:4" x14ac:dyDescent="0.2">
      <c r="A90" s="68" t="s">
        <v>80</v>
      </c>
      <c r="B90" s="68" t="s">
        <v>140</v>
      </c>
      <c r="C90" s="295">
        <v>-3.1600906437949998</v>
      </c>
      <c r="D90" s="295">
        <v>-0.101535554106333</v>
      </c>
    </row>
    <row r="91" spans="1:4" x14ac:dyDescent="0.2">
      <c r="A91" s="68" t="s">
        <v>54</v>
      </c>
      <c r="B91" s="68" t="s">
        <v>141</v>
      </c>
      <c r="C91" s="295">
        <v>-7.1529809101320003</v>
      </c>
      <c r="D91" s="295">
        <v>-0.95333695784383299</v>
      </c>
    </row>
    <row r="92" spans="1:4" x14ac:dyDescent="0.2">
      <c r="A92" s="68" t="s">
        <v>54</v>
      </c>
      <c r="B92" s="68" t="s">
        <v>142</v>
      </c>
      <c r="C92" s="295">
        <v>-9.1463930440589998</v>
      </c>
      <c r="D92" s="295">
        <v>-2.1441472963760799</v>
      </c>
    </row>
    <row r="93" spans="1:4" x14ac:dyDescent="0.2">
      <c r="A93" s="68" t="s">
        <v>54</v>
      </c>
      <c r="B93" s="68" t="s">
        <v>143</v>
      </c>
      <c r="C93" s="295">
        <v>-31.111488117423999</v>
      </c>
      <c r="D93" s="295">
        <v>-4.9972911963411697</v>
      </c>
    </row>
    <row r="94" spans="1:4" x14ac:dyDescent="0.2">
      <c r="A94" s="68" t="s">
        <v>54</v>
      </c>
      <c r="B94" s="68" t="s">
        <v>144</v>
      </c>
      <c r="C94" s="295">
        <v>-25.396358756956001</v>
      </c>
      <c r="D94" s="295">
        <v>-7.2345189603409201</v>
      </c>
    </row>
    <row r="95" spans="1:4" x14ac:dyDescent="0.2">
      <c r="A95" s="68" t="s">
        <v>54</v>
      </c>
      <c r="B95" s="68" t="s">
        <v>145</v>
      </c>
      <c r="C95" s="295">
        <v>-11.064866734057</v>
      </c>
      <c r="D95" s="295">
        <v>-8.1719736557882499</v>
      </c>
    </row>
    <row r="96" spans="1:4" x14ac:dyDescent="0.2">
      <c r="A96" s="68" t="s">
        <v>54</v>
      </c>
      <c r="B96" s="68" t="s">
        <v>146</v>
      </c>
      <c r="C96" s="295">
        <v>-11.744544302265</v>
      </c>
      <c r="D96" s="295">
        <v>-9.2129654204900007</v>
      </c>
    </row>
    <row r="97" spans="1:4" x14ac:dyDescent="0.2">
      <c r="A97" s="68" t="s">
        <v>54</v>
      </c>
      <c r="B97" s="68" t="s">
        <v>147</v>
      </c>
      <c r="C97" s="295">
        <v>-11.514753159482</v>
      </c>
      <c r="D97" s="295">
        <v>-10.1193111335671</v>
      </c>
    </row>
    <row r="98" spans="1:4" x14ac:dyDescent="0.2">
      <c r="A98" s="68" t="s">
        <v>54</v>
      </c>
      <c r="B98" s="68" t="s">
        <v>148</v>
      </c>
      <c r="C98" s="295">
        <v>-3.8142898133840002</v>
      </c>
      <c r="D98" s="295">
        <v>-10.304272313386599</v>
      </c>
    </row>
    <row r="99" spans="1:4" x14ac:dyDescent="0.2">
      <c r="A99" s="68" t="s">
        <v>54</v>
      </c>
      <c r="B99" s="68" t="s">
        <v>149</v>
      </c>
      <c r="C99" s="295">
        <v>-5.082850693838</v>
      </c>
      <c r="D99" s="295">
        <v>-10.3758804991598</v>
      </c>
    </row>
    <row r="100" spans="1:4" x14ac:dyDescent="0.2">
      <c r="A100" s="68" t="s">
        <v>54</v>
      </c>
      <c r="B100" s="68" t="s">
        <v>150</v>
      </c>
      <c r="C100" s="295">
        <v>-1.6340003861650001</v>
      </c>
      <c r="D100" s="295">
        <v>-10.378475467884501</v>
      </c>
    </row>
    <row r="101" spans="1:4" x14ac:dyDescent="0.2">
      <c r="A101" s="68" t="s">
        <v>54</v>
      </c>
      <c r="B101" s="68" t="s">
        <v>151</v>
      </c>
      <c r="C101" s="295">
        <v>4.1948160755300004</v>
      </c>
      <c r="D101" s="295">
        <v>-9.7189833738355809</v>
      </c>
    </row>
    <row r="102" spans="1:4" x14ac:dyDescent="0.2">
      <c r="A102" s="68" t="s">
        <v>524</v>
      </c>
      <c r="B102" s="68" t="s">
        <v>140</v>
      </c>
      <c r="C102" s="295">
        <v>-6.7744529403430001</v>
      </c>
      <c r="D102" s="295">
        <v>-10.0201802318813</v>
      </c>
    </row>
    <row r="103" spans="1:4" x14ac:dyDescent="0.2">
      <c r="A103" s="68" t="s">
        <v>54</v>
      </c>
      <c r="B103" s="68" t="s">
        <v>141</v>
      </c>
      <c r="C103" s="295">
        <v>-2.7030009894120002</v>
      </c>
      <c r="D103" s="295">
        <v>-9.6493485718212497</v>
      </c>
    </row>
    <row r="104" spans="1:4" x14ac:dyDescent="0.2">
      <c r="A104" s="68" t="s">
        <v>54</v>
      </c>
      <c r="B104" s="68" t="s">
        <v>142</v>
      </c>
      <c r="C104" s="295">
        <v>1.3213911571070001</v>
      </c>
      <c r="D104" s="295">
        <v>-8.7770332217240803</v>
      </c>
    </row>
    <row r="105" spans="1:4" x14ac:dyDescent="0.2">
      <c r="A105" s="68" t="s">
        <v>54</v>
      </c>
      <c r="B105" s="68" t="s">
        <v>143</v>
      </c>
      <c r="C105" s="295">
        <v>31.181360129575999</v>
      </c>
      <c r="D105" s="295">
        <v>-3.58596253447408</v>
      </c>
    </row>
    <row r="106" spans="1:4" x14ac:dyDescent="0.2">
      <c r="A106" s="68" t="s">
        <v>54</v>
      </c>
      <c r="B106" s="68" t="s">
        <v>144</v>
      </c>
      <c r="C106" s="295">
        <v>19.751184182026002</v>
      </c>
      <c r="D106" s="295">
        <v>0.17633271044108301</v>
      </c>
    </row>
    <row r="107" spans="1:4" x14ac:dyDescent="0.2">
      <c r="A107" s="68" t="s">
        <v>54</v>
      </c>
      <c r="B107" s="68" t="s">
        <v>145</v>
      </c>
      <c r="C107" s="295">
        <v>2.2374506023920002</v>
      </c>
      <c r="D107" s="295">
        <v>1.28485915514517</v>
      </c>
    </row>
    <row r="108" spans="1:4" x14ac:dyDescent="0.2">
      <c r="A108" s="68" t="s">
        <v>54</v>
      </c>
      <c r="B108" s="68" t="s">
        <v>146</v>
      </c>
      <c r="C108" s="295">
        <v>7.1857628669529996</v>
      </c>
      <c r="D108" s="295">
        <v>2.8623847525800001</v>
      </c>
    </row>
    <row r="109" spans="1:4" x14ac:dyDescent="0.2">
      <c r="A109" s="68" t="s">
        <v>54</v>
      </c>
      <c r="B109" s="68" t="s">
        <v>147</v>
      </c>
      <c r="C109" s="295">
        <v>5.0861256788920004</v>
      </c>
      <c r="D109" s="295">
        <v>4.2457913224445001</v>
      </c>
    </row>
    <row r="110" spans="1:4" x14ac:dyDescent="0.2">
      <c r="A110" s="68" t="s">
        <v>54</v>
      </c>
      <c r="B110" s="68" t="s">
        <v>148</v>
      </c>
      <c r="C110" s="295">
        <v>5.5441696721000001E-2</v>
      </c>
      <c r="D110" s="295">
        <v>4.5682689482865797</v>
      </c>
    </row>
  </sheetData>
  <mergeCells count="1">
    <mergeCell ref="H1:I1"/>
  </mergeCells>
  <hyperlinks>
    <hyperlink ref="H1:I1" location="Index!A1" display="Regresar al Índice" xr:uid="{C34CC585-5179-4300-A66D-DA52CFE7C49B}"/>
  </hyperlinks>
  <pageMargins left="0.7" right="0.7" top="0.75" bottom="0.75" header="0.3" footer="0.3"/>
  <pageSetup paperSize="9" orientation="portrait" horizontalDpi="300" verticalDpi="30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1 I Q / V K p 1 f F K m A A A A + Q A A A B I A H A B D b 2 5 m a W c v U G F j a 2 F n Z S 5 4 b W w g o h g A K K A U A A A A A A A A A A A A A A A A A A A A A A A A A A A A h c 8 x D o I w G A X g q 5 D u 9 K / V G C E / Z X C V x M T E s J J S o R G K o c V y N w e P 5 B U k U d T N 8 b 1 8 w 3 u P 2 x 3 T s W 2 C q + q t 7 k x C F p S R Q B n Z l d p U C R n c K d y Q V O C + k O e i U s G E j Y 1 H W y a k d u 4 S A 3 j v q V / S r q + A M 7 a A P N s d Z K 3 a g n y w / o 9 D b a w r j F R E 4 P E 1 R n A a r e i a 8 4 i y y S L M P W b a f A 2 f J l O G 8 F P i d m j c 0 C u h b J j l C H N E e N 8 Q T 1 B L A w Q U A A I A C A D U h D 9 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1 I Q / V C i K R 7 g O A A A A E Q A A A B M A H A B G b 3 J t d W x h c y 9 T Z W N 0 a W 9 u M S 5 t I K I Y A C i g F A A A A A A A A A A A A A A A A A A A A A A A A A A A A C t O T S 7 J z M 9 T C I b Q h t Y A U E s B A i 0 A F A A C A A g A 1 I Q / V K p 1 f F K m A A A A + Q A A A B I A A A A A A A A A A A A A A A A A A A A A A E N v b m Z p Z y 9 Q Y W N r Y W d l L n h t b F B L A Q I t A B Q A A g A I A N S E P 1 Q P y u m r p A A A A O k A A A A T A A A A A A A A A A A A A A A A A P I A A A B b Q 2 9 u d G V u d F 9 U e X B l c 1 0 u e G 1 s U E s B A i 0 A F A A C A A g A 1 I Q / V 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G d L 0 y c 5 l M p A h I 1 / R 3 T D g y I A A A A A A g A A A A A A A 2 Y A A M A A A A A Q A A A A Y T 9 G t y O 2 r e y Q 4 + 8 e a 2 b y t Q A A A A A E g A A A o A A A A B A A A A A q E X k k L a 5 a T s D g l D U q G g J 5 U A A A A H X S o Y J J V T p Q a y h O g F j s K E J k C K 8 u m P z j 1 V L m 7 F 0 A I i d L K P q G 9 b C s 5 v y b 2 B 0 j W t D P l O r C H T J v q X 4 R G A k w f U k 7 E M x H c G 3 T I W G o t H x V a J 6 B C d Q W F A A A A E Z f 2 1 o 5 0 G z y p p u o 5 1 h 1 2 M c r / s x a < / D a t a M a s h u p > 
</file>

<file path=customXml/itemProps1.xml><?xml version="1.0" encoding="utf-8"?>
<ds:datastoreItem xmlns:ds="http://schemas.openxmlformats.org/officeDocument/2006/customXml" ds:itemID="{E29F1B63-0934-4F19-B5A9-2C8B8B0081E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158</vt:i4>
      </vt:variant>
      <vt:variant>
        <vt:lpstr>Rangos con nombre</vt:lpstr>
      </vt:variant>
      <vt:variant>
        <vt:i4>172</vt:i4>
      </vt:variant>
    </vt:vector>
  </HeadingPairs>
  <TitlesOfParts>
    <vt:vector size="330" baseType="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F1</vt:lpstr>
      <vt:lpstr>F2</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F40-41 Regular</vt:lpstr>
      <vt:lpstr>F42-43 Premium</vt:lpstr>
      <vt:lpstr>F44-45 Diésel</vt:lpstr>
      <vt:lpstr>F46</vt:lpstr>
      <vt:lpstr>F47</vt:lpstr>
      <vt:lpstr>F48</vt:lpstr>
      <vt:lpstr>F49</vt:lpstr>
      <vt:lpstr>F50</vt:lpstr>
      <vt:lpstr>F51</vt:lpstr>
      <vt:lpstr>F52</vt:lpstr>
      <vt:lpstr>F53</vt:lpstr>
      <vt:lpstr>F54</vt:lpstr>
      <vt:lpstr>F55</vt:lpstr>
      <vt:lpstr>F56</vt:lpstr>
      <vt:lpstr>F57</vt:lpstr>
      <vt:lpstr>F58</vt:lpstr>
      <vt:lpstr>F59</vt:lpstr>
      <vt:lpstr>F60-61 Acumulado</vt:lpstr>
      <vt:lpstr>F62-65 Eventual-Permanente</vt:lpstr>
      <vt:lpstr>F66</vt:lpstr>
      <vt:lpstr>F67</vt:lpstr>
      <vt:lpstr>F68-69 Empleo Turístico</vt:lpstr>
      <vt:lpstr>F70</vt:lpstr>
      <vt:lpstr>F71</vt:lpstr>
      <vt:lpstr>F72</vt:lpstr>
      <vt:lpstr>F73</vt:lpstr>
      <vt:lpstr>F74</vt:lpstr>
      <vt:lpstr>F75</vt:lpstr>
      <vt:lpstr>F76</vt:lpstr>
      <vt:lpstr>F77</vt:lpstr>
      <vt:lpstr>F78</vt:lpstr>
      <vt:lpstr>F79</vt:lpstr>
      <vt:lpstr>F80</vt:lpstr>
      <vt:lpstr>F81</vt:lpstr>
      <vt:lpstr>F82</vt:lpstr>
      <vt:lpstr>F83</vt:lpstr>
      <vt:lpstr>F84</vt:lpstr>
      <vt:lpstr>F85</vt:lpstr>
      <vt:lpstr>F86</vt:lpstr>
      <vt:lpstr>F87</vt:lpstr>
      <vt:lpstr>F88</vt:lpstr>
      <vt:lpstr>F89</vt:lpstr>
      <vt:lpstr>F90</vt:lpstr>
      <vt:lpstr>F91</vt:lpstr>
      <vt:lpstr>F92</vt:lpstr>
      <vt:lpstr>F93</vt:lpstr>
      <vt:lpstr>F94</vt:lpstr>
      <vt:lpstr>F95</vt:lpstr>
      <vt:lpstr>F96</vt:lpstr>
      <vt:lpstr>F97</vt:lpstr>
      <vt:lpstr>F98</vt:lpstr>
      <vt:lpstr>F99</vt:lpstr>
      <vt:lpstr>F100</vt:lpstr>
      <vt:lpstr>F101</vt:lpstr>
      <vt:lpstr>F102</vt:lpstr>
      <vt:lpstr>F103</vt:lpstr>
      <vt:lpstr>F104</vt:lpstr>
      <vt:lpstr>F105</vt:lpstr>
      <vt:lpstr>F106</vt:lpstr>
      <vt:lpstr>F107</vt:lpstr>
      <vt:lpstr>F108</vt:lpstr>
      <vt:lpstr>F109</vt:lpstr>
      <vt:lpstr>F110</vt:lpstr>
      <vt:lpstr>F111</vt:lpstr>
      <vt:lpstr>F112</vt:lpstr>
      <vt:lpstr>F113</vt:lpstr>
      <vt:lpstr>F114</vt:lpstr>
      <vt:lpstr>F115</vt:lpstr>
      <vt:lpstr>F116</vt:lpstr>
      <vt:lpstr>F117</vt:lpstr>
      <vt:lpstr>F118</vt:lpstr>
      <vt:lpstr>F119</vt:lpstr>
      <vt:lpstr>F120</vt:lpstr>
      <vt:lpstr>F121</vt:lpstr>
      <vt:lpstr>F122</vt:lpstr>
      <vt:lpstr>F123</vt:lpstr>
      <vt:lpstr>F124</vt:lpstr>
      <vt:lpstr>F125</vt:lpstr>
      <vt:lpstr>F126</vt:lpstr>
      <vt:lpstr>F127</vt:lpstr>
      <vt:lpstr>F128</vt:lpstr>
      <vt:lpstr>F129</vt:lpstr>
      <vt:lpstr>F130</vt:lpstr>
      <vt:lpstr>F131</vt:lpstr>
      <vt:lpstr>F132</vt:lpstr>
      <vt:lpstr>F133</vt:lpstr>
      <vt:lpstr>F134</vt:lpstr>
      <vt:lpstr>F135</vt:lpstr>
      <vt:lpstr>F136</vt:lpstr>
      <vt:lpstr>F137</vt:lpstr>
      <vt:lpstr>F138</vt:lpstr>
      <vt:lpstr>F139</vt:lpstr>
      <vt:lpstr>F140</vt:lpstr>
      <vt:lpstr>F141</vt:lpstr>
      <vt:lpstr>F142</vt:lpstr>
      <vt:lpstr>F143</vt:lpstr>
      <vt:lpstr>F144 Bovino</vt:lpstr>
      <vt:lpstr>F144 Caprino</vt:lpstr>
      <vt:lpstr>F144 Ovino</vt:lpstr>
      <vt:lpstr>F144 Porcino</vt:lpstr>
      <vt:lpstr>F145-156 empleo</vt:lpstr>
      <vt:lpstr>Start10</vt:lpstr>
      <vt:lpstr>Start100</vt:lpstr>
      <vt:lpstr>Start101</vt:lpstr>
      <vt:lpstr>Start102</vt:lpstr>
      <vt:lpstr>Start103</vt:lpstr>
      <vt:lpstr>Start104</vt:lpstr>
      <vt:lpstr>Start105</vt:lpstr>
      <vt:lpstr>Start106</vt:lpstr>
      <vt:lpstr>Start107</vt:lpstr>
      <vt:lpstr>Start108</vt:lpstr>
      <vt:lpstr>Start109</vt:lpstr>
      <vt:lpstr>Start11</vt:lpstr>
      <vt:lpstr>Start110</vt:lpstr>
      <vt:lpstr>Start111</vt:lpstr>
      <vt:lpstr>Start112</vt:lpstr>
      <vt:lpstr>Start113</vt:lpstr>
      <vt:lpstr>Start114</vt:lpstr>
      <vt:lpstr>Start115</vt:lpstr>
      <vt:lpstr>Start116</vt:lpstr>
      <vt:lpstr>Start117</vt:lpstr>
      <vt:lpstr>Start118</vt:lpstr>
      <vt:lpstr>Start119</vt:lpstr>
      <vt:lpstr>Start12</vt:lpstr>
      <vt:lpstr>Start120</vt:lpstr>
      <vt:lpstr>Start121</vt:lpstr>
      <vt:lpstr>Start122</vt:lpstr>
      <vt:lpstr>Start123</vt:lpstr>
      <vt:lpstr>Start124</vt:lpstr>
      <vt:lpstr>Start125</vt:lpstr>
      <vt:lpstr>Start126</vt:lpstr>
      <vt:lpstr>Start127</vt:lpstr>
      <vt:lpstr>Start128</vt:lpstr>
      <vt:lpstr>Start129</vt:lpstr>
      <vt:lpstr>Start13</vt:lpstr>
      <vt:lpstr>Start130</vt:lpstr>
      <vt:lpstr>Start131</vt:lpstr>
      <vt:lpstr>Start132</vt:lpstr>
      <vt:lpstr>Start133</vt:lpstr>
      <vt:lpstr>Start134</vt:lpstr>
      <vt:lpstr>Start135</vt:lpstr>
      <vt:lpstr>Start136</vt:lpstr>
      <vt:lpstr>Start137</vt:lpstr>
      <vt:lpstr>Start138</vt:lpstr>
      <vt:lpstr>Start139</vt:lpstr>
      <vt:lpstr>Start14</vt:lpstr>
      <vt:lpstr>Start140</vt:lpstr>
      <vt:lpstr>Start141</vt:lpstr>
      <vt:lpstr>Start142</vt:lpstr>
      <vt:lpstr>Start143</vt:lpstr>
      <vt:lpstr>Start144</vt:lpstr>
      <vt:lpstr>Start145</vt:lpstr>
      <vt:lpstr>Start146</vt:lpstr>
      <vt:lpstr>Start147</vt:lpstr>
      <vt:lpstr>Start148</vt:lpstr>
      <vt:lpstr>Start149</vt:lpstr>
      <vt:lpstr>Start15</vt:lpstr>
      <vt:lpstr>Start150</vt:lpstr>
      <vt:lpstr>Start151</vt:lpstr>
      <vt:lpstr>Start152</vt:lpstr>
      <vt:lpstr>Start153</vt:lpstr>
      <vt:lpstr>Start154</vt:lpstr>
      <vt:lpstr>Start155</vt:lpstr>
      <vt:lpstr>Start156</vt:lpstr>
      <vt:lpstr>Start157</vt:lpstr>
      <vt:lpstr>Start158</vt:lpstr>
      <vt:lpstr>Start159</vt:lpstr>
      <vt:lpstr>Start16</vt:lpstr>
      <vt:lpstr>Start160</vt:lpstr>
      <vt:lpstr>Start162</vt:lpstr>
      <vt:lpstr>Start163</vt:lpstr>
      <vt:lpstr>Start164</vt:lpstr>
      <vt:lpstr>Start165</vt:lpstr>
      <vt:lpstr>Start166</vt:lpstr>
      <vt:lpstr>Start167</vt:lpstr>
      <vt:lpstr>Start168</vt:lpstr>
      <vt:lpstr>Start169</vt:lpstr>
      <vt:lpstr>Start17</vt:lpstr>
      <vt:lpstr>Start170</vt:lpstr>
      <vt:lpstr>Start171</vt:lpstr>
      <vt:lpstr>Start172</vt:lpstr>
      <vt:lpstr>Start173</vt:lpstr>
      <vt:lpstr>Start18</vt:lpstr>
      <vt:lpstr>Start19</vt:lpstr>
      <vt:lpstr>Start190</vt:lpstr>
      <vt:lpstr>Start2</vt:lpstr>
      <vt:lpstr>Start20</vt:lpstr>
      <vt:lpstr>Start21</vt:lpstr>
      <vt:lpstr>Start22</vt:lpstr>
      <vt:lpstr>Start23</vt:lpstr>
      <vt:lpstr>Start24</vt:lpstr>
      <vt:lpstr>Start25</vt:lpstr>
      <vt:lpstr>Start26</vt:lpstr>
      <vt:lpstr>Start27</vt:lpstr>
      <vt:lpstr>Start28</vt:lpstr>
      <vt:lpstr>Start29</vt:lpstr>
      <vt:lpstr>Start3</vt:lpstr>
      <vt:lpstr>Start30</vt:lpstr>
      <vt:lpstr>Start31</vt:lpstr>
      <vt:lpstr>Start32</vt:lpstr>
      <vt:lpstr>Start33</vt:lpstr>
      <vt:lpstr>Start34</vt:lpstr>
      <vt:lpstr>Start35</vt:lpstr>
      <vt:lpstr>Start36</vt:lpstr>
      <vt:lpstr>Start37</vt:lpstr>
      <vt:lpstr>Start38</vt:lpstr>
      <vt:lpstr>Start39</vt:lpstr>
      <vt:lpstr>Start4</vt:lpstr>
      <vt:lpstr>Start40</vt:lpstr>
      <vt:lpstr>Start41</vt:lpstr>
      <vt:lpstr>Start42</vt:lpstr>
      <vt:lpstr>Start43</vt:lpstr>
      <vt:lpstr>Start44</vt:lpstr>
      <vt:lpstr>Start45</vt:lpstr>
      <vt:lpstr>Start46</vt:lpstr>
      <vt:lpstr>Start47</vt:lpstr>
      <vt:lpstr>Start48</vt:lpstr>
      <vt:lpstr>Start49</vt:lpstr>
      <vt:lpstr>Start5</vt:lpstr>
      <vt:lpstr>Start50</vt:lpstr>
      <vt:lpstr>Start51</vt:lpstr>
      <vt:lpstr>Start52</vt:lpstr>
      <vt:lpstr>Start53</vt:lpstr>
      <vt:lpstr>Start54</vt:lpstr>
      <vt:lpstr>Start55</vt:lpstr>
      <vt:lpstr>Start56</vt:lpstr>
      <vt:lpstr>Start57</vt:lpstr>
      <vt:lpstr>Start58</vt:lpstr>
      <vt:lpstr>Start59</vt:lpstr>
      <vt:lpstr>Start6</vt:lpstr>
      <vt:lpstr>Start60</vt:lpstr>
      <vt:lpstr>Start61</vt:lpstr>
      <vt:lpstr>Start62</vt:lpstr>
      <vt:lpstr>Start63</vt:lpstr>
      <vt:lpstr>Start64</vt:lpstr>
      <vt:lpstr>Start65</vt:lpstr>
      <vt:lpstr>Start66</vt:lpstr>
      <vt:lpstr>Start67</vt:lpstr>
      <vt:lpstr>Start68</vt:lpstr>
      <vt:lpstr>Start69</vt:lpstr>
      <vt:lpstr>Start7</vt:lpstr>
      <vt:lpstr>Start70</vt:lpstr>
      <vt:lpstr>Start71</vt:lpstr>
      <vt:lpstr>Start72</vt:lpstr>
      <vt:lpstr>Start73</vt:lpstr>
      <vt:lpstr>Start74</vt:lpstr>
      <vt:lpstr>Start75</vt:lpstr>
      <vt:lpstr>Start76</vt:lpstr>
      <vt:lpstr>Start77</vt:lpstr>
      <vt:lpstr>Start78</vt:lpstr>
      <vt:lpstr>Start79</vt:lpstr>
      <vt:lpstr>Start8</vt:lpstr>
      <vt:lpstr>Start80</vt:lpstr>
      <vt:lpstr>Start81</vt:lpstr>
      <vt:lpstr>Start82</vt:lpstr>
      <vt:lpstr>Start83</vt:lpstr>
      <vt:lpstr>Start84</vt:lpstr>
      <vt:lpstr>Start85</vt:lpstr>
      <vt:lpstr>Start86</vt:lpstr>
      <vt:lpstr>Start87</vt:lpstr>
      <vt:lpstr>Start88</vt:lpstr>
      <vt:lpstr>Start89</vt:lpstr>
      <vt:lpstr>Start9</vt:lpstr>
      <vt:lpstr>Start90</vt:lpstr>
      <vt:lpstr>Start91</vt:lpstr>
      <vt:lpstr>Start92</vt:lpstr>
      <vt:lpstr>Start93</vt:lpstr>
      <vt:lpstr>Start94</vt:lpstr>
      <vt:lpstr>Start95</vt:lpstr>
      <vt:lpstr>Start96</vt:lpstr>
      <vt:lpstr>Start97</vt:lpstr>
      <vt:lpstr>Start98</vt:lpstr>
      <vt:lpstr>Start99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GalindoAcosta</dc:creator>
  <cp:lastModifiedBy>Roberto Galindo Acosta</cp:lastModifiedBy>
  <dcterms:created xsi:type="dcterms:W3CDTF">2020-06-29T19:34:24Z</dcterms:created>
  <dcterms:modified xsi:type="dcterms:W3CDTF">2022-01-31T22:39:09Z</dcterms:modified>
</cp:coreProperties>
</file>